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SingleCells1.xml" ContentType="application/vnd.openxmlformats-officedocument.spreadsheetml.tableSingleCells+xml"/>
  <Override PartName="/xl/comments1.xml" ContentType="application/vnd.openxmlformats-officedocument.spreadsheetml.comments+xml"/>
  <Override PartName="/xl/drawings/drawing5.xml" ContentType="application/vnd.openxmlformats-officedocument.drawing+xml"/>
  <Override PartName="/xl/tables/tableSingleCells2.xml" ContentType="application/vnd.openxmlformats-officedocument.spreadsheetml.tableSingleCells+xml"/>
  <Override PartName="/xl/comments2.xml" ContentType="application/vnd.openxmlformats-officedocument.spreadsheetml.comments+xml"/>
  <Override PartName="/xl/drawings/drawing6.xml" ContentType="application/vnd.openxmlformats-officedocument.drawing+xml"/>
  <Override PartName="/xl/tables/tableSingleCells3.xml" ContentType="application/vnd.openxmlformats-officedocument.spreadsheetml.tableSingleCells+xml"/>
  <Override PartName="/xl/comments3.xml" ContentType="application/vnd.openxmlformats-officedocument.spreadsheetml.comments+xml"/>
  <Override PartName="/xl/drawings/drawing7.xml" ContentType="application/vnd.openxmlformats-officedocument.drawing+xml"/>
  <Override PartName="/xl/tables/tableSingleCells4.xml" ContentType="application/vnd.openxmlformats-officedocument.spreadsheetml.tableSingleCells+xml"/>
  <Override PartName="/xl/comments4.xml" ContentType="application/vnd.openxmlformats-officedocument.spreadsheetml.comments+xml"/>
  <Override PartName="/xl/drawings/drawing8.xml" ContentType="application/vnd.openxmlformats-officedocument.drawing+xml"/>
  <Override PartName="/xl/tables/tableSingleCells5.xml" ContentType="application/vnd.openxmlformats-officedocument.spreadsheetml.tableSingleCells+xml"/>
  <Override PartName="/xl/comments5.xml" ContentType="application/vnd.openxmlformats-officedocument.spreadsheetml.comments+xml"/>
  <Override PartName="/xl/drawings/drawing9.xml" ContentType="application/vnd.openxmlformats-officedocument.drawing+xml"/>
  <Override PartName="/xl/tables/tableSingleCells6.xml" ContentType="application/vnd.openxmlformats-officedocument.spreadsheetml.tableSingleCells+xml"/>
  <Override PartName="/xl/comments6.xml" ContentType="application/vnd.openxmlformats-officedocument.spreadsheetml.comments+xml"/>
  <Override PartName="/xl/drawings/drawing10.xml" ContentType="application/vnd.openxmlformats-officedocument.drawing+xml"/>
  <Override PartName="/xl/tables/tableSingleCells7.xml" ContentType="application/vnd.openxmlformats-officedocument.spreadsheetml.tableSingleCell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mc:AlternateContent xmlns:mc="http://schemas.openxmlformats.org/markup-compatibility/2006">
    <mc:Choice Requires="x15">
      <x15ac:absPath xmlns:x15ac="http://schemas.microsoft.com/office/spreadsheetml/2010/11/ac" url="C:\Users\702-5\Desktop\FB\2019\Versand und Website\Website\"/>
    </mc:Choice>
  </mc:AlternateContent>
  <bookViews>
    <workbookView xWindow="480" yWindow="1170" windowWidth="12120" windowHeight="6615" tabRatio="895"/>
  </bookViews>
  <sheets>
    <sheet name="Infoblatt" sheetId="21" r:id="rId1"/>
    <sheet name="Hinweise" sheetId="20" r:id="rId2"/>
    <sheet name="Karte_GV-Korridore" sheetId="24" r:id="rId3"/>
    <sheet name="Stammdaten" sheetId="22" r:id="rId4"/>
    <sheet name="Sonderfragebogen Covid19" sheetId="40" r:id="rId5"/>
    <sheet name="Fragebogen1" sheetId="15" r:id="rId6"/>
    <sheet name="Fragebogen2" sheetId="16" r:id="rId7"/>
    <sheet name="Fragebogen3" sheetId="17" r:id="rId8"/>
    <sheet name="Beiblatt 3a Güterterminals" sheetId="33" r:id="rId9"/>
    <sheet name="Beiblatt 3b Häfen" sheetId="47" r:id="rId10"/>
  </sheets>
  <definedNames>
    <definedName name="_xlnm.Print_Area" localSheetId="8">'Beiblatt 3a Güterterminals'!$A$1:$Z$2298</definedName>
    <definedName name="_xlnm.Print_Area" localSheetId="9">'Beiblatt 3b Häfen'!$A$1:$Z$539</definedName>
    <definedName name="_xlnm.Print_Area" localSheetId="5">Fragebogen1!$A$1:$Z$1008</definedName>
    <definedName name="_xlnm.Print_Area" localSheetId="6">Fragebogen2!$A$1:$Z$284</definedName>
    <definedName name="_xlnm.Print_Area" localSheetId="7">Fragebogen3!$A$1:$Z$442</definedName>
    <definedName name="_xlnm.Print_Area" localSheetId="1">Hinweise!$A$1:$Q$208</definedName>
    <definedName name="_xlnm.Print_Area" localSheetId="0">Infoblatt!$A$1:$Q$60</definedName>
    <definedName name="_xlnm.Print_Area" localSheetId="4">'Sonderfragebogen Covid19'!$A$1:$Z$83</definedName>
    <definedName name="_xlnm.Print_Area" localSheetId="3">Stammdaten!$A$1:$Z$155</definedName>
  </definedNames>
  <calcPr calcId="162913"/>
</workbook>
</file>

<file path=xl/calcChain.xml><?xml version="1.0" encoding="utf-8"?>
<calcChain xmlns="http://schemas.openxmlformats.org/spreadsheetml/2006/main">
  <c r="AA20" i="15" l="1"/>
  <c r="AA493" i="47" l="1"/>
  <c r="AA491" i="47"/>
  <c r="AA441" i="47"/>
  <c r="AA439" i="47"/>
  <c r="AA389" i="47"/>
  <c r="AA387" i="47"/>
  <c r="AA337" i="47"/>
  <c r="AA335" i="47"/>
  <c r="AA285" i="47"/>
  <c r="AA283" i="47"/>
  <c r="AA233" i="47"/>
  <c r="AA231" i="47"/>
  <c r="AA181" i="47"/>
  <c r="AA179" i="47"/>
  <c r="AA129" i="47"/>
  <c r="AA127" i="47"/>
  <c r="AA77" i="47"/>
  <c r="AA75" i="47"/>
  <c r="AA538" i="47"/>
  <c r="AA532" i="47"/>
  <c r="AA530" i="47"/>
  <c r="AA528" i="47"/>
  <c r="AA527" i="47"/>
  <c r="AA522" i="47"/>
  <c r="AA515" i="47"/>
  <c r="AA513" i="47"/>
  <c r="AA509" i="47"/>
  <c r="AA508" i="47"/>
  <c r="AA507" i="47"/>
  <c r="AA506" i="47"/>
  <c r="AA503" i="47"/>
  <c r="AA499" i="47"/>
  <c r="AA497" i="47"/>
  <c r="AA495" i="47"/>
  <c r="AA486" i="47"/>
  <c r="AA480" i="47"/>
  <c r="AA478" i="47"/>
  <c r="AA476" i="47"/>
  <c r="AA475" i="47"/>
  <c r="AA470" i="47"/>
  <c r="AA463" i="47"/>
  <c r="AA461" i="47"/>
  <c r="AA457" i="47"/>
  <c r="AA456" i="47"/>
  <c r="AA455" i="47"/>
  <c r="AA454" i="47"/>
  <c r="AA451" i="47"/>
  <c r="AA447" i="47"/>
  <c r="AA445" i="47"/>
  <c r="AA443" i="47"/>
  <c r="AA434" i="47"/>
  <c r="AA428" i="47"/>
  <c r="AA426" i="47"/>
  <c r="AA424" i="47"/>
  <c r="AA423" i="47"/>
  <c r="AA418" i="47"/>
  <c r="AA411" i="47"/>
  <c r="AA409" i="47"/>
  <c r="AA405" i="47"/>
  <c r="AA404" i="47"/>
  <c r="AA403" i="47"/>
  <c r="AA402" i="47"/>
  <c r="AA399" i="47"/>
  <c r="AA395" i="47"/>
  <c r="AA393" i="47"/>
  <c r="AA391" i="47"/>
  <c r="AA382" i="47"/>
  <c r="AA376" i="47"/>
  <c r="AA374" i="47"/>
  <c r="AA372" i="47"/>
  <c r="AA371" i="47"/>
  <c r="AA366" i="47"/>
  <c r="AA359" i="47"/>
  <c r="AA357" i="47"/>
  <c r="AA353" i="47"/>
  <c r="AA352" i="47"/>
  <c r="AA351" i="47"/>
  <c r="AA350" i="47"/>
  <c r="AA347" i="47"/>
  <c r="AA343" i="47"/>
  <c r="AA341" i="47"/>
  <c r="AA339" i="47"/>
  <c r="AA330" i="47"/>
  <c r="AA324" i="47"/>
  <c r="AA322" i="47"/>
  <c r="AA320" i="47"/>
  <c r="AA319" i="47"/>
  <c r="AA314" i="47"/>
  <c r="AA307" i="47"/>
  <c r="AA305" i="47"/>
  <c r="AA301" i="47"/>
  <c r="AA300" i="47"/>
  <c r="AA299" i="47"/>
  <c r="AA298" i="47"/>
  <c r="AA295" i="47"/>
  <c r="AA291" i="47"/>
  <c r="AA289" i="47"/>
  <c r="AA287" i="47"/>
  <c r="AA278" i="47"/>
  <c r="AA272" i="47"/>
  <c r="AA270" i="47"/>
  <c r="AA268" i="47"/>
  <c r="AA267" i="47"/>
  <c r="AA262" i="47"/>
  <c r="AA255" i="47"/>
  <c r="AA253" i="47"/>
  <c r="AA249" i="47"/>
  <c r="AA248" i="47"/>
  <c r="AA247" i="47"/>
  <c r="AA246" i="47"/>
  <c r="AA243" i="47"/>
  <c r="AA239" i="47"/>
  <c r="AA237" i="47"/>
  <c r="AA235" i="47"/>
  <c r="AA226" i="47"/>
  <c r="AA220" i="47"/>
  <c r="AA218" i="47"/>
  <c r="AA216" i="47"/>
  <c r="AA215" i="47"/>
  <c r="AA210" i="47"/>
  <c r="AA203" i="47"/>
  <c r="AA201" i="47"/>
  <c r="AA197" i="47"/>
  <c r="AA196" i="47"/>
  <c r="AA195" i="47"/>
  <c r="AA194" i="47"/>
  <c r="AA191" i="47"/>
  <c r="AA187" i="47"/>
  <c r="AA185" i="47"/>
  <c r="AA183" i="47"/>
  <c r="AA174" i="47"/>
  <c r="AA168" i="47"/>
  <c r="AA166" i="47"/>
  <c r="AA164" i="47"/>
  <c r="AA163" i="47"/>
  <c r="AA158" i="47"/>
  <c r="AA151" i="47"/>
  <c r="AA149" i="47"/>
  <c r="AA145" i="47"/>
  <c r="AA144" i="47"/>
  <c r="AA143" i="47"/>
  <c r="AA142" i="47"/>
  <c r="AA139" i="47"/>
  <c r="AA135" i="47"/>
  <c r="AA133" i="47"/>
  <c r="AA131" i="47"/>
  <c r="AA122" i="47"/>
  <c r="AA116" i="47"/>
  <c r="AA114" i="47"/>
  <c r="AA112" i="47"/>
  <c r="AA111" i="47"/>
  <c r="AA106" i="47"/>
  <c r="AA99" i="47"/>
  <c r="AA97" i="47"/>
  <c r="AA93" i="47"/>
  <c r="AA92" i="47"/>
  <c r="AA91" i="47"/>
  <c r="AA90" i="47"/>
  <c r="AA87" i="47"/>
  <c r="AA83" i="47"/>
  <c r="AA81" i="47"/>
  <c r="AA79" i="47"/>
  <c r="AA64" i="47"/>
  <c r="AA70" i="47"/>
  <c r="AA62" i="47"/>
  <c r="AA60" i="47"/>
  <c r="AA54" i="47"/>
  <c r="AA47" i="47"/>
  <c r="AA45" i="47"/>
  <c r="AA41" i="47"/>
  <c r="AA40" i="47"/>
  <c r="AA39" i="47"/>
  <c r="AA38" i="47"/>
  <c r="AA23" i="47"/>
  <c r="AA25" i="47"/>
  <c r="AA27" i="47"/>
  <c r="AA29" i="47"/>
  <c r="AA31" i="47"/>
  <c r="AA35" i="47"/>
  <c r="AA146" i="33"/>
  <c r="AA150" i="33"/>
  <c r="AA148" i="33"/>
  <c r="AA142" i="33"/>
  <c r="AA107" i="33"/>
  <c r="AA104" i="33"/>
  <c r="AA93" i="33"/>
  <c r="AA87" i="33"/>
  <c r="AA85" i="33"/>
  <c r="AA83" i="33"/>
  <c r="AA77" i="33"/>
  <c r="AA75" i="33"/>
  <c r="AA73" i="33"/>
  <c r="AA71" i="33"/>
  <c r="AA69" i="33"/>
  <c r="AA67" i="33"/>
  <c r="AA59" i="33"/>
  <c r="AA53" i="33"/>
  <c r="AA51" i="33"/>
  <c r="AA47" i="33"/>
  <c r="AA43" i="33"/>
  <c r="AA39" i="33"/>
  <c r="AA37" i="33"/>
  <c r="AA35" i="33"/>
  <c r="AA32" i="33"/>
  <c r="AA29" i="33"/>
  <c r="AA25" i="33"/>
  <c r="AA23" i="33"/>
  <c r="AA441" i="17"/>
  <c r="AA435" i="17"/>
  <c r="AA433" i="17"/>
  <c r="AA431" i="17"/>
  <c r="AA424" i="17"/>
  <c r="AA420" i="17"/>
  <c r="AA417" i="17"/>
  <c r="AA414" i="17"/>
  <c r="AA412" i="17"/>
  <c r="AA410" i="17"/>
  <c r="AA408" i="17"/>
  <c r="AA406" i="17"/>
  <c r="AA404" i="17"/>
  <c r="AA402" i="17"/>
  <c r="AA399" i="17"/>
  <c r="AA398" i="17"/>
  <c r="AA397" i="17"/>
  <c r="AA396" i="17"/>
  <c r="AA395" i="17"/>
  <c r="AA394" i="17"/>
  <c r="AA393" i="17"/>
  <c r="AA392" i="17"/>
  <c r="AA385" i="17"/>
  <c r="AA382" i="17"/>
  <c r="AA379" i="17"/>
  <c r="AA377" i="17"/>
  <c r="AA375" i="17"/>
  <c r="AA373" i="17"/>
  <c r="AA371" i="17"/>
  <c r="AA369" i="17"/>
  <c r="AA367" i="17"/>
  <c r="AA364" i="17"/>
  <c r="AA363" i="17"/>
  <c r="AA362" i="17"/>
  <c r="AA361" i="17"/>
  <c r="AA360" i="17"/>
  <c r="AA359" i="17"/>
  <c r="AA358" i="17"/>
  <c r="AA357" i="17"/>
  <c r="AA350" i="17"/>
  <c r="AA348" i="17"/>
  <c r="AA346" i="17"/>
  <c r="AA344" i="17"/>
  <c r="AA342" i="17"/>
  <c r="AA340" i="17"/>
  <c r="AA338" i="17"/>
  <c r="AA337" i="17"/>
  <c r="AA334" i="17"/>
  <c r="AA332" i="17"/>
  <c r="AA330" i="17"/>
  <c r="AA328" i="17"/>
  <c r="AA326" i="17"/>
  <c r="AA324" i="17"/>
  <c r="AA322" i="17"/>
  <c r="AA321" i="17"/>
  <c r="AA313" i="17"/>
  <c r="AA310" i="17"/>
  <c r="AA307" i="17"/>
  <c r="AA306" i="17"/>
  <c r="AA305" i="17"/>
  <c r="AA304" i="17"/>
  <c r="AA303" i="17"/>
  <c r="AA299" i="17"/>
  <c r="AA298" i="17"/>
  <c r="AA297" i="17"/>
  <c r="AA296" i="17"/>
  <c r="AA295" i="17"/>
  <c r="AA291" i="17"/>
  <c r="AA290" i="17"/>
  <c r="AA289" i="17"/>
  <c r="AA288" i="17"/>
  <c r="AA281" i="17"/>
  <c r="AA279" i="17"/>
  <c r="AA277" i="17"/>
  <c r="AA276" i="17"/>
  <c r="AA275" i="17"/>
  <c r="AA274" i="17"/>
  <c r="AA273" i="17"/>
  <c r="AA272" i="17"/>
  <c r="AA271" i="17"/>
  <c r="AA268" i="17"/>
  <c r="AA263" i="17"/>
  <c r="AA260" i="17"/>
  <c r="AA255" i="17"/>
  <c r="AA253" i="17"/>
  <c r="AA252" i="17"/>
  <c r="AA251" i="17"/>
  <c r="AA250" i="17"/>
  <c r="AA249" i="17"/>
  <c r="AA248" i="17"/>
  <c r="AA247" i="17"/>
  <c r="AA237" i="17"/>
  <c r="AA234" i="17"/>
  <c r="AA224" i="17"/>
  <c r="AA220" i="17"/>
  <c r="AA217" i="17"/>
  <c r="AA214" i="17"/>
  <c r="AA211" i="17"/>
  <c r="AA208" i="17"/>
  <c r="AA205" i="17"/>
  <c r="AA202" i="17"/>
  <c r="AA192" i="17"/>
  <c r="AA173" i="17"/>
  <c r="AA172" i="17"/>
  <c r="AA165" i="17"/>
  <c r="AA161" i="17"/>
  <c r="AA163" i="17"/>
  <c r="AA155" i="17"/>
  <c r="AA151" i="17"/>
  <c r="AA146" i="17"/>
  <c r="AA142" i="17"/>
  <c r="AA140" i="17"/>
  <c r="AA135" i="17"/>
  <c r="AA131" i="17"/>
  <c r="AA129" i="17"/>
  <c r="AA127" i="17"/>
  <c r="AA122" i="17"/>
  <c r="AA118" i="17"/>
  <c r="AA116" i="17"/>
  <c r="AA110" i="17"/>
  <c r="AA108" i="17"/>
  <c r="AA104" i="17"/>
  <c r="AA101" i="17"/>
  <c r="AA92" i="17"/>
  <c r="AA91" i="17"/>
  <c r="AA87" i="17"/>
  <c r="AA85" i="17"/>
  <c r="AA82" i="17"/>
  <c r="AA80" i="17"/>
  <c r="AA78" i="17"/>
  <c r="AA76" i="17"/>
  <c r="AA67" i="17"/>
  <c r="AA66" i="17"/>
  <c r="AA62" i="17"/>
  <c r="AA60" i="17"/>
  <c r="AA58" i="17"/>
  <c r="AA56" i="17"/>
  <c r="AA54" i="17"/>
  <c r="AA52" i="17"/>
  <c r="AA46" i="17"/>
  <c r="AA38" i="17"/>
  <c r="AA36" i="17"/>
  <c r="AA33" i="17"/>
  <c r="AA31" i="17"/>
  <c r="AA29" i="17"/>
  <c r="AA28" i="17"/>
  <c r="AA27" i="17"/>
  <c r="AA26" i="17"/>
  <c r="AA25" i="17"/>
  <c r="AA24" i="17"/>
  <c r="AA283" i="16"/>
  <c r="AA277" i="16"/>
  <c r="AA275" i="16"/>
  <c r="AA273" i="16"/>
  <c r="AA266" i="16"/>
  <c r="AA259" i="16"/>
  <c r="AA255" i="16"/>
  <c r="AA252" i="16"/>
  <c r="AA250" i="16"/>
  <c r="AA248" i="16"/>
  <c r="AA246" i="16"/>
  <c r="AA244" i="16"/>
  <c r="AA242" i="16"/>
  <c r="AA240" i="16"/>
  <c r="AA238" i="16"/>
  <c r="AA227" i="16"/>
  <c r="AA225" i="16"/>
  <c r="AA221" i="16"/>
  <c r="AA218" i="16"/>
  <c r="AA216" i="16"/>
  <c r="AA214" i="16"/>
  <c r="AA212" i="16"/>
  <c r="AA210" i="16"/>
  <c r="AA208" i="16"/>
  <c r="AA206" i="16"/>
  <c r="AA197" i="16"/>
  <c r="AA196" i="16"/>
  <c r="AA195" i="16"/>
  <c r="AA194" i="16"/>
  <c r="AA188" i="16"/>
  <c r="AA185" i="16"/>
  <c r="AA183" i="16"/>
  <c r="AA181" i="16"/>
  <c r="AA179" i="16"/>
  <c r="AA177" i="16"/>
  <c r="AA172" i="16"/>
  <c r="AA166" i="16"/>
  <c r="AA165" i="16"/>
  <c r="AA164" i="16"/>
  <c r="AA163" i="16"/>
  <c r="AA157" i="16"/>
  <c r="AA156" i="16"/>
  <c r="AA155" i="16"/>
  <c r="AA154" i="16"/>
  <c r="AA153" i="16"/>
  <c r="AA146" i="16"/>
  <c r="AA141" i="16"/>
  <c r="AA139" i="16"/>
  <c r="AA135" i="16"/>
  <c r="AA137" i="16"/>
  <c r="AA131" i="16"/>
  <c r="AA130" i="16"/>
  <c r="AA129" i="16"/>
  <c r="AA128" i="16"/>
  <c r="AA127" i="16"/>
  <c r="AA119" i="16"/>
  <c r="AA118" i="16"/>
  <c r="AA117" i="16"/>
  <c r="AA116" i="16"/>
  <c r="AA115" i="16"/>
  <c r="AA109" i="16"/>
  <c r="AA106" i="16"/>
  <c r="AA105" i="16"/>
  <c r="AA98" i="16"/>
  <c r="AA95" i="16"/>
  <c r="AA92" i="16"/>
  <c r="AA89" i="16"/>
  <c r="AA86" i="16"/>
  <c r="AA80" i="16"/>
  <c r="AA72" i="16"/>
  <c r="AA67" i="16"/>
  <c r="AA66" i="16"/>
  <c r="AA64" i="16"/>
  <c r="AA63" i="16"/>
  <c r="AA57" i="16"/>
  <c r="AA53" i="16"/>
  <c r="AA51" i="16"/>
  <c r="AA49" i="16"/>
  <c r="AA47" i="16"/>
  <c r="AA45" i="16"/>
  <c r="AA40" i="16"/>
  <c r="AA38" i="16"/>
  <c r="AA34" i="16"/>
  <c r="AA32" i="16"/>
  <c r="AA30" i="16"/>
  <c r="AA28" i="16"/>
  <c r="AA26" i="16"/>
  <c r="AA24" i="16"/>
  <c r="AA22" i="16"/>
  <c r="AA20" i="16"/>
  <c r="AA17" i="16"/>
  <c r="AA125" i="47" l="1"/>
  <c r="AA385" i="47"/>
  <c r="AA177" i="47"/>
  <c r="AA333" i="47"/>
  <c r="AA229" i="47"/>
  <c r="AA281" i="47"/>
  <c r="AA437" i="47"/>
  <c r="AA73" i="47"/>
  <c r="AA489" i="47"/>
  <c r="AA1007" i="15"/>
  <c r="AA990" i="15"/>
  <c r="AA986" i="15"/>
  <c r="AA983" i="15"/>
  <c r="AA981" i="15"/>
  <c r="AA979" i="15"/>
  <c r="AA973" i="15"/>
  <c r="AA970" i="15"/>
  <c r="AA968" i="15"/>
  <c r="AA966" i="15"/>
  <c r="AA964" i="15"/>
  <c r="AA962" i="15"/>
  <c r="AA955" i="15"/>
  <c r="AA947" i="15"/>
  <c r="AA944" i="15"/>
  <c r="AA941" i="15"/>
  <c r="AA938" i="15"/>
  <c r="AA936" i="15"/>
  <c r="AA934" i="15"/>
  <c r="AA932" i="15"/>
  <c r="AA930" i="15"/>
  <c r="AA924" i="15"/>
  <c r="AA917" i="15"/>
  <c r="AA894" i="15"/>
  <c r="AA892" i="15"/>
  <c r="AA890" i="15"/>
  <c r="AA888" i="15"/>
  <c r="AA886" i="15"/>
  <c r="AA884" i="15"/>
  <c r="AA880" i="15"/>
  <c r="AA872" i="15"/>
  <c r="AA870" i="15"/>
  <c r="AA868" i="15"/>
  <c r="AA866" i="15"/>
  <c r="AA860" i="15"/>
  <c r="AA846" i="15"/>
  <c r="AA840" i="15"/>
  <c r="AA737" i="15"/>
  <c r="AA735" i="15"/>
  <c r="AA733" i="15"/>
  <c r="AA731" i="15"/>
  <c r="AA729" i="15"/>
  <c r="AA727" i="15"/>
  <c r="AA725" i="15"/>
  <c r="AA720" i="15"/>
  <c r="AA718" i="15"/>
  <c r="AA716" i="15"/>
  <c r="AA714" i="15"/>
  <c r="AA701" i="15"/>
  <c r="AA698" i="15"/>
  <c r="AA690" i="15"/>
  <c r="AA688" i="15"/>
  <c r="AA677" i="15"/>
  <c r="AA674" i="15"/>
  <c r="AA672" i="15"/>
  <c r="AA669" i="15"/>
  <c r="AA667" i="15"/>
  <c r="AA664" i="15"/>
  <c r="AA662" i="15"/>
  <c r="AA660" i="15"/>
  <c r="AA658" i="15"/>
  <c r="AA656" i="15"/>
  <c r="AA654" i="15"/>
  <c r="AA652" i="15"/>
  <c r="AA650" i="15"/>
  <c r="AA648" i="15"/>
  <c r="AA646" i="15"/>
  <c r="AA644" i="15"/>
  <c r="AA642" i="15"/>
  <c r="AA634" i="15"/>
  <c r="AA631" i="15"/>
  <c r="AA627" i="15"/>
  <c r="AA625" i="15"/>
  <c r="AA623" i="15"/>
  <c r="AA621" i="15"/>
  <c r="AA619" i="15"/>
  <c r="AA612" i="15"/>
  <c r="AA610" i="15"/>
  <c r="AA605" i="15"/>
  <c r="AA603" i="15"/>
  <c r="AA601" i="15"/>
  <c r="AA599" i="15"/>
  <c r="AA597" i="15"/>
  <c r="AA591" i="15"/>
  <c r="AA590" i="15"/>
  <c r="AA588" i="15"/>
  <c r="AA587" i="15"/>
  <c r="AA586" i="15"/>
  <c r="AA583" i="15"/>
  <c r="AA578" i="15"/>
  <c r="AA573" i="15"/>
  <c r="AA571" i="15"/>
  <c r="AA569" i="15"/>
  <c r="AA566" i="15"/>
  <c r="AA564" i="15"/>
  <c r="AA562" i="15"/>
  <c r="AA560" i="15"/>
  <c r="AA558" i="15"/>
  <c r="AA547" i="15"/>
  <c r="AA545" i="15"/>
  <c r="AA543" i="15"/>
  <c r="AA541" i="15"/>
  <c r="AA539" i="15"/>
  <c r="AA537" i="15"/>
  <c r="AA530" i="15"/>
  <c r="AA528" i="15"/>
  <c r="AA525" i="15"/>
  <c r="AA523" i="15"/>
  <c r="AA521" i="15"/>
  <c r="AA516" i="15"/>
  <c r="AA514" i="15"/>
  <c r="AA512" i="15"/>
  <c r="AA510" i="15"/>
  <c r="AA504" i="15"/>
  <c r="AA495" i="15"/>
  <c r="AA492" i="15"/>
  <c r="AA491" i="15"/>
  <c r="AA490" i="15"/>
  <c r="AA483" i="15"/>
  <c r="AA482" i="15"/>
  <c r="AA479" i="15"/>
  <c r="AA478" i="15"/>
  <c r="AA475" i="15"/>
  <c r="AA474" i="15"/>
  <c r="AA471" i="15"/>
  <c r="AA470" i="15"/>
  <c r="AA467" i="15"/>
  <c r="AA466" i="15"/>
  <c r="AA460" i="15"/>
  <c r="AA459" i="15"/>
  <c r="AA451" i="15"/>
  <c r="AA446" i="15"/>
  <c r="AA443" i="15"/>
  <c r="AA437" i="15"/>
  <c r="AA434" i="15"/>
  <c r="AA431" i="15"/>
  <c r="AA426" i="15"/>
  <c r="AA423" i="15"/>
  <c r="AA417" i="15"/>
  <c r="AA415" i="15"/>
  <c r="AA413" i="15"/>
  <c r="AA253" i="15"/>
  <c r="AA262" i="15"/>
  <c r="AA400" i="15"/>
  <c r="AA398" i="15"/>
  <c r="AA396" i="15"/>
  <c r="AA394" i="15"/>
  <c r="AA392" i="15"/>
  <c r="AA385" i="15"/>
  <c r="AA383" i="15"/>
  <c r="AA381" i="15"/>
  <c r="AA379" i="15"/>
  <c r="AA377" i="15"/>
  <c r="AA370" i="15"/>
  <c r="AA368" i="15"/>
  <c r="AA361" i="15"/>
  <c r="AA359" i="15"/>
  <c r="AA357" i="15"/>
  <c r="AA343" i="15"/>
  <c r="AA341" i="15"/>
  <c r="AA339" i="15"/>
  <c r="AA336" i="15"/>
  <c r="AA334" i="15"/>
  <c r="AA332" i="15"/>
  <c r="AA330" i="15"/>
  <c r="AA328" i="15"/>
  <c r="AA317" i="15"/>
  <c r="AA315" i="15"/>
  <c r="AA313" i="15"/>
  <c r="AA302" i="15"/>
  <c r="AA300" i="15"/>
  <c r="AA298" i="15"/>
  <c r="AA296" i="15"/>
  <c r="AA294" i="15"/>
  <c r="AA292" i="15"/>
  <c r="AA285" i="15"/>
  <c r="AA283" i="15"/>
  <c r="AA281" i="15"/>
  <c r="AA279" i="15"/>
  <c r="AA277" i="15"/>
  <c r="AA275" i="15"/>
  <c r="AA266" i="15"/>
  <c r="AA264" i="15"/>
  <c r="AA240" i="15"/>
  <c r="AA227" i="15"/>
  <c r="AA225" i="15"/>
  <c r="AA223" i="15"/>
  <c r="AA220" i="15"/>
  <c r="AA218" i="15"/>
  <c r="AA216" i="15"/>
  <c r="AA213" i="15"/>
  <c r="AA207" i="15"/>
  <c r="AA202" i="15"/>
  <c r="AA197" i="15"/>
  <c r="AA188" i="15"/>
  <c r="AA186" i="15"/>
  <c r="AA184" i="15"/>
  <c r="AA179" i="15"/>
  <c r="AA177" i="15"/>
  <c r="AA174" i="15"/>
  <c r="AA171" i="15"/>
  <c r="AA163" i="15"/>
  <c r="AA157" i="15"/>
  <c r="AA155" i="15"/>
  <c r="AA153" i="15"/>
  <c r="AA148" i="15"/>
  <c r="AA146" i="15"/>
  <c r="AA135" i="15"/>
  <c r="AA133" i="15"/>
  <c r="AA131" i="15"/>
  <c r="AA129" i="15"/>
  <c r="AA127" i="15"/>
  <c r="AA120" i="15"/>
  <c r="AA118" i="15"/>
  <c r="AA116" i="15"/>
  <c r="AA114" i="15"/>
  <c r="AA102" i="15"/>
  <c r="AA96" i="15"/>
  <c r="AA94" i="15"/>
  <c r="AA92" i="15"/>
  <c r="AA83" i="15"/>
  <c r="AA81" i="15"/>
  <c r="AA72" i="15"/>
  <c r="AA70" i="15"/>
  <c r="AA68" i="15"/>
  <c r="AA61" i="15"/>
  <c r="AA59" i="15"/>
  <c r="AA57" i="15"/>
  <c r="AA50" i="15"/>
  <c r="AA48" i="15"/>
  <c r="AA46" i="15"/>
  <c r="AA44" i="15"/>
  <c r="AA31" i="15"/>
  <c r="AA29" i="15"/>
  <c r="AA27" i="15"/>
  <c r="AA24" i="15"/>
  <c r="AA22" i="15"/>
  <c r="AA82" i="40"/>
  <c r="AA80" i="40"/>
  <c r="AA78" i="40"/>
  <c r="AA76" i="40"/>
  <c r="AA74" i="40"/>
  <c r="AA72" i="40"/>
  <c r="AA66" i="40"/>
  <c r="AA63" i="40"/>
  <c r="AA61" i="40"/>
  <c r="AA58" i="40"/>
  <c r="AA56" i="40"/>
  <c r="AA53" i="40"/>
  <c r="AA51" i="40"/>
  <c r="AA43" i="40"/>
  <c r="AA41" i="40"/>
  <c r="AA39" i="40"/>
  <c r="AA37" i="40"/>
  <c r="AA34" i="40"/>
  <c r="AA32" i="40"/>
  <c r="AA30" i="40"/>
  <c r="AA28" i="40"/>
  <c r="AA25" i="40"/>
  <c r="AA23" i="40"/>
  <c r="AA21" i="40"/>
  <c r="AA2" i="15" l="1"/>
  <c r="AA4" i="15"/>
  <c r="M556" i="15"/>
  <c r="M390" i="15"/>
  <c r="S290" i="15"/>
  <c r="M275" i="15"/>
  <c r="M290" i="15"/>
  <c r="S411" i="15" l="1"/>
  <c r="AA2297" i="33" l="1"/>
  <c r="AA2291" i="33"/>
  <c r="AA2289" i="33"/>
  <c r="AA2287" i="33"/>
  <c r="AA2280" i="33"/>
  <c r="AA2278" i="33"/>
  <c r="AA2276" i="33"/>
  <c r="AA2274" i="33"/>
  <c r="AA2272" i="33"/>
  <c r="AA2270" i="33"/>
  <c r="M2266" i="33"/>
  <c r="A2264" i="33"/>
  <c r="AA2262" i="33"/>
  <c r="AA2256" i="33"/>
  <c r="AA2254" i="33"/>
  <c r="AA2250" i="33"/>
  <c r="AA2246" i="33"/>
  <c r="AA2242" i="33"/>
  <c r="AA2240" i="33"/>
  <c r="AA2238" i="33"/>
  <c r="AA2235" i="33"/>
  <c r="AA2232" i="33"/>
  <c r="AA2228" i="33"/>
  <c r="AA2226" i="33"/>
  <c r="AA2221" i="33"/>
  <c r="AA2215" i="33"/>
  <c r="AA2213" i="33"/>
  <c r="AA2211" i="33"/>
  <c r="AA2204" i="33"/>
  <c r="AA2202" i="33"/>
  <c r="AA2200" i="33"/>
  <c r="AA2198" i="33"/>
  <c r="AA2196" i="33"/>
  <c r="AA2194" i="33"/>
  <c r="M2190" i="33"/>
  <c r="A2188" i="33"/>
  <c r="AA2186" i="33"/>
  <c r="AA2180" i="33"/>
  <c r="AA2178" i="33"/>
  <c r="AA2174" i="33"/>
  <c r="AA2170" i="33"/>
  <c r="AA2166" i="33"/>
  <c r="AA2164" i="33"/>
  <c r="AA2162" i="33"/>
  <c r="AA2159" i="33"/>
  <c r="AA2156" i="33"/>
  <c r="AA2152" i="33"/>
  <c r="AA2150" i="33"/>
  <c r="AA2145" i="33"/>
  <c r="AA2139" i="33"/>
  <c r="AA2137" i="33"/>
  <c r="AA2135" i="33"/>
  <c r="AA2128" i="33"/>
  <c r="AA2126" i="33"/>
  <c r="AA2124" i="33"/>
  <c r="AA2122" i="33"/>
  <c r="AA2120" i="33"/>
  <c r="AA2118" i="33"/>
  <c r="M2114" i="33"/>
  <c r="A2112" i="33"/>
  <c r="AA2110" i="33"/>
  <c r="AA2104" i="33"/>
  <c r="AA2102" i="33"/>
  <c r="AA2098" i="33"/>
  <c r="AA2094" i="33"/>
  <c r="AA2090" i="33"/>
  <c r="AA2088" i="33"/>
  <c r="AA2086" i="33"/>
  <c r="AA2083" i="33"/>
  <c r="AA2080" i="33"/>
  <c r="AA2076" i="33"/>
  <c r="AA2074" i="33"/>
  <c r="AA2069" i="33"/>
  <c r="AA2063" i="33"/>
  <c r="AA2061" i="33"/>
  <c r="AA2059" i="33"/>
  <c r="AA2052" i="33"/>
  <c r="AA2050" i="33"/>
  <c r="AA2048" i="33"/>
  <c r="AA2046" i="33"/>
  <c r="AA2044" i="33"/>
  <c r="AA2042" i="33"/>
  <c r="M2038" i="33"/>
  <c r="A2036" i="33"/>
  <c r="AA2034" i="33"/>
  <c r="AA2028" i="33"/>
  <c r="AA2026" i="33"/>
  <c r="AA2022" i="33"/>
  <c r="AA2018" i="33"/>
  <c r="AA2014" i="33"/>
  <c r="AA2012" i="33"/>
  <c r="AA2010" i="33"/>
  <c r="AA2007" i="33"/>
  <c r="AA2004" i="33"/>
  <c r="AA2000" i="33"/>
  <c r="AA1998" i="33"/>
  <c r="AA1993" i="33"/>
  <c r="AA1987" i="33"/>
  <c r="AA1985" i="33"/>
  <c r="AA1983" i="33"/>
  <c r="AA1976" i="33"/>
  <c r="AA1974" i="33"/>
  <c r="AA1972" i="33"/>
  <c r="AA1970" i="33"/>
  <c r="AA1968" i="33"/>
  <c r="AA1966" i="33"/>
  <c r="M1962" i="33"/>
  <c r="A1960" i="33"/>
  <c r="AA1958" i="33"/>
  <c r="AA1952" i="33"/>
  <c r="AA1950" i="33"/>
  <c r="AA1946" i="33"/>
  <c r="AA1942" i="33"/>
  <c r="AA1938" i="33"/>
  <c r="AA1936" i="33"/>
  <c r="AA1934" i="33"/>
  <c r="AA1931" i="33"/>
  <c r="AA1928" i="33"/>
  <c r="AA1924" i="33"/>
  <c r="AA1922" i="33"/>
  <c r="AA1917" i="33"/>
  <c r="AA1911" i="33"/>
  <c r="AA1909" i="33"/>
  <c r="AA1907" i="33"/>
  <c r="AA1900" i="33"/>
  <c r="AA1898" i="33"/>
  <c r="AA1896" i="33"/>
  <c r="AA1894" i="33"/>
  <c r="AA1892" i="33"/>
  <c r="AA1890" i="33"/>
  <c r="M1886" i="33"/>
  <c r="A1884" i="33"/>
  <c r="AA1882" i="33"/>
  <c r="AA1876" i="33"/>
  <c r="AA1874" i="33"/>
  <c r="AA1870" i="33"/>
  <c r="AA1866" i="33"/>
  <c r="AA1862" i="33"/>
  <c r="AA1860" i="33"/>
  <c r="AA1858" i="33"/>
  <c r="AA1855" i="33"/>
  <c r="AA1852" i="33"/>
  <c r="AA1848" i="33"/>
  <c r="AA1846" i="33"/>
  <c r="AA1841" i="33"/>
  <c r="AA1835" i="33"/>
  <c r="AA1833" i="33"/>
  <c r="AA1831" i="33"/>
  <c r="AA1824" i="33"/>
  <c r="AA1822" i="33"/>
  <c r="AA1820" i="33"/>
  <c r="AA1818" i="33"/>
  <c r="AA1816" i="33"/>
  <c r="AA1814" i="33"/>
  <c r="M1810" i="33"/>
  <c r="A1808" i="33"/>
  <c r="AA1806" i="33"/>
  <c r="AA1800" i="33"/>
  <c r="AA1798" i="33"/>
  <c r="AA1794" i="33"/>
  <c r="AA1790" i="33"/>
  <c r="AA1786" i="33"/>
  <c r="AA1784" i="33"/>
  <c r="AA1782" i="33"/>
  <c r="AA1779" i="33"/>
  <c r="AA1776" i="33"/>
  <c r="AA1772" i="33"/>
  <c r="AA1770" i="33"/>
  <c r="AA1765" i="33"/>
  <c r="AA1759" i="33"/>
  <c r="AA1757" i="33"/>
  <c r="AA1755" i="33"/>
  <c r="AA1748" i="33"/>
  <c r="AA1746" i="33"/>
  <c r="AA1744" i="33"/>
  <c r="AA1742" i="33"/>
  <c r="AA1740" i="33"/>
  <c r="AA1738" i="33"/>
  <c r="M1734" i="33"/>
  <c r="A1732" i="33"/>
  <c r="AA1730" i="33"/>
  <c r="AA1724" i="33"/>
  <c r="AA1722" i="33"/>
  <c r="AA1718" i="33"/>
  <c r="AA1714" i="33"/>
  <c r="AA1710" i="33"/>
  <c r="AA1708" i="33"/>
  <c r="AA1706" i="33"/>
  <c r="AA1703" i="33"/>
  <c r="AA1700" i="33"/>
  <c r="AA1696" i="33"/>
  <c r="AA1694" i="33"/>
  <c r="AA1689" i="33"/>
  <c r="AA1683" i="33"/>
  <c r="AA1681" i="33"/>
  <c r="AA1679" i="33"/>
  <c r="AA1672" i="33"/>
  <c r="AA1670" i="33"/>
  <c r="AA1668" i="33"/>
  <c r="AA1666" i="33"/>
  <c r="AA1664" i="33"/>
  <c r="AA1662" i="33"/>
  <c r="M1658" i="33"/>
  <c r="A1656" i="33"/>
  <c r="AA1654" i="33"/>
  <c r="AA1648" i="33"/>
  <c r="AA1646" i="33"/>
  <c r="AA1642" i="33"/>
  <c r="AA1638" i="33"/>
  <c r="AA1634" i="33"/>
  <c r="AA1632" i="33"/>
  <c r="AA1630" i="33"/>
  <c r="AA1627" i="33"/>
  <c r="AA1624" i="33"/>
  <c r="AA1620" i="33"/>
  <c r="AA1618" i="33"/>
  <c r="AA1613" i="33"/>
  <c r="AA1607" i="33"/>
  <c r="AA1605" i="33"/>
  <c r="AA1603" i="33"/>
  <c r="AA1596" i="33"/>
  <c r="AA1594" i="33"/>
  <c r="AA1592" i="33"/>
  <c r="AA1590" i="33"/>
  <c r="AA1588" i="33"/>
  <c r="AA1586" i="33"/>
  <c r="M1582" i="33"/>
  <c r="A1580" i="33"/>
  <c r="AA1578" i="33"/>
  <c r="AA1572" i="33"/>
  <c r="AA1570" i="33"/>
  <c r="AA1566" i="33"/>
  <c r="AA1562" i="33"/>
  <c r="AA1558" i="33"/>
  <c r="AA1556" i="33"/>
  <c r="AA1554" i="33"/>
  <c r="AA1551" i="33"/>
  <c r="AA1548" i="33"/>
  <c r="AA1544" i="33"/>
  <c r="AA1542" i="33"/>
  <c r="AA1537" i="33"/>
  <c r="AA1531" i="33"/>
  <c r="AA1529" i="33"/>
  <c r="AA1527" i="33"/>
  <c r="AA1520" i="33"/>
  <c r="AA1518" i="33"/>
  <c r="AA1516" i="33"/>
  <c r="AA1514" i="33"/>
  <c r="AA1512" i="33"/>
  <c r="AA1510" i="33"/>
  <c r="M1506" i="33"/>
  <c r="A1504" i="33"/>
  <c r="AA1502" i="33"/>
  <c r="AA1496" i="33"/>
  <c r="AA1494" i="33"/>
  <c r="AA1490" i="33"/>
  <c r="AA1486" i="33"/>
  <c r="AA1482" i="33"/>
  <c r="AA1480" i="33"/>
  <c r="AA1478" i="33"/>
  <c r="AA1475" i="33"/>
  <c r="AA1472" i="33"/>
  <c r="AA1468" i="33"/>
  <c r="AA1466" i="33"/>
  <c r="AA1461" i="33"/>
  <c r="AA1455" i="33"/>
  <c r="AA1453" i="33"/>
  <c r="AA1451" i="33"/>
  <c r="AA1444" i="33"/>
  <c r="AA1442" i="33"/>
  <c r="AA1440" i="33"/>
  <c r="AA1438" i="33"/>
  <c r="AA1436" i="33"/>
  <c r="AA1434" i="33"/>
  <c r="M1430" i="33"/>
  <c r="A1428" i="33"/>
  <c r="AA1426" i="33"/>
  <c r="AA1420" i="33"/>
  <c r="AA1418" i="33"/>
  <c r="AA1414" i="33"/>
  <c r="AA1410" i="33"/>
  <c r="AA1406" i="33"/>
  <c r="AA1404" i="33"/>
  <c r="AA1402" i="33"/>
  <c r="AA1399" i="33"/>
  <c r="AA1396" i="33"/>
  <c r="AA1392" i="33"/>
  <c r="AA1390" i="33"/>
  <c r="AA1385" i="33"/>
  <c r="AA1379" i="33"/>
  <c r="AA1377" i="33"/>
  <c r="AA1375" i="33"/>
  <c r="AA1368" i="33"/>
  <c r="AA1366" i="33"/>
  <c r="AA1364" i="33"/>
  <c r="AA1362" i="33"/>
  <c r="AA1360" i="33"/>
  <c r="AA1358" i="33"/>
  <c r="M1354" i="33"/>
  <c r="A1352" i="33"/>
  <c r="AA1350" i="33"/>
  <c r="AA1344" i="33"/>
  <c r="AA1342" i="33"/>
  <c r="AA1338" i="33"/>
  <c r="AA1334" i="33"/>
  <c r="AA1330" i="33"/>
  <c r="AA1328" i="33"/>
  <c r="AA1326" i="33"/>
  <c r="AA1323" i="33"/>
  <c r="AA1320" i="33"/>
  <c r="AA1316" i="33"/>
  <c r="AA1314" i="33"/>
  <c r="AA1309" i="33"/>
  <c r="AA1303" i="33"/>
  <c r="AA1301" i="33"/>
  <c r="AA1299" i="33"/>
  <c r="AA1292" i="33"/>
  <c r="AA1290" i="33"/>
  <c r="AA1288" i="33"/>
  <c r="AA1286" i="33"/>
  <c r="AA1284" i="33"/>
  <c r="AA1282" i="33"/>
  <c r="M1278" i="33"/>
  <c r="A1276" i="33"/>
  <c r="AA1274" i="33"/>
  <c r="AA1268" i="33"/>
  <c r="AA1266" i="33"/>
  <c r="AA1262" i="33"/>
  <c r="AA1258" i="33"/>
  <c r="AA1254" i="33"/>
  <c r="AA1252" i="33"/>
  <c r="AA1250" i="33"/>
  <c r="AA1247" i="33"/>
  <c r="AA1244" i="33"/>
  <c r="AA1240" i="33"/>
  <c r="AA1238" i="33"/>
  <c r="AA1233" i="33"/>
  <c r="AA1227" i="33"/>
  <c r="AA1225" i="33"/>
  <c r="AA1223" i="33"/>
  <c r="AA1216" i="33"/>
  <c r="AA1214" i="33"/>
  <c r="AA1212" i="33"/>
  <c r="AA1210" i="33"/>
  <c r="AA1208" i="33"/>
  <c r="AA1206" i="33"/>
  <c r="M1202" i="33"/>
  <c r="A1200" i="33"/>
  <c r="AA1198" i="33"/>
  <c r="AA1192" i="33"/>
  <c r="AA1190" i="33"/>
  <c r="AA1186" i="33"/>
  <c r="AA1182" i="33"/>
  <c r="AA1178" i="33"/>
  <c r="AA1176" i="33"/>
  <c r="AA1174" i="33"/>
  <c r="AA1171" i="33"/>
  <c r="AA1168" i="33"/>
  <c r="AA1164" i="33"/>
  <c r="AA1162" i="33"/>
  <c r="AA1157" i="33"/>
  <c r="AA1151" i="33"/>
  <c r="AA1149" i="33"/>
  <c r="AA1147" i="33"/>
  <c r="AA1140" i="33"/>
  <c r="AA1138" i="33"/>
  <c r="AA1136" i="33"/>
  <c r="AA1134" i="33"/>
  <c r="AA1132" i="33"/>
  <c r="AA1130" i="33"/>
  <c r="M1126" i="33"/>
  <c r="A1124" i="33"/>
  <c r="AA1122" i="33"/>
  <c r="AA1116" i="33"/>
  <c r="AA1114" i="33"/>
  <c r="AA1110" i="33"/>
  <c r="AA1106" i="33"/>
  <c r="AA1102" i="33"/>
  <c r="AA1100" i="33"/>
  <c r="AA1098" i="33"/>
  <c r="AA1095" i="33"/>
  <c r="AA1092" i="33"/>
  <c r="AA1088" i="33"/>
  <c r="AA1086" i="33"/>
  <c r="AA1081" i="33"/>
  <c r="AA1075" i="33"/>
  <c r="AA1073" i="33"/>
  <c r="AA1071" i="33"/>
  <c r="AA1064" i="33"/>
  <c r="AA1062" i="33"/>
  <c r="AA1060" i="33"/>
  <c r="AA1058" i="33"/>
  <c r="AA1056" i="33"/>
  <c r="AA1054" i="33"/>
  <c r="M1050" i="33"/>
  <c r="A1048" i="33"/>
  <c r="AA1046" i="33"/>
  <c r="AA1040" i="33"/>
  <c r="AA1038" i="33"/>
  <c r="AA1034" i="33"/>
  <c r="AA1030" i="33"/>
  <c r="AA1026" i="33"/>
  <c r="AA1024" i="33"/>
  <c r="AA1022" i="33"/>
  <c r="AA1019" i="33"/>
  <c r="AA1016" i="33"/>
  <c r="AA1012" i="33"/>
  <c r="AA1010" i="33"/>
  <c r="AA1005" i="33"/>
  <c r="AA999" i="33"/>
  <c r="AA997" i="33"/>
  <c r="AA995" i="33"/>
  <c r="AA988" i="33"/>
  <c r="AA986" i="33"/>
  <c r="AA984" i="33"/>
  <c r="AA982" i="33"/>
  <c r="AA980" i="33"/>
  <c r="AA978" i="33"/>
  <c r="M974" i="33"/>
  <c r="A972" i="33"/>
  <c r="AA970" i="33"/>
  <c r="AA964" i="33"/>
  <c r="AA962" i="33"/>
  <c r="AA958" i="33"/>
  <c r="AA954" i="33"/>
  <c r="AA950" i="33"/>
  <c r="AA948" i="33"/>
  <c r="AA946" i="33"/>
  <c r="AA943" i="33"/>
  <c r="AA940" i="33"/>
  <c r="AA936" i="33"/>
  <c r="AA934" i="33"/>
  <c r="AA929" i="33"/>
  <c r="AA923" i="33"/>
  <c r="AA921" i="33"/>
  <c r="AA919" i="33"/>
  <c r="AA912" i="33"/>
  <c r="AA910" i="33"/>
  <c r="AA908" i="33"/>
  <c r="AA906" i="33"/>
  <c r="AA904" i="33"/>
  <c r="AA902" i="33"/>
  <c r="M898" i="33"/>
  <c r="A896" i="33"/>
  <c r="AA894" i="33"/>
  <c r="AA888" i="33"/>
  <c r="AA886" i="33"/>
  <c r="AA882" i="33"/>
  <c r="AA878" i="33"/>
  <c r="AA874" i="33"/>
  <c r="AA872" i="33"/>
  <c r="AA870" i="33"/>
  <c r="AA867" i="33"/>
  <c r="AA864" i="33"/>
  <c r="AA860" i="33"/>
  <c r="AA858" i="33"/>
  <c r="AA853" i="33"/>
  <c r="AA847" i="33"/>
  <c r="AA845" i="33"/>
  <c r="AA843" i="33"/>
  <c r="AA836" i="33"/>
  <c r="AA834" i="33"/>
  <c r="AA832" i="33"/>
  <c r="AA830" i="33"/>
  <c r="AA828" i="33"/>
  <c r="AA826" i="33"/>
  <c r="M822" i="33"/>
  <c r="A820" i="33"/>
  <c r="AA818" i="33"/>
  <c r="AA812" i="33"/>
  <c r="AA810" i="33"/>
  <c r="AA806" i="33"/>
  <c r="AA802" i="33"/>
  <c r="AA798" i="33"/>
  <c r="AA796" i="33"/>
  <c r="AA794" i="33"/>
  <c r="AA791" i="33"/>
  <c r="AA788" i="33"/>
  <c r="AA784" i="33"/>
  <c r="AA782" i="33"/>
  <c r="AA777" i="33"/>
  <c r="AA771" i="33"/>
  <c r="AA769" i="33"/>
  <c r="AA767" i="33"/>
  <c r="AA760" i="33"/>
  <c r="AA758" i="33"/>
  <c r="AA756" i="33"/>
  <c r="AA754" i="33"/>
  <c r="AA752" i="33"/>
  <c r="AA750" i="33"/>
  <c r="M746" i="33"/>
  <c r="A744" i="33"/>
  <c r="AA742" i="33"/>
  <c r="AA736" i="33"/>
  <c r="AA734" i="33"/>
  <c r="AA730" i="33"/>
  <c r="AA726" i="33"/>
  <c r="AA722" i="33"/>
  <c r="AA720" i="33"/>
  <c r="AA718" i="33"/>
  <c r="AA715" i="33"/>
  <c r="AA712" i="33"/>
  <c r="AA708" i="33"/>
  <c r="AA706" i="33"/>
  <c r="AA701" i="33"/>
  <c r="AA695" i="33"/>
  <c r="AA693" i="33"/>
  <c r="AA691" i="33"/>
  <c r="AA684" i="33"/>
  <c r="AA682" i="33"/>
  <c r="AA680" i="33"/>
  <c r="AA678" i="33"/>
  <c r="AA676" i="33"/>
  <c r="AA674" i="33"/>
  <c r="M670" i="33"/>
  <c r="A668" i="33"/>
  <c r="AA666" i="33"/>
  <c r="AA660" i="33"/>
  <c r="AA658" i="33"/>
  <c r="AA654" i="33"/>
  <c r="AA650" i="33"/>
  <c r="AA646" i="33"/>
  <c r="AA644" i="33"/>
  <c r="AA642" i="33"/>
  <c r="AA639" i="33"/>
  <c r="AA636" i="33"/>
  <c r="AA632" i="33"/>
  <c r="AA630" i="33"/>
  <c r="AA625" i="33"/>
  <c r="AA619" i="33"/>
  <c r="AA617" i="33"/>
  <c r="AA615" i="33"/>
  <c r="AA608" i="33"/>
  <c r="AA606" i="33"/>
  <c r="AA604" i="33"/>
  <c r="AA602" i="33"/>
  <c r="AA600" i="33"/>
  <c r="AA598" i="33"/>
  <c r="M594" i="33"/>
  <c r="A592" i="33"/>
  <c r="AA590" i="33"/>
  <c r="AA584" i="33"/>
  <c r="AA582" i="33"/>
  <c r="AA578" i="33"/>
  <c r="AA574" i="33"/>
  <c r="AA570" i="33"/>
  <c r="AA568" i="33"/>
  <c r="AA566" i="33"/>
  <c r="AA563" i="33"/>
  <c r="AA560" i="33"/>
  <c r="AA556" i="33"/>
  <c r="AA554" i="33"/>
  <c r="AA549" i="33"/>
  <c r="AA543" i="33"/>
  <c r="AA541" i="33"/>
  <c r="AA539" i="33"/>
  <c r="AA532" i="33"/>
  <c r="AA530" i="33"/>
  <c r="AA528" i="33"/>
  <c r="AA526" i="33"/>
  <c r="AA524" i="33"/>
  <c r="AA522" i="33"/>
  <c r="M518" i="33"/>
  <c r="A516" i="33"/>
  <c r="AA514" i="33"/>
  <c r="AA508" i="33"/>
  <c r="AA506" i="33"/>
  <c r="AA502" i="33"/>
  <c r="AA498" i="33"/>
  <c r="AA494" i="33"/>
  <c r="AA492" i="33"/>
  <c r="AA490" i="33"/>
  <c r="AA487" i="33"/>
  <c r="AA484" i="33"/>
  <c r="AA480" i="33"/>
  <c r="AA478" i="33"/>
  <c r="AA473" i="33"/>
  <c r="AA467" i="33"/>
  <c r="AA465" i="33"/>
  <c r="AA463" i="33"/>
  <c r="AA456" i="33"/>
  <c r="AA454" i="33"/>
  <c r="AA452" i="33"/>
  <c r="AA450" i="33"/>
  <c r="AA448" i="33"/>
  <c r="AA446" i="33"/>
  <c r="M442" i="33"/>
  <c r="A440" i="33"/>
  <c r="AA438" i="33"/>
  <c r="AA432" i="33"/>
  <c r="AA430" i="33"/>
  <c r="AA426" i="33"/>
  <c r="AA422" i="33"/>
  <c r="AA418" i="33"/>
  <c r="AA416" i="33"/>
  <c r="AA414" i="33"/>
  <c r="AA411" i="33"/>
  <c r="AA408" i="33"/>
  <c r="AA404" i="33"/>
  <c r="AA402" i="33"/>
  <c r="AA397" i="33"/>
  <c r="AA391" i="33"/>
  <c r="AA389" i="33"/>
  <c r="AA387" i="33"/>
  <c r="AA380" i="33"/>
  <c r="AA378" i="33"/>
  <c r="AA376" i="33"/>
  <c r="AA374" i="33"/>
  <c r="AA372" i="33"/>
  <c r="AA370" i="33"/>
  <c r="M366" i="33"/>
  <c r="A364" i="33"/>
  <c r="AA362" i="33"/>
  <c r="AA356" i="33"/>
  <c r="AA354" i="33"/>
  <c r="AA350" i="33"/>
  <c r="AA346" i="33"/>
  <c r="AA342" i="33"/>
  <c r="AA340" i="33"/>
  <c r="AA338" i="33"/>
  <c r="AA335" i="33"/>
  <c r="AA332" i="33"/>
  <c r="AA328" i="33"/>
  <c r="AA326" i="33"/>
  <c r="AA321" i="33"/>
  <c r="AA315" i="33"/>
  <c r="AA313" i="33"/>
  <c r="AA311" i="33"/>
  <c r="AA304" i="33"/>
  <c r="AA302" i="33"/>
  <c r="AA300" i="33"/>
  <c r="AA298" i="33"/>
  <c r="AA296" i="33"/>
  <c r="AA294" i="33"/>
  <c r="M290" i="33"/>
  <c r="A288" i="33"/>
  <c r="AA286" i="33"/>
  <c r="AA280" i="33"/>
  <c r="AA278" i="33"/>
  <c r="AA274" i="33"/>
  <c r="AA270" i="33"/>
  <c r="AA266" i="33"/>
  <c r="AA264" i="33"/>
  <c r="AA262" i="33"/>
  <c r="AA259" i="33"/>
  <c r="AA256" i="33"/>
  <c r="AA252" i="33"/>
  <c r="AA250" i="33"/>
  <c r="AA245" i="33"/>
  <c r="AA239" i="33"/>
  <c r="AA237" i="33"/>
  <c r="AA235" i="33"/>
  <c r="AA228" i="33"/>
  <c r="AA226" i="33"/>
  <c r="AA224" i="33"/>
  <c r="AA222" i="33"/>
  <c r="AA220" i="33"/>
  <c r="AA218" i="33"/>
  <c r="M214" i="33"/>
  <c r="A212" i="33"/>
  <c r="AA210" i="33"/>
  <c r="AA204" i="33"/>
  <c r="AA202" i="33"/>
  <c r="AA198" i="33"/>
  <c r="AA194" i="33"/>
  <c r="AA190" i="33"/>
  <c r="AA188" i="33"/>
  <c r="AA186" i="33"/>
  <c r="AA183" i="33"/>
  <c r="AA180" i="33"/>
  <c r="AA176" i="33"/>
  <c r="AA174" i="33"/>
  <c r="AA169" i="33"/>
  <c r="AA163" i="33"/>
  <c r="AA161" i="33"/>
  <c r="AA159" i="33"/>
  <c r="AA152" i="33"/>
  <c r="AA144" i="33"/>
  <c r="M138" i="33"/>
  <c r="A136" i="33"/>
  <c r="AA134" i="33"/>
  <c r="AA128" i="33"/>
  <c r="AA126" i="33"/>
  <c r="AA122" i="33"/>
  <c r="AA118" i="33"/>
  <c r="AA114" i="33"/>
  <c r="AA112" i="33"/>
  <c r="AA110" i="33"/>
  <c r="AA100" i="33"/>
  <c r="AA98" i="33"/>
  <c r="M63" i="33"/>
  <c r="S311" i="15"/>
  <c r="M311" i="15"/>
  <c r="AA187" i="17"/>
  <c r="AA186" i="17"/>
  <c r="AA185" i="17"/>
  <c r="AA184" i="17"/>
  <c r="AA183" i="17"/>
  <c r="AA182" i="17"/>
  <c r="AA181" i="17"/>
  <c r="AA180" i="17"/>
  <c r="AA179" i="17"/>
  <c r="AA178" i="17"/>
  <c r="AA177" i="17"/>
  <c r="AA176" i="17"/>
  <c r="AA175" i="17"/>
  <c r="AA174" i="17"/>
  <c r="T230" i="17"/>
  <c r="O230" i="17"/>
  <c r="AA19" i="40"/>
  <c r="L10" i="17"/>
  <c r="L10" i="16"/>
  <c r="L12" i="15"/>
  <c r="AA1001" i="15"/>
  <c r="AA999" i="15"/>
  <c r="AA997" i="15"/>
  <c r="AA914" i="15"/>
  <c r="AA912" i="15"/>
  <c r="AA910" i="15"/>
  <c r="AA908" i="15"/>
  <c r="AA906" i="15"/>
  <c r="AA904" i="15"/>
  <c r="AA902" i="15"/>
  <c r="AA900" i="15"/>
  <c r="AA858" i="15"/>
  <c r="AA856" i="15"/>
  <c r="AA854" i="15"/>
  <c r="AA852" i="15"/>
  <c r="AA834" i="15"/>
  <c r="AA832" i="15"/>
  <c r="AA830" i="15"/>
  <c r="AA828" i="15"/>
  <c r="AA826" i="15"/>
  <c r="AA822" i="15"/>
  <c r="AA820" i="15"/>
  <c r="AA818" i="15"/>
  <c r="AA814" i="15"/>
  <c r="AA812" i="15"/>
  <c r="AA810" i="15"/>
  <c r="AA808" i="15"/>
  <c r="AA806" i="15"/>
  <c r="AA804" i="15"/>
  <c r="AA802" i="15"/>
  <c r="AA800" i="15"/>
  <c r="AA798" i="15"/>
  <c r="AA794" i="15"/>
  <c r="AA792" i="15"/>
  <c r="AA790" i="15"/>
  <c r="AA788" i="15"/>
  <c r="AA786" i="15"/>
  <c r="AA784" i="15"/>
  <c r="AA782" i="15"/>
  <c r="AA780" i="15"/>
  <c r="AA767" i="15"/>
  <c r="AA765" i="15"/>
  <c r="AA763" i="15"/>
  <c r="AA759" i="15"/>
  <c r="AA757" i="15"/>
  <c r="AA755" i="15"/>
  <c r="AA753" i="15"/>
  <c r="AA751" i="15"/>
  <c r="AA749" i="15"/>
  <c r="AA747" i="15"/>
  <c r="AA745" i="15"/>
  <c r="AA743" i="15"/>
  <c r="AA741" i="15"/>
  <c r="AA255" i="15"/>
  <c r="AA246" i="15"/>
  <c r="AA244" i="15"/>
  <c r="AA242" i="15"/>
  <c r="AA194" i="15"/>
  <c r="AA2" i="17" l="1"/>
  <c r="AA4" i="17"/>
  <c r="L9" i="40" l="1"/>
  <c r="AA2" i="40" l="1"/>
  <c r="M355" i="15"/>
  <c r="M366" i="15" s="1"/>
  <c r="A303" i="15"/>
  <c r="S21" i="22"/>
  <c r="Y21" i="22" s="1"/>
  <c r="M79" i="15"/>
  <c r="M144" i="15"/>
  <c r="AC11" i="47"/>
  <c r="AC10" i="47"/>
  <c r="L10" i="47"/>
  <c r="H437" i="47" s="1"/>
  <c r="S79" i="15"/>
  <c r="S251" i="15"/>
  <c r="M251" i="15"/>
  <c r="S144" i="15"/>
  <c r="S55" i="15"/>
  <c r="S66" i="15"/>
  <c r="AB10" i="33"/>
  <c r="AB11" i="33"/>
  <c r="AB146" i="16"/>
  <c r="AA953" i="15"/>
  <c r="L10" i="33"/>
  <c r="H1388" i="33" s="1"/>
  <c r="M66" i="15"/>
  <c r="M55" i="15"/>
  <c r="M260" i="15"/>
  <c r="S125" i="15"/>
  <c r="M125" i="15"/>
  <c r="O182" i="20"/>
  <c r="M182" i="20"/>
  <c r="O183" i="20"/>
  <c r="M183" i="20"/>
  <c r="O184" i="20"/>
  <c r="M184" i="20"/>
  <c r="O185" i="20"/>
  <c r="M185" i="20"/>
  <c r="O186" i="20"/>
  <c r="M186" i="20"/>
  <c r="O187" i="20"/>
  <c r="M187" i="20"/>
  <c r="O188" i="20"/>
  <c r="M188" i="20"/>
  <c r="O189" i="20"/>
  <c r="M189" i="20"/>
  <c r="O190" i="20"/>
  <c r="M190" i="20"/>
  <c r="O191" i="20"/>
  <c r="M191" i="20"/>
  <c r="O192" i="20"/>
  <c r="M192" i="20"/>
  <c r="O193" i="20"/>
  <c r="M193" i="20"/>
  <c r="O194" i="20"/>
  <c r="M194" i="20"/>
  <c r="O195" i="20"/>
  <c r="M195" i="20"/>
  <c r="O196" i="20"/>
  <c r="M196" i="20"/>
  <c r="O197" i="20"/>
  <c r="M197" i="20"/>
  <c r="O198" i="20"/>
  <c r="M198" i="20"/>
  <c r="O199" i="20"/>
  <c r="M199" i="20"/>
  <c r="O200" i="20"/>
  <c r="M200" i="20"/>
  <c r="O201" i="20"/>
  <c r="M201" i="20"/>
  <c r="O202" i="20"/>
  <c r="M202" i="20"/>
  <c r="O203" i="20"/>
  <c r="M203" i="20"/>
  <c r="O204" i="20"/>
  <c r="M204" i="20"/>
  <c r="O205" i="20"/>
  <c r="M205" i="20"/>
  <c r="O206" i="20"/>
  <c r="M206" i="20"/>
  <c r="O181" i="20"/>
  <c r="M181" i="20"/>
  <c r="Q194" i="20"/>
  <c r="Q192" i="20"/>
  <c r="Q191" i="20"/>
  <c r="Q188" i="20"/>
  <c r="Q182" i="20"/>
  <c r="Q206" i="20"/>
  <c r="Q202" i="20"/>
  <c r="Q198" i="20"/>
  <c r="Q181" i="20"/>
  <c r="Q204" i="20"/>
  <c r="Q203" i="20"/>
  <c r="Q200" i="20"/>
  <c r="Q199" i="20"/>
  <c r="Q196" i="20"/>
  <c r="Q195" i="20"/>
  <c r="Q190" i="20"/>
  <c r="Q186" i="20"/>
  <c r="Q187" i="20"/>
  <c r="Q205" i="20"/>
  <c r="Q201" i="20"/>
  <c r="Q197" i="20"/>
  <c r="Q193" i="20"/>
  <c r="Q189" i="20"/>
  <c r="Q185" i="20"/>
  <c r="Q184" i="20"/>
  <c r="Q183" i="20"/>
  <c r="C16" i="22" l="1"/>
  <c r="A15" i="22"/>
  <c r="L4" i="17"/>
  <c r="A47" i="17" s="1"/>
  <c r="S4" i="16"/>
  <c r="AA172" i="33"/>
  <c r="AA1768" i="33"/>
  <c r="A95" i="22"/>
  <c r="A37" i="22"/>
  <c r="AA21" i="47"/>
  <c r="AA476" i="33"/>
  <c r="AA856" i="33"/>
  <c r="AA1236" i="33"/>
  <c r="AA1388" i="33"/>
  <c r="AA1920" i="33"/>
  <c r="AA1996" i="33"/>
  <c r="M375" i="15"/>
  <c r="H229" i="47"/>
  <c r="H333" i="47"/>
  <c r="H73" i="47"/>
  <c r="H489" i="47"/>
  <c r="H177" i="47"/>
  <c r="H125" i="47"/>
  <c r="H21" i="47"/>
  <c r="H385" i="47"/>
  <c r="H281" i="47"/>
  <c r="A155" i="22"/>
  <c r="S4" i="17"/>
  <c r="L4" i="47"/>
  <c r="L4" i="33"/>
  <c r="A61" i="33" s="1"/>
  <c r="S4" i="15"/>
  <c r="L4" i="16"/>
  <c r="U704" i="15"/>
  <c r="U770" i="15"/>
  <c r="A138" i="22"/>
  <c r="L4" i="15"/>
  <c r="L7" i="40"/>
  <c r="AA324" i="33"/>
  <c r="AA96" i="33"/>
  <c r="AA248" i="33"/>
  <c r="AA400" i="33"/>
  <c r="AA552" i="33"/>
  <c r="AA628" i="33"/>
  <c r="AA704" i="33"/>
  <c r="AA780" i="33"/>
  <c r="AA932" i="33"/>
  <c r="AA1008" i="33"/>
  <c r="AA1084" i="33"/>
  <c r="AA1160" i="33"/>
  <c r="AA1312" i="33"/>
  <c r="AA1464" i="33"/>
  <c r="AA1540" i="33"/>
  <c r="AA1616" i="33"/>
  <c r="AA1692" i="33"/>
  <c r="AA1844" i="33"/>
  <c r="AA2072" i="33"/>
  <c r="AA2148" i="33"/>
  <c r="AA2224" i="33"/>
  <c r="H324" i="33"/>
  <c r="H21" i="33"/>
  <c r="H248" i="33"/>
  <c r="AA21" i="33"/>
  <c r="H628" i="33"/>
  <c r="H1236" i="33"/>
  <c r="H552" i="33"/>
  <c r="H1768" i="33"/>
  <c r="H1464" i="33"/>
  <c r="H1692" i="33"/>
  <c r="H1996" i="33"/>
  <c r="H856" i="33"/>
  <c r="H2072" i="33"/>
  <c r="H932" i="33"/>
  <c r="H1160" i="33"/>
  <c r="H1844" i="33"/>
  <c r="H1084" i="33"/>
  <c r="H1540" i="33"/>
  <c r="H96" i="33"/>
  <c r="H704" i="33"/>
  <c r="H1312" i="33"/>
  <c r="H1920" i="33"/>
  <c r="H476" i="33"/>
  <c r="H172" i="33"/>
  <c r="H2148" i="33"/>
  <c r="H780" i="33"/>
  <c r="H400" i="33"/>
  <c r="H1008" i="33"/>
  <c r="H1616" i="33"/>
  <c r="H2224" i="33"/>
  <c r="AA2" i="16"/>
  <c r="A193" i="17" l="1"/>
  <c r="A93" i="17"/>
  <c r="A386" i="17"/>
  <c r="A238" i="17"/>
  <c r="A442" i="17"/>
  <c r="A351" i="17"/>
  <c r="A421" i="17"/>
  <c r="A156" i="17"/>
  <c r="A314" i="17"/>
  <c r="A111" i="17"/>
  <c r="A282" i="17"/>
  <c r="A539" i="47"/>
  <c r="A435" i="47"/>
  <c r="A331" i="47"/>
  <c r="A487" i="47"/>
  <c r="A383" i="47"/>
  <c r="AA2" i="33"/>
  <c r="AA2" i="47"/>
  <c r="U2072" i="33"/>
  <c r="U1464" i="33"/>
  <c r="U856" i="33"/>
  <c r="U248" i="33"/>
  <c r="U1996" i="33"/>
  <c r="U1388" i="33"/>
  <c r="U780" i="33"/>
  <c r="U172" i="33"/>
  <c r="A94" i="33"/>
  <c r="A1994" i="33"/>
  <c r="A2298" i="33"/>
  <c r="A778" i="33"/>
  <c r="A1082" i="33"/>
  <c r="A1386" i="33"/>
  <c r="A1690" i="33"/>
  <c r="A322" i="33"/>
  <c r="U1768" i="33"/>
  <c r="U1160" i="33"/>
  <c r="U552" i="33"/>
  <c r="U1692" i="33"/>
  <c r="U1084" i="33"/>
  <c r="U476" i="33"/>
  <c r="A1842" i="33"/>
  <c r="A2146" i="33"/>
  <c r="A626" i="33"/>
  <c r="A930" i="33"/>
  <c r="A1234" i="33"/>
  <c r="A1538" i="33"/>
  <c r="A19" i="33"/>
  <c r="A474" i="33"/>
  <c r="U1920" i="33"/>
  <c r="U704" i="33"/>
  <c r="U1236" i="33"/>
  <c r="A2070" i="33"/>
  <c r="A854" i="33"/>
  <c r="A1462" i="33"/>
  <c r="A398" i="33"/>
  <c r="U1616" i="33"/>
  <c r="U400" i="33"/>
  <c r="U2148" i="33"/>
  <c r="A2222" i="33"/>
  <c r="A1006" i="33"/>
  <c r="U21" i="33"/>
  <c r="U1008" i="33"/>
  <c r="U1540" i="33"/>
  <c r="A1918" i="33"/>
  <c r="A1310" i="33"/>
  <c r="U932" i="33"/>
  <c r="A1614" i="33"/>
  <c r="U2224" i="33"/>
  <c r="A170" i="33"/>
  <c r="U1312" i="33"/>
  <c r="U96" i="33"/>
  <c r="U1844" i="33"/>
  <c r="U628" i="33"/>
  <c r="A246" i="33"/>
  <c r="A550" i="33"/>
  <c r="A1158" i="33"/>
  <c r="A1766" i="33"/>
  <c r="U324" i="33"/>
  <c r="A702" i="33"/>
  <c r="A136" i="15"/>
  <c r="A267" i="15"/>
  <c r="A318" i="15"/>
  <c r="A1008" i="15"/>
  <c r="A164" i="15"/>
  <c r="A84" i="15"/>
  <c r="A203" i="15"/>
  <c r="A702" i="15"/>
  <c r="A344" i="15"/>
  <c r="A230" i="15"/>
  <c r="A987" i="15"/>
  <c r="A835" i="15"/>
  <c r="A496" i="15"/>
  <c r="A636" i="15"/>
  <c r="A548" i="15"/>
  <c r="A874" i="15"/>
  <c r="A861" i="15"/>
  <c r="A956" i="15"/>
  <c r="A592" i="15"/>
  <c r="A452" i="15"/>
  <c r="A918" i="15"/>
  <c r="A401" i="15"/>
  <c r="A678" i="15"/>
  <c r="A34" i="15"/>
  <c r="A768" i="15"/>
  <c r="U333" i="47"/>
  <c r="U281" i="47"/>
  <c r="A279" i="47"/>
  <c r="A123" i="47"/>
  <c r="A175" i="47"/>
  <c r="U21" i="47"/>
  <c r="U229" i="47"/>
  <c r="U437" i="47"/>
  <c r="A71" i="47"/>
  <c r="A19" i="47"/>
  <c r="A227" i="47"/>
  <c r="U177" i="47"/>
  <c r="U125" i="47"/>
  <c r="U73" i="47"/>
  <c r="U385" i="47"/>
  <c r="U489" i="47"/>
  <c r="A284" i="16"/>
  <c r="A41" i="16"/>
  <c r="A148" i="16"/>
  <c r="A73" i="16"/>
  <c r="A228" i="16"/>
  <c r="A189" i="16"/>
  <c r="A263" i="16"/>
  <c r="A110" i="16"/>
  <c r="A44" i="40"/>
  <c r="A83" i="40"/>
</calcChain>
</file>

<file path=xl/comments1.xml><?xml version="1.0" encoding="utf-8"?>
<comments xmlns="http://schemas.openxmlformats.org/spreadsheetml/2006/main">
  <authors>
    <author>702-4</author>
  </authors>
  <commentList>
    <comment ref="L21" authorId="0" shapeId="0">
      <text>
        <r>
          <rPr>
            <sz val="8"/>
            <color indexed="81"/>
            <rFont val="Arial"/>
            <family val="2"/>
          </rPr>
          <t>Um in das nächste Textfeld zu springen, drücken Sie bitte die TAB-Taste.</t>
        </r>
      </text>
    </comment>
  </commentList>
</comments>
</file>

<file path=xl/comments2.xml><?xml version="1.0" encoding="utf-8"?>
<comments xmlns="http://schemas.openxmlformats.org/spreadsheetml/2006/main">
  <authors>
    <author>702-5</author>
  </authors>
  <commentList>
    <comment ref="L9" authorId="0" shapeId="0">
      <text>
        <r>
          <rPr>
            <sz val="8"/>
            <color indexed="81"/>
            <rFont val="Arial"/>
            <family val="2"/>
          </rPr>
          <t>Um in das nächste Textfeld zu springen, drücken Sie bitte die TAB-Taste.</t>
        </r>
      </text>
    </comment>
  </commentList>
</comments>
</file>

<file path=xl/comments3.xml><?xml version="1.0" encoding="utf-8"?>
<comments xmlns="http://schemas.openxmlformats.org/spreadsheetml/2006/main">
  <authors>
    <author>702-5</author>
  </authors>
  <commentList>
    <comment ref="L12" authorId="0" shapeId="0">
      <text>
        <r>
          <rPr>
            <sz val="8"/>
            <color indexed="81"/>
            <rFont val="Arial"/>
            <family val="2"/>
          </rPr>
          <t>Um in das nächste Textfeld zu springen, drücken Sie bitte die TAB-Taste.</t>
        </r>
      </text>
    </comment>
  </commentList>
</comments>
</file>

<file path=xl/comments4.xml><?xml version="1.0" encoding="utf-8"?>
<comments xmlns="http://schemas.openxmlformats.org/spreadsheetml/2006/main">
  <authors>
    <author>702-5</author>
  </authors>
  <commentList>
    <comment ref="L10" authorId="0" shapeId="0">
      <text>
        <r>
          <rPr>
            <sz val="8"/>
            <color indexed="81"/>
            <rFont val="Arial"/>
            <family val="2"/>
          </rPr>
          <t>Um in das nächste Textfeld zu springen, drücken Sie bitte die TAB-Taste.</t>
        </r>
      </text>
    </comment>
  </commentList>
</comments>
</file>

<file path=xl/comments5.xml><?xml version="1.0" encoding="utf-8"?>
<comments xmlns="http://schemas.openxmlformats.org/spreadsheetml/2006/main">
  <authors>
    <author>702-5</author>
  </authors>
  <commentList>
    <comment ref="L10" authorId="0" shapeId="0">
      <text>
        <r>
          <rPr>
            <sz val="8"/>
            <color indexed="81"/>
            <rFont val="Arial"/>
            <family val="2"/>
          </rPr>
          <t>Um in das nächste Textfeld zu springen, drücken Sie bitte die TAB-Taste.</t>
        </r>
      </text>
    </comment>
  </commentList>
</comments>
</file>

<file path=xl/comments6.xml><?xml version="1.0" encoding="utf-8"?>
<comments xmlns="http://schemas.openxmlformats.org/spreadsheetml/2006/main">
  <authors>
    <author>702-5</author>
  </authors>
  <commentList>
    <comment ref="L10" authorId="0" shapeId="0">
      <text>
        <r>
          <rPr>
            <sz val="8"/>
            <color indexed="81"/>
            <rFont val="Arial"/>
            <family val="2"/>
          </rPr>
          <t>Um in das nächste Textfeld zu springen, drücken Sie bitte die TAB-Taste.</t>
        </r>
      </text>
    </comment>
  </commentList>
</comments>
</file>

<file path=xl/comments7.xml><?xml version="1.0" encoding="utf-8"?>
<comments xmlns="http://schemas.openxmlformats.org/spreadsheetml/2006/main">
  <authors>
    <author>702-5</author>
  </authors>
  <commentList>
    <comment ref="L10" authorId="0" shapeId="0">
      <text>
        <r>
          <rPr>
            <sz val="8"/>
            <color indexed="81"/>
            <rFont val="Arial"/>
            <family val="2"/>
          </rPr>
          <t>Um in das nächste Textfeld zu springen, drücken Sie bitte die TAB-Taste.</t>
        </r>
      </text>
    </comment>
  </commentList>
</comments>
</file>

<file path=xl/sharedStrings.xml><?xml version="1.0" encoding="utf-8"?>
<sst xmlns="http://schemas.openxmlformats.org/spreadsheetml/2006/main" count="8300" uniqueCount="1881">
  <si>
    <t>Einrichtungen für die Brennstoffaufnahme</t>
  </si>
  <si>
    <t>Abstellgleise</t>
  </si>
  <si>
    <t>Häfen mit Schieneninfrastruktur</t>
  </si>
  <si>
    <t>Wartungs- und sonstige technische Einrichtungen</t>
  </si>
  <si>
    <t>Zugang zu Serviceeinrichtungen:</t>
  </si>
  <si>
    <t>Bewertungsschema (Noten):</t>
  </si>
  <si>
    <t>Haben Sie eine Entgeltliste für Serviceeinrichtungen erstellt?</t>
  </si>
  <si>
    <t>=</t>
  </si>
  <si>
    <t>nimmt den Transportauftrag vom Kunden entgegen</t>
  </si>
  <si>
    <t>Fahrten ohne Fracht oder Passagiere</t>
  </si>
  <si>
    <t>Erhebung von Informationen aus der Finzanzbuchhaltung</t>
  </si>
  <si>
    <t>Fragebogen Nr. 1  - Eisenbahnverkehrsunternehmen</t>
  </si>
  <si>
    <t>Fragebogen Nr. 3  - Betreiber von Serviceeinrichtungen</t>
  </si>
  <si>
    <t>Bei einer bedeutenden Anzahl von Eisenbahnunternehmen können aus den öffentlich verfügbaren</t>
  </si>
  <si>
    <t>sonstiger Verkehr (sV)</t>
  </si>
  <si>
    <t>Dies ist nötig, um generell die Markttragfähigkeit von Infrastrukturnutzungsentgelten besser beurteilen zu können.</t>
  </si>
  <si>
    <t>SNB / NBS</t>
  </si>
  <si>
    <t>Nutzungsbedingungen für Serviceeinrichtungen</t>
  </si>
  <si>
    <t>2 / 3</t>
  </si>
  <si>
    <t>Anschrift des Hauptsitzes des Unternehmens*</t>
  </si>
  <si>
    <t>1.12</t>
  </si>
  <si>
    <t>1.13</t>
  </si>
  <si>
    <t>1.14</t>
  </si>
  <si>
    <t>2.3</t>
  </si>
  <si>
    <t>Für die Nutzung von Werkstätten und Brennstoffaufnahmen gezahlte Entgelte sind nicht einzubeziehen.</t>
  </si>
  <si>
    <t>Anzahl aller Einrichtungen zur Brennstoffaufnahme</t>
  </si>
  <si>
    <t>Daten für Anlage I</t>
  </si>
  <si>
    <t>Daten für Anlage II</t>
  </si>
  <si>
    <t>Anzahl aller Außenreinigungsanlagen 
(Waschstraßen)</t>
  </si>
  <si>
    <t>entspricht dem Quotienten aus Verkehrsleistung und Mittlerer Reiseweite</t>
  </si>
  <si>
    <t>Infrastruktur: Neu- und Ausbau</t>
  </si>
  <si>
    <t>Zur Bestimmung der Förderquote für EIU, die bei der Verbuchung von Investitionszuschüssen 
die Nettomethode anwenden, wird bei der qualifizierten Schätzung darum gebeten, 
die Förderquote gemäß nachstehender Methodik zu ermitteln.</t>
  </si>
  <si>
    <t xml:space="preserve">Verkehre, die sich dem Schienenpersonen- oder Schienengüterverkehr zurechnen lassen, sind ausschließlich dort aufzuführen. Unter sonstigen Schienenverkehr (sV) können z.B. Überführungsfahrten, Bauzugverkehr, Arbeitszugverkehr, Messfahrten, Probefahrten, Streckenbesichtigungs- und Signalschaufahrten fallen. </t>
  </si>
  <si>
    <t>Nutzungsbedingungen für Serviceeinrichtungen (NBS)</t>
  </si>
  <si>
    <t>Insgesamt</t>
  </si>
  <si>
    <t>Betriebsleistung auf den von der eigenen Unternehmensgruppe betriebenen Netzen</t>
  </si>
  <si>
    <t>Betriebsleistung auf von EIU der DB AG betriebenen Netzen</t>
  </si>
  <si>
    <t>Betriebsleistung auf dem von der eigenen Unternehmensgruppe betriebenen Netzen</t>
  </si>
  <si>
    <t>Betriebsleistung auf von anderen EIU 
betriebenen Netzen</t>
  </si>
  <si>
    <t>Hochgeschwindigkeitsverkehr</t>
  </si>
  <si>
    <t>(HGV)</t>
  </si>
  <si>
    <t>Wie bewerten Sie den  Zugang zur Eisenbahninfrastruktur in Deutschland?</t>
  </si>
  <si>
    <t>Förderquote über die bisherige Lebensdauer:</t>
  </si>
  <si>
    <t>Prozess der Trassenvergabe für Netzfahrplantrassen</t>
  </si>
  <si>
    <t>Prozess der Trassenvergabe für Gelegenheitstrassen</t>
  </si>
  <si>
    <t>Zugang zu Schienenwegen:</t>
  </si>
  <si>
    <t xml:space="preserve">Einrichtungen für die Brennstoffaufnahme </t>
  </si>
  <si>
    <t>Berichtsstellennummer:</t>
  </si>
  <si>
    <t>1.</t>
  </si>
  <si>
    <t>2.</t>
  </si>
  <si>
    <t>Disposition im Störungsfall</t>
  </si>
  <si>
    <t>Telefon:</t>
  </si>
  <si>
    <t>Unternehmensdaten</t>
  </si>
  <si>
    <t>Erlös je Trassenkilometer</t>
  </si>
  <si>
    <t>Materialaufwand</t>
  </si>
  <si>
    <t>Personalaufwand</t>
  </si>
  <si>
    <t>Ausgaben für den Einkauf von Trassen gesamt</t>
  </si>
  <si>
    <t>Bahnstrom</t>
  </si>
  <si>
    <t>Einnahmeaufteilung Fahrgeldeinnahmen</t>
  </si>
  <si>
    <t>Vertriebsprovisionen</t>
  </si>
  <si>
    <t xml:space="preserve">Besonderer Hinweis: </t>
  </si>
  <si>
    <t>Ausgaben für die Nutzung dieser Serviceeinrichtungen gesamt</t>
  </si>
  <si>
    <t>Gleislänge in Serviceeinrichtungen (ohne Personenbahnhöfe)</t>
  </si>
  <si>
    <t>Begründung für fehlende Angaben zur Vermögens- und Kapitalsituation:</t>
  </si>
  <si>
    <t xml:space="preserve">Die seitliche Nummerierung der Fragebogen dient zum Einlesen der Daten in eine Datenbank. </t>
  </si>
  <si>
    <t>[Link zur Website der Bundesnetzagentur]</t>
  </si>
  <si>
    <t>Schienenwege: Nutzung der Infrastruktur</t>
  </si>
  <si>
    <t>entspricht dem Produkt aus Verkehrsaufkommen und Mittlerer Reiseweite</t>
  </si>
  <si>
    <t>Ausgaben für den Einkauf von Trassen</t>
  </si>
  <si>
    <t>Vorname, Nachname:</t>
  </si>
  <si>
    <t>im Schienengüterverkehr (SGV)</t>
  </si>
  <si>
    <t>aufgewendete Eigenmittel</t>
  </si>
  <si>
    <t>Haben Sie Nutzungsbedingungen für Serviceeinrichtungen erstellt?</t>
  </si>
  <si>
    <t>Hauptfrachtführer</t>
  </si>
  <si>
    <t>Verkehrsleistung (netto)</t>
  </si>
  <si>
    <t>Transportmenge (netto);</t>
  </si>
  <si>
    <t>mittels aggregierter Daten eine valide Einschätzung der Gesamtmarktsituation vornehmen zu können.</t>
  </si>
  <si>
    <t>Auf welcher Grundlage haben Sie Fördermittel / Zuschüsse erhalten?</t>
  </si>
  <si>
    <t xml:space="preserve"> Art der Serviceeinrichtung (SE) nach deren Hauptnutzung</t>
  </si>
  <si>
    <t>Nr.</t>
  </si>
  <si>
    <t>von regulatorischen Grundsatzentscheidungen und Festlegungen anhand realer Marktinformationen.</t>
  </si>
  <si>
    <t>Diese Informationen sind eine Voraussetzung dafür, Überregulierung ebenso wie unangemessene Belastungen</t>
  </si>
  <si>
    <t>der Infrastrukturbetreiber vermeiden zu können.</t>
  </si>
  <si>
    <t>3.7</t>
  </si>
  <si>
    <t>Ausgaben für entgeltpflichtige Zughalte im SPNV</t>
  </si>
  <si>
    <t>Ausgaben für entgeltpflichtige Zughalte im SPFV</t>
  </si>
  <si>
    <t>SPNV:</t>
  </si>
  <si>
    <t>SPFV:</t>
  </si>
  <si>
    <t>SGV:</t>
  </si>
  <si>
    <t>Analog zu den Erhebungen des Statistischen Bundesamts</t>
  </si>
  <si>
    <t>Beispiel: Beseitigung von Langsamfahrstellen.</t>
  </si>
  <si>
    <t>Eigentumsverhältnisse</t>
  </si>
  <si>
    <t>Bund</t>
  </si>
  <si>
    <t>Verfügen Sie auch über eigene Serviceeinrichtungen?</t>
  </si>
  <si>
    <t>Betriebsleistung auf dem eigenen Netz</t>
  </si>
  <si>
    <t>Schienenpersonennahverkehr</t>
  </si>
  <si>
    <t>Schienenpersonenfernverkehr</t>
  </si>
  <si>
    <t>Schienengüterverkehr</t>
  </si>
  <si>
    <t>Wie beurteilen Sie den Stand beim Zugang zu internationaler Eisenbahninfrastruktur?</t>
  </si>
  <si>
    <t>Jahr #</t>
  </si>
  <si>
    <t xml:space="preserve">Insgesamt </t>
  </si>
  <si>
    <t>Lokomotiv- und Wagengewicht sind ggf. herauszurechnen.</t>
  </si>
  <si>
    <t>Geben Sie alle erbrachten Leistungen an, die sich auch bei</t>
  </si>
  <si>
    <t>offener Auslegung weder dem Personenverkehr noch</t>
  </si>
  <si>
    <t>dem Güterverkehr zuordnen lassen.</t>
  </si>
  <si>
    <t>Zug- und Lokleerfahrten</t>
  </si>
  <si>
    <t>Bogen</t>
  </si>
  <si>
    <t>Vorname:</t>
  </si>
  <si>
    <t>Nachname:</t>
  </si>
  <si>
    <t>Eisenbahnbetriebsleiter/in</t>
  </si>
  <si>
    <t>1.3</t>
  </si>
  <si>
    <t>- den ehemaligen Förderbetrag / Investitionskostenzuschuss (ersichtlich aus Förderunterlagen)</t>
  </si>
  <si>
    <t>Folgende Informationen benötigen Sie für jedes Ihrer Infrastrukturobjekte aus dem Anlagevermögen:</t>
  </si>
  <si>
    <t xml:space="preserve">  (wurde die Investition in das Objekt gesamtheitlich aus Eigenmitteln finanziert, sind als Förderbetrag 0 EUR anzusetzen)</t>
  </si>
  <si>
    <t>IKZ</t>
  </si>
  <si>
    <t>Invest</t>
  </si>
  <si>
    <t>Geschäftsberichten, insbesondere aufgrund der Vermischung mit anderen Geschäftstätigkeiten</t>
  </si>
  <si>
    <t>oder aufgrund von Konzernbilanzierungen, keine unternehmens- und/oder eisenbahnspezifischen Informationen</t>
  </si>
  <si>
    <t xml:space="preserve">Diese sind jedoch im Vorgriff auf zukünftige Entwicklungen notwendig, um als Regulierer </t>
  </si>
  <si>
    <t>Pünktlichkeitsstatistik</t>
  </si>
  <si>
    <t>(Mehrfachnennungen sind möglich)</t>
  </si>
  <si>
    <t>Anzahl aller Personenbahnhöfe / Haltepunkte gesamt</t>
  </si>
  <si>
    <t>€</t>
  </si>
  <si>
    <t>davon</t>
  </si>
  <si>
    <t>Gesamtausgaben Schieneninfrastruktur</t>
  </si>
  <si>
    <t>Wenn bisher keine Unterrichtung der Bundesnetzagentur erfolgt ist, nennen Sie bitte den Grund:</t>
  </si>
  <si>
    <t>Die Bundesnetzagentur strebt an, einen besseren Überblick über die Gewinnsituation der EVU zu erhalten.</t>
  </si>
  <si>
    <t>der EIU mit (eigenem) Anlagevermögen, der Anlagenintensität und vor allem der Finanzierungssituation der EIU</t>
  </si>
  <si>
    <t>als ein Maßstab für die Stabilität des Eisenbahnmarktes führen.</t>
  </si>
  <si>
    <t xml:space="preserve">Wesentliches Ziel dieser verbesserten Markttransparenz ist die Vorbereitung und Bewertung </t>
  </si>
  <si>
    <t>Die Bundesnetzagentur ist auf die Erhebung bestimmter Umsatz-, Kosten- und Bilanzinformation bei den</t>
  </si>
  <si>
    <t>getrennt für die Bereiche EVU, Betreiber der Schienenwege und von Serviceeinrichtungen entnommen werden.</t>
  </si>
  <si>
    <t>ausgewählten Bilanz-Positionen (gemäß HGB) zur Darstellung der Vermögens- und Kapitalstruktur gefragt.</t>
  </si>
  <si>
    <t>EU</t>
  </si>
  <si>
    <t>ist bei Leistungen im Kombinierten Verkehr das</t>
  </si>
  <si>
    <t>Containergewicht als Ladungsgewicht zu betrachten.</t>
  </si>
  <si>
    <t>marktbeobachtung.schiene@bnetza.de</t>
  </si>
  <si>
    <t>Rechtsform:</t>
  </si>
  <si>
    <t>Registergericht:</t>
  </si>
  <si>
    <t>Registernummer:</t>
  </si>
  <si>
    <t>Tochtergesellschaft von:</t>
  </si>
  <si>
    <t>Postleitzahl:</t>
  </si>
  <si>
    <t>Bundesland:</t>
  </si>
  <si>
    <t>Homepage:</t>
  </si>
  <si>
    <t>DB Netz AG</t>
  </si>
  <si>
    <t>anderes EIU, bitte eintragen:</t>
  </si>
  <si>
    <t>DB Station &amp; Service AG</t>
  </si>
  <si>
    <t>Unternehmensname:</t>
  </si>
  <si>
    <t>Industriestamm-, Zuführungs- und Anschlussgleise</t>
  </si>
  <si>
    <t>Summe für Serviceeinrichtungen</t>
  </si>
  <si>
    <t xml:space="preserve">Abstellgleise </t>
  </si>
  <si>
    <t>Internationale Tätigkeit</t>
  </si>
  <si>
    <t>Einrichtungen zur Brennstoffaufnahme</t>
  </si>
  <si>
    <t xml:space="preserve">Zugang zu Schulungseinrichtungen </t>
  </si>
  <si>
    <t xml:space="preserve">Fahrplanqualität </t>
  </si>
  <si>
    <t>Triebfahrzeuge</t>
  </si>
  <si>
    <t>Begriff</t>
  </si>
  <si>
    <t>Erläuterung</t>
  </si>
  <si>
    <t>Güterwagen</t>
  </si>
  <si>
    <t>Personenwagen</t>
  </si>
  <si>
    <t xml:space="preserve">Zulassung als Eisenbahnverkehrsunternehmen </t>
  </si>
  <si>
    <t xml:space="preserve">Zulassung von Schienenfahrzeugen </t>
  </si>
  <si>
    <t>Umsatz von EVU*, 
mit denen Ihr EIU gesellschaftsrechtlich nicht verbunden ist</t>
  </si>
  <si>
    <t>ausführender Frachtführer</t>
  </si>
  <si>
    <t>Koordinierungsqualität im Rahmen der Baustellenplanung</t>
  </si>
  <si>
    <t>Bitte Fundstelle angeben:</t>
  </si>
  <si>
    <t>Andere*</t>
  </si>
  <si>
    <t>Anzahl aller Abstellgleise</t>
  </si>
  <si>
    <t>3:  mittel, mittlerer Handlungsbedarf</t>
  </si>
  <si>
    <t>4:  schlecht, hoher Handlungsbedarf</t>
  </si>
  <si>
    <t>5:  ungenügend, sehr hoher Handlungsbedarf</t>
  </si>
  <si>
    <t>Vertretungsberechtigte/r Ansprechpartner/in für EVU</t>
  </si>
  <si>
    <t xml:space="preserve">Prozess der Trassenvergabe </t>
  </si>
  <si>
    <t xml:space="preserve">Zugang zu Serviceeinrichtungen </t>
  </si>
  <si>
    <t xml:space="preserve">Trassen </t>
  </si>
  <si>
    <t xml:space="preserve">Eisenbahninfrastruktur in Häfen </t>
  </si>
  <si>
    <t>--</t>
  </si>
  <si>
    <t>Verfügbarkeit von Betriebsmitteln:</t>
  </si>
  <si>
    <t>Unser Unternehmen ist international tätig:</t>
  </si>
  <si>
    <t>für Ihr Unternehmen</t>
  </si>
  <si>
    <t>Bestellerorganisationen des SPNV (Aufgabenträger, Zweckverbände etc.)</t>
  </si>
  <si>
    <t>Anzahl aller Verkehrshalte</t>
  </si>
  <si>
    <t>4.</t>
  </si>
  <si>
    <t>Für Fragebogen Nr. 2 Eisenbahninfrastrukturunternehmen</t>
  </si>
  <si>
    <t>Sonstiger
Schienenverkehr (sV)</t>
  </si>
  <si>
    <t>9.10.1 : 9.12</t>
  </si>
  <si>
    <t>sonstiger Schienenverkehr</t>
  </si>
  <si>
    <t>Eisenbahninfrastruktur in Häfen</t>
  </si>
  <si>
    <t xml:space="preserve">Wartungs- und sonstige technische Einrichtungen </t>
  </si>
  <si>
    <t>Haben Sie die Nutzungsbedingungen im Bundes-
anzeiger oder Internet veröffentlicht?</t>
  </si>
  <si>
    <t>Wie bewerten Sie die Kundenfreundlichkeit der EIU, deren Infrastruktur Sie befahren oder deren Dienstleistungen Sie an Personenbahnhöfen nutzen?</t>
  </si>
  <si>
    <t>Rechenbeispiel zur Ermittlung der Gesamtförderquote eines Unternehmens:</t>
  </si>
  <si>
    <t>Gesucht wird die Gesamtförderquote im Jahr 10.</t>
  </si>
  <si>
    <t>In der folgenden Tabelle ist der Abschreibungsverlauf der beiden Objekte dargestellt:</t>
  </si>
  <si>
    <t>I</t>
  </si>
  <si>
    <t>Nettobuchwert (ohne Zuschuss / Förderbeitrag) im Jahr t</t>
  </si>
  <si>
    <t>Bruttobuchwert (einschließlich Zuschuss / Förderbeitrag) im Jahr t</t>
  </si>
  <si>
    <t>bei der Anschaffung / Erstellung erhaltene Zuschüsse / Förderbeiträge</t>
  </si>
  <si>
    <t>Abschreibung im Jahr t</t>
  </si>
  <si>
    <t>FQ</t>
  </si>
  <si>
    <t>Förderquote</t>
  </si>
  <si>
    <t>Es gilt:</t>
  </si>
  <si>
    <t>Invest + IKZ</t>
  </si>
  <si>
    <t>SPNV</t>
  </si>
  <si>
    <t>SPFV</t>
  </si>
  <si>
    <t>E-Mail:</t>
  </si>
  <si>
    <t>Streckenlänge insgesamt</t>
  </si>
  <si>
    <t>3.9</t>
  </si>
  <si>
    <t>3.11</t>
  </si>
  <si>
    <t>3.12</t>
  </si>
  <si>
    <t>3.10</t>
  </si>
  <si>
    <t>im sonstigen Schienenverkehr (sV)</t>
  </si>
  <si>
    <t>1:  sehr gut, kein Handlungsbedarf</t>
  </si>
  <si>
    <t>2:  gut, geringer Handlungsbedarf</t>
  </si>
  <si>
    <t>Die Förderquote errechnet sich wie folgt: (Bruttobuchwert - Nettobuchwert) geteilt durch den Bruttobuchwert.</t>
  </si>
  <si>
    <t>Berichtszeitraum:</t>
  </si>
  <si>
    <t>Ausfüllhinweise:</t>
  </si>
  <si>
    <t>Bei Rückfragen wenden Sie sich bitte an:</t>
  </si>
  <si>
    <t>Ist Ihr Unternehmen Teil eines Konzerns?</t>
  </si>
  <si>
    <t>i</t>
  </si>
  <si>
    <t>Frachtführer, der die Transportleistung selbst erbringt</t>
  </si>
  <si>
    <t>Zweck der Erhebung</t>
  </si>
  <si>
    <t>Geheimhaltung</t>
  </si>
  <si>
    <t>Wenn das Verschlüsselungsprogramm aus einem Verzeichnis der lokalen Festplatte gestartet wird, zeigt das Programmfenster in der Statuszeile das Verzeichnis an, in dem das Programm nach der ausgefüllten Excel-Datei sucht.</t>
  </si>
  <si>
    <t>Marktbeobachtung.Schiene@BNetzA.de</t>
  </si>
  <si>
    <t xml:space="preserve"> Fördermittelgeber / Zuschussgeber</t>
  </si>
  <si>
    <t>II</t>
  </si>
  <si>
    <t>Personenbahnhöfe (einschließlich Haltepunkte)</t>
  </si>
  <si>
    <t>Investitionen Bestandsnetz</t>
  </si>
  <si>
    <t>Alle investiven Maßnahmen, die der Erhaltung oder</t>
  </si>
  <si>
    <t>- den aktuellen Buchwert der Anlage sowie deren Abschreibungsart und -dauer (aus dem Anlagenspiegel)</t>
  </si>
  <si>
    <t>bei der Anschaffung / Erstellung in die Anlage investierte Eigenmittel</t>
  </si>
  <si>
    <t>Das Beispiel - Eisenbahninfrastrukturunternehmen verfügt über insgesamt zwei Anlagen:</t>
  </si>
  <si>
    <t>Fragebogen Nr. 2  - Betreiber der Schienenwege und</t>
  </si>
  <si>
    <t>Unternehmensgegenstand</t>
  </si>
  <si>
    <t>Eisenbahnverkehrsunternehmen</t>
  </si>
  <si>
    <t>3.1</t>
  </si>
  <si>
    <t>Eisenbahninfrastrukturunternehmen - Betreiber der Schienenwege</t>
  </si>
  <si>
    <t>Ausgaben für die Nutzung von Serviceeinrichtungen (ohne Pbf.)</t>
  </si>
  <si>
    <t>Art und Umfang der Erhebung  /  Download Fragebogen</t>
  </si>
  <si>
    <t>Anzahl aller Häfen mit Schieneninfrastruktur</t>
  </si>
  <si>
    <t>Wenn Sie sonstigen Schienenverkehr durchführen, erläutern Sie bitte dessen Art(en):</t>
  </si>
  <si>
    <t>Schienennetz-Benutzungsbedingungen /</t>
  </si>
  <si>
    <t>Summe</t>
  </si>
  <si>
    <t xml:space="preserve">Zugbildungseinrichtungen / Rangierbahnhöfe </t>
  </si>
  <si>
    <t>3.</t>
  </si>
  <si>
    <t>Umschlagsvolumina (netto)</t>
  </si>
  <si>
    <t>Beinhalten im SGV nur das Ladungs- bzw. Frachtgewicht.</t>
  </si>
  <si>
    <t>Wurden Sie in die Baumaßnahmenplanung eingebunden (Abstimmung)?</t>
  </si>
  <si>
    <t>Konnten Sie auf die Baustellenplanung Einfluss nehmen?</t>
  </si>
  <si>
    <t>Wurde das Fahren von Umleitungen notwendig?</t>
  </si>
  <si>
    <t>x</t>
  </si>
  <si>
    <t>entspricht der Summe aus den  Feldern:</t>
  </si>
  <si>
    <t>entspricht der Summe aus den  Feldern</t>
  </si>
  <si>
    <t>Ausgaben für Halte (Stopps) an Personenbahnhöfen / Haltepunkten (kurz: Pbf.)</t>
  </si>
  <si>
    <t>Bitte beurteilen Sie nur die</t>
  </si>
  <si>
    <r>
      <t>·</t>
    </r>
    <r>
      <rPr>
        <b/>
        <sz val="10"/>
        <color theme="1"/>
        <rFont val="Times New Roman"/>
        <family val="1"/>
      </rPr>
      <t> </t>
    </r>
  </si>
  <si>
    <r>
      <t xml:space="preserve">Hieraus lässt sich der tatsächliche Restwert der Anlage ermitteln: 
</t>
    </r>
    <r>
      <rPr>
        <b/>
        <sz val="10"/>
        <color theme="1"/>
        <rFont val="Arial"/>
        <family val="2"/>
      </rPr>
      <t>Buchwert zuzüglich anteiliger Investitionskostenzuschuss</t>
    </r>
  </si>
  <si>
    <r>
      <t>BW</t>
    </r>
    <r>
      <rPr>
        <b/>
        <sz val="6"/>
        <color theme="1"/>
        <rFont val="Arial"/>
        <family val="2"/>
      </rPr>
      <t>netto (t)</t>
    </r>
  </si>
  <si>
    <r>
      <t>BW</t>
    </r>
    <r>
      <rPr>
        <b/>
        <sz val="6"/>
        <color theme="1"/>
        <rFont val="Arial"/>
        <family val="2"/>
      </rPr>
      <t>brutto (t)</t>
    </r>
  </si>
  <si>
    <r>
      <t>AfA</t>
    </r>
    <r>
      <rPr>
        <b/>
        <sz val="6"/>
        <color theme="1"/>
        <rFont val="Arial"/>
        <family val="2"/>
      </rPr>
      <t xml:space="preserve"> (t)</t>
    </r>
  </si>
  <si>
    <r>
      <t>BW</t>
    </r>
    <r>
      <rPr>
        <b/>
        <sz val="6"/>
        <color theme="1"/>
        <rFont val="Arial"/>
        <family val="2"/>
      </rPr>
      <t xml:space="preserve">netto (0) </t>
    </r>
  </si>
  <si>
    <r>
      <t>BW</t>
    </r>
    <r>
      <rPr>
        <b/>
        <sz val="6"/>
        <color theme="1"/>
        <rFont val="Arial"/>
        <family val="2"/>
      </rPr>
      <t xml:space="preserve">brutto (0) </t>
    </r>
  </si>
  <si>
    <r>
      <t>Invest</t>
    </r>
    <r>
      <rPr>
        <sz val="8"/>
        <color theme="1"/>
        <rFont val="Arial"/>
        <family val="2"/>
      </rPr>
      <t xml:space="preserve"> in EUR</t>
    </r>
  </si>
  <si>
    <r>
      <t>Förderquote</t>
    </r>
    <r>
      <rPr>
        <sz val="8"/>
        <color theme="1"/>
        <rFont val="Arial"/>
        <family val="2"/>
      </rPr>
      <t xml:space="preserve"> in %</t>
    </r>
  </si>
  <si>
    <r>
      <t>Abschreibungsdauer</t>
    </r>
    <r>
      <rPr>
        <sz val="8"/>
        <color theme="1"/>
        <rFont val="Arial"/>
        <family val="2"/>
      </rPr>
      <t xml:space="preserve"> in Jahren</t>
    </r>
  </si>
  <si>
    <r>
      <t>Erstellung</t>
    </r>
    <r>
      <rPr>
        <sz val="8"/>
        <color theme="1"/>
        <rFont val="Arial"/>
        <family val="2"/>
      </rPr>
      <t xml:space="preserve"> im Jahr:</t>
    </r>
  </si>
  <si>
    <r>
      <t>Summe BW</t>
    </r>
    <r>
      <rPr>
        <b/>
        <sz val="6"/>
        <color theme="1"/>
        <rFont val="Arial"/>
        <family val="2"/>
      </rPr>
      <t>netto</t>
    </r>
  </si>
  <si>
    <r>
      <t>Summe BW</t>
    </r>
    <r>
      <rPr>
        <b/>
        <sz val="6"/>
        <color theme="1"/>
        <rFont val="Arial"/>
        <family val="2"/>
      </rPr>
      <t>brutto</t>
    </r>
  </si>
  <si>
    <r>
      <t>FQ</t>
    </r>
    <r>
      <rPr>
        <b/>
        <sz val="6"/>
        <color theme="1"/>
        <rFont val="Arial"/>
        <family val="2"/>
      </rPr>
      <t xml:space="preserve"> gesamt</t>
    </r>
  </si>
  <si>
    <r>
      <t>BW</t>
    </r>
    <r>
      <rPr>
        <b/>
        <sz val="6"/>
        <color theme="1"/>
        <rFont val="Arial"/>
        <family val="2"/>
      </rPr>
      <t>netto</t>
    </r>
    <r>
      <rPr>
        <b/>
        <sz val="8"/>
        <rFont val="Arial"/>
        <family val="2"/>
      </rPr>
      <t/>
    </r>
  </si>
  <si>
    <r>
      <t>BW</t>
    </r>
    <r>
      <rPr>
        <b/>
        <sz val="6"/>
        <color theme="1"/>
        <rFont val="Arial"/>
        <family val="2"/>
      </rPr>
      <t>brutto</t>
    </r>
  </si>
  <si>
    <r>
      <t xml:space="preserve">Die Gesamtförderquote im Jahr 10 errechnet sich aus (1.450.000 - 850.000) / 1.450.000 EUR. </t>
    </r>
    <r>
      <rPr>
        <u/>
        <sz val="8"/>
        <color theme="1"/>
        <rFont val="Arial"/>
        <family val="2"/>
      </rPr>
      <t xml:space="preserve">Sie beträgt damit </t>
    </r>
    <r>
      <rPr>
        <b/>
        <u/>
        <sz val="8"/>
        <color theme="1"/>
        <rFont val="Arial"/>
        <family val="2"/>
      </rPr>
      <t>41%</t>
    </r>
    <r>
      <rPr>
        <sz val="8"/>
        <color theme="1"/>
        <rFont val="Arial"/>
        <family val="2"/>
      </rPr>
      <t>.</t>
    </r>
  </si>
  <si>
    <t>Wenn ja, nennen Sie bitte den Namen dieses Konzerns:</t>
  </si>
  <si>
    <r>
      <t xml:space="preserve">Betriebsleistung gesamt
</t>
    </r>
    <r>
      <rPr>
        <sz val="8"/>
        <color theme="1"/>
        <rFont val="Arial"/>
        <family val="2"/>
      </rPr>
      <t xml:space="preserve"> - nach Infrastrukturbetreiber - </t>
    </r>
    <r>
      <rPr>
        <b/>
        <sz val="8"/>
        <color theme="1"/>
        <rFont val="Arial"/>
        <family val="2"/>
      </rPr>
      <t xml:space="preserve">
inklusive Zug- und Lokleerfahrten
</t>
    </r>
    <r>
      <rPr>
        <sz val="8"/>
        <color theme="1"/>
        <rFont val="Arial"/>
        <family val="2"/>
      </rPr>
      <t>in Trassenkilometer</t>
    </r>
  </si>
  <si>
    <r>
      <t xml:space="preserve">Betriebsleistung gesamt
</t>
    </r>
    <r>
      <rPr>
        <sz val="8"/>
        <color theme="1"/>
        <rFont val="Arial"/>
        <family val="2"/>
      </rPr>
      <t xml:space="preserve"> - nach Destination - </t>
    </r>
    <r>
      <rPr>
        <b/>
        <sz val="8"/>
        <color theme="1"/>
        <rFont val="Arial"/>
        <family val="2"/>
      </rPr>
      <t xml:space="preserve">
inklusive Zug- und Lokleerfahrten
</t>
    </r>
    <r>
      <rPr>
        <sz val="8"/>
        <color theme="1"/>
        <rFont val="Arial"/>
        <family val="2"/>
      </rPr>
      <t>in Trassenkilometer</t>
    </r>
  </si>
  <si>
    <r>
      <t xml:space="preserve">Betriebsleistung gesamt
</t>
    </r>
    <r>
      <rPr>
        <sz val="8"/>
        <color theme="1"/>
        <rFont val="Arial"/>
        <family val="2"/>
      </rPr>
      <t xml:space="preserve"> - nach Finanzierung - </t>
    </r>
    <r>
      <rPr>
        <b/>
        <sz val="8"/>
        <color theme="1"/>
        <rFont val="Arial"/>
        <family val="2"/>
      </rPr>
      <t xml:space="preserve">
inklusive Zug- und Lokleerfahrten
</t>
    </r>
    <r>
      <rPr>
        <sz val="8"/>
        <color theme="1"/>
        <rFont val="Arial"/>
        <family val="2"/>
      </rPr>
      <t>in Trassenkilometer</t>
    </r>
  </si>
  <si>
    <r>
      <t xml:space="preserve">Verkehrsleistung
</t>
    </r>
    <r>
      <rPr>
        <sz val="8"/>
        <color theme="1"/>
        <rFont val="Arial"/>
        <family val="2"/>
      </rPr>
      <t>in Personenkilometer</t>
    </r>
  </si>
  <si>
    <r>
      <t xml:space="preserve">Verkehrsleistung
</t>
    </r>
    <r>
      <rPr>
        <sz val="7"/>
        <color theme="1"/>
        <rFont val="Arial"/>
        <family val="2"/>
      </rPr>
      <t>nationale Reisen</t>
    </r>
  </si>
  <si>
    <r>
      <t xml:space="preserve">Verkehrsaufkommen
</t>
    </r>
    <r>
      <rPr>
        <sz val="8"/>
        <color theme="1"/>
        <rFont val="Arial"/>
        <family val="2"/>
      </rPr>
      <t>in Personen</t>
    </r>
  </si>
  <si>
    <r>
      <t xml:space="preserve">Schienengüterverkehr
</t>
    </r>
    <r>
      <rPr>
        <sz val="8"/>
        <color theme="1"/>
        <rFont val="Arial"/>
        <family val="2"/>
      </rPr>
      <t>(SGV)</t>
    </r>
  </si>
  <si>
    <r>
      <t xml:space="preserve">sonstiger Schienenverkehr
</t>
    </r>
    <r>
      <rPr>
        <sz val="8"/>
        <color theme="1"/>
        <rFont val="Arial"/>
        <family val="2"/>
      </rPr>
      <t>(sV)</t>
    </r>
  </si>
  <si>
    <r>
      <t xml:space="preserve">Verkehrsleistung (netto)
</t>
    </r>
    <r>
      <rPr>
        <sz val="7"/>
        <color theme="1"/>
        <rFont val="Arial"/>
        <family val="2"/>
      </rPr>
      <t>nationale Transporte</t>
    </r>
  </si>
  <si>
    <r>
      <t xml:space="preserve">Verkehrsleistung (netto)
</t>
    </r>
    <r>
      <rPr>
        <sz val="7"/>
        <color theme="1"/>
        <rFont val="Arial"/>
        <family val="2"/>
      </rPr>
      <t>Transporte im Transitverkehr</t>
    </r>
  </si>
  <si>
    <t>Bitte geben Sie bei fehlenden Umsatzangaben eine kurze Begründung:</t>
  </si>
  <si>
    <r>
      <t xml:space="preserve">Schätzen Sie bitte ein, wie sich Ihre Verkehrsleistung auf der Schiene </t>
    </r>
    <r>
      <rPr>
        <u/>
        <sz val="9"/>
        <color theme="1"/>
        <rFont val="Arial"/>
        <family val="2"/>
      </rPr>
      <t>im laufenden Jahr</t>
    </r>
    <r>
      <rPr>
        <sz val="9"/>
        <color theme="1"/>
        <rFont val="Arial"/>
        <family val="2"/>
      </rPr>
      <t xml:space="preserve"> entwickeln wird:</t>
    </r>
  </si>
  <si>
    <r>
      <t>im Schienenpersonen</t>
    </r>
    <r>
      <rPr>
        <u/>
        <sz val="10"/>
        <color theme="1"/>
        <rFont val="Arial"/>
        <family val="2"/>
      </rPr>
      <t>nah</t>
    </r>
    <r>
      <rPr>
        <sz val="10"/>
        <color theme="1"/>
        <rFont val="Arial"/>
        <family val="2"/>
      </rPr>
      <t>verkehr (SPNV)</t>
    </r>
  </si>
  <si>
    <r>
      <t>im Schienenpersonen</t>
    </r>
    <r>
      <rPr>
        <u/>
        <sz val="10"/>
        <color theme="1"/>
        <rFont val="Arial"/>
        <family val="2"/>
      </rPr>
      <t>fern</t>
    </r>
    <r>
      <rPr>
        <sz val="10"/>
        <color theme="1"/>
        <rFont val="Arial"/>
        <family val="2"/>
      </rPr>
      <t>verkehr (SPFV)</t>
    </r>
  </si>
  <si>
    <r>
      <t>Personenbahnhöfe</t>
    </r>
    <r>
      <rPr>
        <sz val="8"/>
        <color theme="1"/>
        <rFont val="Arial"/>
        <family val="2"/>
      </rPr>
      <t xml:space="preserve"> einschließlich Haltepunkte  (Zugang zur Bahnhofsinfrastruktur)</t>
    </r>
  </si>
  <si>
    <r>
      <t xml:space="preserve">Wie empfinden Sie die </t>
    </r>
    <r>
      <rPr>
        <b/>
        <u/>
        <sz val="9"/>
        <color theme="1"/>
        <rFont val="Arial"/>
        <family val="2"/>
      </rPr>
      <t>Diskriminierungsfreiheit</t>
    </r>
    <r>
      <rPr>
        <b/>
        <sz val="9"/>
        <color theme="1"/>
        <rFont val="Arial"/>
        <family val="2"/>
      </rPr>
      <t xml:space="preserve"> der von den EIU aufgestellten Preissysteme hinsichtlich der Nutzungs- bzw. Verbrauchsentgelte für:</t>
    </r>
  </si>
  <si>
    <r>
      <t xml:space="preserve">Wie beurteilen Sie das </t>
    </r>
    <r>
      <rPr>
        <b/>
        <u/>
        <sz val="9"/>
        <color theme="1"/>
        <rFont val="Arial"/>
        <family val="2"/>
      </rPr>
      <t>Preis-Leistungs-Verhältnis</t>
    </r>
    <r>
      <rPr>
        <b/>
        <sz val="9"/>
        <color theme="1"/>
        <rFont val="Arial"/>
        <family val="2"/>
      </rPr>
      <t xml:space="preserve"> in den folgenden Bereichen?
</t>
    </r>
    <r>
      <rPr>
        <b/>
        <sz val="8"/>
        <color theme="1"/>
        <rFont val="Arial"/>
        <family val="2"/>
      </rPr>
      <t>(unter Berücksichtigung der den EIU entstehenden Kosten)</t>
    </r>
  </si>
  <si>
    <r>
      <t xml:space="preserve">Betriebsleistung 
</t>
    </r>
    <r>
      <rPr>
        <u/>
        <sz val="8"/>
        <color theme="1"/>
        <rFont val="Arial"/>
        <family val="2"/>
      </rPr>
      <t>aller</t>
    </r>
    <r>
      <rPr>
        <sz val="8"/>
        <color theme="1"/>
        <rFont val="Arial"/>
        <family val="2"/>
      </rPr>
      <t xml:space="preserve"> EVU, einschließlich
</t>
    </r>
    <r>
      <rPr>
        <b/>
        <sz val="8"/>
        <color theme="1"/>
        <rFont val="Arial"/>
        <family val="2"/>
      </rPr>
      <t>eigener</t>
    </r>
    <r>
      <rPr>
        <sz val="8"/>
        <color theme="1"/>
        <rFont val="Arial"/>
        <family val="2"/>
      </rPr>
      <t xml:space="preserve"> EVU</t>
    </r>
  </si>
  <si>
    <r>
      <t>Betriebsleistung von EVU, mit denen Ihr EIU gesellschaftsrechtlich</t>
    </r>
    <r>
      <rPr>
        <b/>
        <sz val="8"/>
        <color theme="1"/>
        <rFont val="Arial"/>
        <family val="2"/>
      </rPr>
      <t xml:space="preserve"> nicht</t>
    </r>
    <r>
      <rPr>
        <sz val="8"/>
        <color theme="1"/>
        <rFont val="Arial"/>
        <family val="2"/>
      </rPr>
      <t xml:space="preserve"> verbunden ist</t>
    </r>
  </si>
  <si>
    <r>
      <t xml:space="preserve">Bei Bruttoausweis errechnet sich die Förderquote aus dem Quotienten vom Sonderposten für Investitionszuschüsse sowie dem Anlagevermögen. Es sind jeweils die der </t>
    </r>
    <r>
      <rPr>
        <u/>
        <sz val="8"/>
        <color theme="1"/>
        <rFont val="Arial"/>
        <family val="2"/>
      </rPr>
      <t>Schienenwegsinfrastruktur</t>
    </r>
    <r>
      <rPr>
        <sz val="8"/>
        <color theme="1"/>
        <rFont val="Arial"/>
        <family val="2"/>
      </rPr>
      <t xml:space="preserve"> zugeordneten Buchwerte anzusetzen.
Bei Nettoausweis verwenden Sie bitte die in der Tabelle "Hinweise" erläuterte Methodik (qualifizierte Schätzung).</t>
    </r>
  </si>
  <si>
    <r>
      <t xml:space="preserve">TEN </t>
    </r>
    <r>
      <rPr>
        <sz val="7"/>
        <color theme="1"/>
        <rFont val="Arial"/>
        <family val="2"/>
      </rPr>
      <t>(Transeuropäische Netze)</t>
    </r>
  </si>
  <si>
    <r>
      <t xml:space="preserve">EFRE </t>
    </r>
    <r>
      <rPr>
        <sz val="7"/>
        <color theme="1"/>
        <rFont val="Arial"/>
        <family val="2"/>
      </rPr>
      <t>(Europäischer Fonds für regionale Entwicklung)</t>
    </r>
  </si>
  <si>
    <r>
      <t xml:space="preserve">GVFG </t>
    </r>
    <r>
      <rPr>
        <sz val="7"/>
        <color theme="1"/>
        <rFont val="Arial"/>
        <family val="2"/>
      </rPr>
      <t>(Gemeindeverkehrsfinanzierungsgesetz)</t>
    </r>
  </si>
  <si>
    <r>
      <t xml:space="preserve">Wenn Sie über eigene Serviceeinrichtungen verfügen, füllen Sie bitte zusätzlich den folgenden Fragebogen aus:
</t>
    </r>
    <r>
      <rPr>
        <b/>
        <sz val="8"/>
        <color theme="1"/>
        <rFont val="Arial"/>
        <family val="2"/>
      </rPr>
      <t>Nr. 3 Fragebogen für EIU - Betreiber von Serviceeinrichtungen.</t>
    </r>
  </si>
  <si>
    <t>Gab es bei der tatsächlichen Durchführung Abweichungen von der ursprünglichen Planung?</t>
  </si>
  <si>
    <t>Gab es im Rahmen des Planungsprozesses nicht oder verspätet mitgeteilte Änderungen?</t>
  </si>
  <si>
    <t>Bauerschwerniskosten</t>
  </si>
  <si>
    <t>Waren Sie im Berichtsjahr von Baumaßnahmen der EIU betroffen?</t>
  </si>
  <si>
    <t>Fahrplanqualität und Disposition</t>
  </si>
  <si>
    <t>Wurden Sie rechtzeitig über Baumaßnahmen informiert (nur Netzfahrplan)?</t>
  </si>
  <si>
    <t>Gesamtverbrauch Diesel in Litern</t>
  </si>
  <si>
    <r>
      <t xml:space="preserve">EBKrG </t>
    </r>
    <r>
      <rPr>
        <sz val="7"/>
        <color theme="1"/>
        <rFont val="Arial"/>
        <family val="2"/>
      </rPr>
      <t>(Eisenbahnkreuzungsgesetz)</t>
    </r>
  </si>
  <si>
    <r>
      <t xml:space="preserve">BSchWAG </t>
    </r>
    <r>
      <rPr>
        <sz val="7"/>
        <color theme="1"/>
        <rFont val="Arial"/>
        <family val="2"/>
      </rPr>
      <t>(Bundesschienenwegeausbaugesetz)</t>
    </r>
  </si>
  <si>
    <r>
      <t xml:space="preserve">Geben Sie hier </t>
    </r>
    <r>
      <rPr>
        <b/>
        <u/>
        <sz val="8"/>
        <color theme="1"/>
        <rFont val="Arial"/>
        <family val="2"/>
      </rPr>
      <t>ausschließlich</t>
    </r>
    <r>
      <rPr>
        <b/>
        <sz val="8"/>
        <color theme="1"/>
        <rFont val="Arial"/>
        <family val="2"/>
      </rPr>
      <t xml:space="preserve"> die Verkehrsleistung an, die Sie als </t>
    </r>
    <r>
      <rPr>
        <b/>
        <u/>
        <sz val="8"/>
        <color theme="1"/>
        <rFont val="Arial"/>
        <family val="2"/>
      </rPr>
      <t>Hauptfrachtführer</t>
    </r>
    <r>
      <rPr>
        <b/>
        <sz val="8"/>
        <color theme="1"/>
        <rFont val="Arial"/>
        <family val="2"/>
      </rPr>
      <t xml:space="preserve"> erbracht haben:</t>
    </r>
  </si>
  <si>
    <t>männlich</t>
  </si>
  <si>
    <t>weiblich</t>
  </si>
  <si>
    <t>unter 30 Jahre</t>
  </si>
  <si>
    <t>30 bis 50 Jahre</t>
  </si>
  <si>
    <t>über 50 Jahre</t>
  </si>
  <si>
    <t>unbefristet</t>
  </si>
  <si>
    <t>befristet</t>
  </si>
  <si>
    <t>Azubi / Trainee</t>
  </si>
  <si>
    <t>Teilzeitverträge</t>
  </si>
  <si>
    <t>Sofern Ihr Unternehmen auf eine abweichende Pünktlichkeitsgrenze zurückgreift, geben Sie diese bitte an:</t>
  </si>
  <si>
    <t>Personenverkehr:</t>
  </si>
  <si>
    <t>Neubau von Infrastruktur</t>
  </si>
  <si>
    <t>vorhandene Infrastruktur</t>
  </si>
  <si>
    <t>neue Infrastruktur</t>
  </si>
  <si>
    <r>
      <t xml:space="preserve">LEFG </t>
    </r>
    <r>
      <rPr>
        <sz val="7"/>
        <color theme="1"/>
        <rFont val="Arial"/>
        <family val="2"/>
      </rPr>
      <t>(Landeseisenbahnfinanzierungsgesetze)</t>
    </r>
  </si>
  <si>
    <t>Eigentümer der Serviceeinrichtungen</t>
  </si>
  <si>
    <t>Personenbahnhöfe</t>
  </si>
  <si>
    <r>
      <t xml:space="preserve">* Ein Reisezug gilt als verspätet, wenn er mindestens </t>
    </r>
    <r>
      <rPr>
        <b/>
        <sz val="8"/>
        <color theme="1"/>
        <rFont val="Arial"/>
        <family val="2"/>
      </rPr>
      <t>5 Minuten</t>
    </r>
    <r>
      <rPr>
        <sz val="8"/>
        <color theme="1"/>
        <rFont val="Arial"/>
        <family val="2"/>
      </rPr>
      <t xml:space="preserve"> nach Plan verkehrt.
* Ein Güterzug gilt als verspätet, wenn er mindestens </t>
    </r>
    <r>
      <rPr>
        <b/>
        <sz val="8"/>
        <color theme="1"/>
        <rFont val="Arial"/>
        <family val="2"/>
      </rPr>
      <t>15 Minuten</t>
    </r>
    <r>
      <rPr>
        <sz val="8"/>
        <color theme="1"/>
        <rFont val="Arial"/>
        <family val="2"/>
      </rPr>
      <t xml:space="preserve"> nach Plan verkehrt.</t>
    </r>
  </si>
  <si>
    <t>Art der Ausgaben</t>
  </si>
  <si>
    <t>Verfügbarkeit von Triebfahrzeugführern</t>
  </si>
  <si>
    <t>Verfügbarkeit von sonstigem Personal</t>
  </si>
  <si>
    <r>
      <t xml:space="preserve">Anzahl </t>
    </r>
    <r>
      <rPr>
        <u/>
        <sz val="7"/>
        <color theme="1"/>
        <rFont val="Arial"/>
        <family val="2"/>
      </rPr>
      <t>auf Teilstrecken</t>
    </r>
    <r>
      <rPr>
        <sz val="8"/>
        <color theme="1"/>
        <rFont val="Arial"/>
        <family val="2"/>
      </rPr>
      <t xml:space="preserve"> ausgefallener Züge</t>
    </r>
  </si>
  <si>
    <t>Anzahl 
verspäteter* Züge</t>
  </si>
  <si>
    <r>
      <t xml:space="preserve">SGV </t>
    </r>
    <r>
      <rPr>
        <sz val="8"/>
        <color theme="1"/>
        <rFont val="Arial"/>
        <family val="2"/>
      </rPr>
      <t>national</t>
    </r>
  </si>
  <si>
    <r>
      <t xml:space="preserve">SGV </t>
    </r>
    <r>
      <rPr>
        <sz val="8"/>
        <color theme="1"/>
        <rFont val="Arial"/>
        <family val="2"/>
      </rPr>
      <t>grenzüberschreitend</t>
    </r>
  </si>
  <si>
    <t>Welche Ausgaben sind im Berichtsjahr für das HGV° - Netz angefallen?</t>
  </si>
  <si>
    <r>
      <t xml:space="preserve">Verkehrsleistung
</t>
    </r>
    <r>
      <rPr>
        <sz val="7"/>
        <color theme="1"/>
        <rFont val="Arial"/>
        <family val="2"/>
      </rPr>
      <t>grenzüberschreitende Reisen (ohne Transit)</t>
    </r>
  </si>
  <si>
    <t>nach Geschlecht (Anzahl der jeweiligen Beschäftigten)</t>
  </si>
  <si>
    <t>nach Alter (Anzahl der jeweiligen Beschäftigten)</t>
  </si>
  <si>
    <t>nach Vertragsart (Anzahl der jeweiligen Beschäftigten)</t>
  </si>
  <si>
    <t>nach Art der Beschäftigung (Anzahl der jeweiligen Beschäftigten)</t>
  </si>
  <si>
    <t>Personalverfügbarkeit am Arbeitsmarkt</t>
  </si>
  <si>
    <t>Veröffentlichen Sie selbständig für Ihr Unternehmen regelmäßig die Zahlen aus Ihrem Jahresabschluss?</t>
  </si>
  <si>
    <t>Einnahmen</t>
  </si>
  <si>
    <t>Güterterminals</t>
  </si>
  <si>
    <t>Güterterminals, Industriestamm-, Zuführungs- und Anschlussgleise</t>
  </si>
  <si>
    <t>Umsatz aus Trassenentgelten</t>
  </si>
  <si>
    <t>Güterterminals (KV)</t>
  </si>
  <si>
    <t xml:space="preserve">   Eisenbahninfrastrukturbetreiber hat Zugangsantrag / -anträge abgelehnt</t>
  </si>
  <si>
    <t xml:space="preserve">   vor Ort besteht keine Möglichkeit, Rangierdienstleistungen selbst oder durch Dritte vorzunehmen</t>
  </si>
  <si>
    <t xml:space="preserve">   andere Gründe, bitte hier ausführen:</t>
  </si>
  <si>
    <t>Bieten Sie mobile Instandhaltungsdienstleistungen an?</t>
  </si>
  <si>
    <t>Eigenmittel</t>
  </si>
  <si>
    <t>Eisenbahnunternehmen angewiesen, um marktgerecht und mit Augenmaß regulieren zu können.</t>
  </si>
  <si>
    <t>Dies soll sicherstellen, dass regulatorische Entscheidungen auf einer fundierten Basis getroffen werden.</t>
  </si>
  <si>
    <r>
      <t xml:space="preserve">Rückerstattungen an die Fahrgäste
</t>
    </r>
    <r>
      <rPr>
        <sz val="8"/>
        <color theme="1"/>
        <rFont val="Arial"/>
        <family val="2"/>
      </rPr>
      <t>(z.B. aus den Bestimmungen der Fahrgastrechte, aus Kulanzgründen etc.)</t>
    </r>
  </si>
  <si>
    <t>Zugang zu Zugbildungseinrichtungen / Rangierbahnhöfen</t>
  </si>
  <si>
    <t>Umfasst alle Leistungen der Zuggattungen ICE, Thalys und TGV.</t>
  </si>
  <si>
    <t>Wiederherstellung der Leistungsfähigkeit des Netzes dienen.</t>
  </si>
  <si>
    <t>(Zulässige Geschwindigkeit, Leistungsfähigkeit)</t>
  </si>
  <si>
    <r>
      <rPr>
        <u/>
        <sz val="9"/>
        <color theme="1"/>
        <rFont val="Arial"/>
        <family val="2"/>
      </rPr>
      <t>Neubau</t>
    </r>
    <r>
      <rPr>
        <sz val="9"/>
        <color theme="1"/>
        <rFont val="Arial"/>
        <family val="2"/>
      </rPr>
      <t>: Errichtung einer neuen Eisenbahninfrastruktur.</t>
    </r>
  </si>
  <si>
    <r>
      <rPr>
        <u/>
        <sz val="9"/>
        <color theme="1"/>
        <rFont val="Arial"/>
        <family val="2"/>
      </rPr>
      <t>Ausbau</t>
    </r>
    <r>
      <rPr>
        <sz val="9"/>
        <color theme="1"/>
        <rFont val="Arial"/>
        <family val="2"/>
      </rPr>
      <t>: Maßnahmen zur Verbesserung der Parameter</t>
    </r>
  </si>
  <si>
    <t>Ausgleichszahlungen / Zuschüsse</t>
  </si>
  <si>
    <t>Umfassen die Bestellerentgelte der Aufgabenträger sowie</t>
  </si>
  <si>
    <t>Ausgleichszahlungen auf Basis anderer rechtlicher Grundlagen</t>
  </si>
  <si>
    <t>Öffentlich bestellte oder</t>
  </si>
  <si>
    <t>Wettbewerbliche Vergabe /</t>
  </si>
  <si>
    <t>nicht wettbewerbliche Vergabe</t>
  </si>
  <si>
    <t>Wettbewerbliche Vergaben umfassen alle geschlossenen</t>
  </si>
  <si>
    <t xml:space="preserve">Verkehrsverträge, bei denen mehr als einem EVU die </t>
  </si>
  <si>
    <t>Möglichkeit der Zuschlagserteilung eingeräumt wurde.</t>
  </si>
  <si>
    <t>Transitverkehr durch Deutschland</t>
  </si>
  <si>
    <r>
      <rPr>
        <u/>
        <sz val="9"/>
        <color theme="1"/>
        <rFont val="Arial"/>
        <family val="2"/>
      </rPr>
      <t>nach Betriebsleistung</t>
    </r>
    <r>
      <rPr>
        <sz val="9"/>
        <color theme="1"/>
        <rFont val="Arial"/>
        <family val="2"/>
      </rPr>
      <t>: Die Zugfahrt beginnt und endet im Ausland.</t>
    </r>
  </si>
  <si>
    <r>
      <rPr>
        <u/>
        <sz val="9"/>
        <color theme="1"/>
        <rFont val="Arial"/>
        <family val="2"/>
      </rPr>
      <t>nach Verkehrsleistung</t>
    </r>
    <r>
      <rPr>
        <sz val="9"/>
        <color theme="1"/>
        <rFont val="Arial"/>
        <family val="2"/>
      </rPr>
      <t>: Umfasst nur Ladung bzw. Fahrgäste</t>
    </r>
  </si>
  <si>
    <t xml:space="preserve">  mit Start und Ziel im Ausland.</t>
  </si>
  <si>
    <t>finanzierte Verkehre</t>
  </si>
  <si>
    <t>Umfassen alle Verkehre, die von der Öffentlichen Hand</t>
  </si>
  <si>
    <r>
      <t>Betriebsleistung</t>
    </r>
    <r>
      <rPr>
        <sz val="7"/>
        <color theme="1"/>
        <rFont val="Arial"/>
        <family val="2"/>
      </rPr>
      <t xml:space="preserve">
nationale Verkehre</t>
    </r>
  </si>
  <si>
    <r>
      <t>Betriebsleistung</t>
    </r>
    <r>
      <rPr>
        <sz val="7"/>
        <color theme="1"/>
        <rFont val="Arial"/>
        <family val="2"/>
      </rPr>
      <t xml:space="preserve">
Transitverkehre</t>
    </r>
  </si>
  <si>
    <t>War Schienenersatzverkehr erforderlich?</t>
  </si>
  <si>
    <t>Alle Fahrgeldeinnahmen (ohne MwSt.)</t>
  </si>
  <si>
    <r>
      <rPr>
        <b/>
        <sz val="7"/>
        <color theme="1"/>
        <rFont val="Arial"/>
        <family val="2"/>
      </rPr>
      <t>einschließlich</t>
    </r>
    <r>
      <rPr>
        <sz val="7"/>
        <color theme="1"/>
        <rFont val="Arial"/>
        <family val="2"/>
      </rPr>
      <t xml:space="preserve"> der Fahrgeldeinnahmen, welche an die SPNV - Besteller durchgereicht wurden</t>
    </r>
  </si>
  <si>
    <r>
      <rPr>
        <b/>
        <sz val="7"/>
        <color theme="1"/>
        <rFont val="Arial"/>
        <family val="2"/>
      </rPr>
      <t>verringert</t>
    </r>
    <r>
      <rPr>
        <sz val="7"/>
        <color theme="1"/>
        <rFont val="Arial"/>
        <family val="2"/>
      </rPr>
      <t xml:space="preserve"> um die Fahrgeldeinnahmen, welche an die SPNV - Besteller durchgereicht wurden</t>
    </r>
  </si>
  <si>
    <t>Woher stammen die finanziellen Mittel zur Deckung der Ausgaben dieser Serviceeinrichtungen?</t>
  </si>
  <si>
    <t>Beschäftigte (EVU)</t>
  </si>
  <si>
    <t>Beschäftigte (BdS)</t>
  </si>
  <si>
    <t>Wenn Sie einen der vorstehenden Punkte mit 3, 4 oder 5 bewertet haben, erläutern Sie bitte kurz Ihre Gründe:</t>
  </si>
  <si>
    <t>2.1</t>
  </si>
  <si>
    <t>0.4.1</t>
  </si>
  <si>
    <t>0.4.14</t>
  </si>
  <si>
    <t>0.4.15</t>
  </si>
  <si>
    <t>0.4.16</t>
  </si>
  <si>
    <t>0.4.2 / 0.4.3</t>
  </si>
  <si>
    <t>0.4.4 / 0.4.5</t>
  </si>
  <si>
    <t>0.4.9</t>
  </si>
  <si>
    <t>0.4.10</t>
  </si>
  <si>
    <t>0.4.11 / 0.4.12</t>
  </si>
  <si>
    <t>0.4</t>
  </si>
  <si>
    <t>0.12</t>
  </si>
  <si>
    <t>0.12.1</t>
  </si>
  <si>
    <t>0.14</t>
  </si>
  <si>
    <t>0.14.1</t>
  </si>
  <si>
    <t>0.16</t>
  </si>
  <si>
    <t>0.16.1</t>
  </si>
  <si>
    <t>0.17</t>
  </si>
  <si>
    <t>0.6.1</t>
  </si>
  <si>
    <t>0.6.2 / 0.6.3</t>
  </si>
  <si>
    <t>0.7.4</t>
  </si>
  <si>
    <t>0.7.1</t>
  </si>
  <si>
    <t>0.7.2 / 0.7.3</t>
  </si>
  <si>
    <t>1.1 / 1.2</t>
  </si>
  <si>
    <t>1.1.1 / 1.2.1</t>
  </si>
  <si>
    <t>1.1.2 / 1.2.2</t>
  </si>
  <si>
    <t>1.1.3 / 1.2.3</t>
  </si>
  <si>
    <t>1.1.4 / 1.2.4</t>
  </si>
  <si>
    <t>1.1.6 / 1.2.6</t>
  </si>
  <si>
    <t>1.1.7 / 1.2.7</t>
  </si>
  <si>
    <t>1.1.8 / 1.2.8</t>
  </si>
  <si>
    <t>1.4.1</t>
  </si>
  <si>
    <t>1.5 / 1.6</t>
  </si>
  <si>
    <t>1.5.1 / 1.6.1</t>
  </si>
  <si>
    <t>1.5.2 / 1.6.2</t>
  </si>
  <si>
    <t>1.5.3 / 1.6.3</t>
  </si>
  <si>
    <t>1.3.1</t>
  </si>
  <si>
    <t>1.5.4 / 1.6.4</t>
  </si>
  <si>
    <t>1.5.5 / 1.6.5</t>
  </si>
  <si>
    <t>1.5.6 / 1.6.6</t>
  </si>
  <si>
    <t>1.5.7 / 1.6.7</t>
  </si>
  <si>
    <t>1.5.8 / 1.6.8</t>
  </si>
  <si>
    <t>1.5.9 / 1.6.9</t>
  </si>
  <si>
    <t>1.5.10 / 1.6.10</t>
  </si>
  <si>
    <t>1.5.11 / 1.6.11</t>
  </si>
  <si>
    <t>1.5.12 / 1.6.12</t>
  </si>
  <si>
    <t>1.7</t>
  </si>
  <si>
    <t>1.8</t>
  </si>
  <si>
    <t>1.10.4</t>
  </si>
  <si>
    <t>1.9 / 1.10</t>
  </si>
  <si>
    <t>1.9.1 / 1.10.1</t>
  </si>
  <si>
    <t>1.9.2 / 1.10.2</t>
  </si>
  <si>
    <t>1.9.3 / 1.10.3</t>
  </si>
  <si>
    <t>1.12.5</t>
  </si>
  <si>
    <t>1.12.6</t>
  </si>
  <si>
    <t>1.14.1</t>
  </si>
  <si>
    <t>1.14.2 / 1.14.3</t>
  </si>
  <si>
    <t>1.14.4 / 1.14.5</t>
  </si>
  <si>
    <t>1.14.6 -1.14.8</t>
  </si>
  <si>
    <t>1.14.9 -1.14.11</t>
  </si>
  <si>
    <t>1.14.12 / 1.14.13</t>
  </si>
  <si>
    <t>1.14.14 / 1.14.15</t>
  </si>
  <si>
    <t>1.14.16 / 1.14.17</t>
  </si>
  <si>
    <t>1.14.18 / 1.14.19</t>
  </si>
  <si>
    <t>1.15</t>
  </si>
  <si>
    <t>1.1.5.1</t>
  </si>
  <si>
    <t>1.15.2</t>
  </si>
  <si>
    <t>1.15.3</t>
  </si>
  <si>
    <t>1.17 / 1.18</t>
  </si>
  <si>
    <t>1.17.1 / 1.18.1</t>
  </si>
  <si>
    <t>1.17.2 / 1.18.2</t>
  </si>
  <si>
    <t>1.17.3 / 1.18.3</t>
  </si>
  <si>
    <t>1.19</t>
  </si>
  <si>
    <t>1.19.1</t>
  </si>
  <si>
    <t>1.20.1</t>
  </si>
  <si>
    <t>1.22</t>
  </si>
  <si>
    <t>1.22.1</t>
  </si>
  <si>
    <t>1.22.2</t>
  </si>
  <si>
    <t>1.23</t>
  </si>
  <si>
    <t>1.23.1</t>
  </si>
  <si>
    <t>1.23.2</t>
  </si>
  <si>
    <t>1.23.3</t>
  </si>
  <si>
    <t>1.23.4</t>
  </si>
  <si>
    <t>1.24</t>
  </si>
  <si>
    <t>1.24.1</t>
  </si>
  <si>
    <t>1.25</t>
  </si>
  <si>
    <t>1.25.1</t>
  </si>
  <si>
    <t>1.25.2</t>
  </si>
  <si>
    <t>1.25.3</t>
  </si>
  <si>
    <t>1.25.4</t>
  </si>
  <si>
    <t>1.26</t>
  </si>
  <si>
    <t>1.27</t>
  </si>
  <si>
    <t>1.29</t>
  </si>
  <si>
    <t>1.29.1</t>
  </si>
  <si>
    <t>1.29.2</t>
  </si>
  <si>
    <t>1.29.3</t>
  </si>
  <si>
    <t>1.29.4</t>
  </si>
  <si>
    <t>1.29.5</t>
  </si>
  <si>
    <t>1.29.6</t>
  </si>
  <si>
    <t>1.29.7</t>
  </si>
  <si>
    <t>1.29.8</t>
  </si>
  <si>
    <t>1.29.9</t>
  </si>
  <si>
    <t>1.29.10</t>
  </si>
  <si>
    <t>1.29.11</t>
  </si>
  <si>
    <t>1.29.12</t>
  </si>
  <si>
    <t>1.29.13</t>
  </si>
  <si>
    <t>1.30</t>
  </si>
  <si>
    <t>1.30.1</t>
  </si>
  <si>
    <t>1.33</t>
  </si>
  <si>
    <t>1.33.1</t>
  </si>
  <si>
    <t>1.34</t>
  </si>
  <si>
    <t>1.34.1</t>
  </si>
  <si>
    <t>1.34.2</t>
  </si>
  <si>
    <t>1.34.3</t>
  </si>
  <si>
    <t>1.34.4</t>
  </si>
  <si>
    <t>1.34.5</t>
  </si>
  <si>
    <t>1.34.6</t>
  </si>
  <si>
    <t>1.34.7</t>
  </si>
  <si>
    <t>1.34.8</t>
  </si>
  <si>
    <t>1.35</t>
  </si>
  <si>
    <t>1.35.1</t>
  </si>
  <si>
    <t>1.35.2 / 1.35.3</t>
  </si>
  <si>
    <t>1.35.4 / 1.35.5</t>
  </si>
  <si>
    <t>1.36</t>
  </si>
  <si>
    <t>1.36.1</t>
  </si>
  <si>
    <t>1.36.2</t>
  </si>
  <si>
    <t>1.36.3</t>
  </si>
  <si>
    <t>1.36.4</t>
  </si>
  <si>
    <t>1.36.5</t>
  </si>
  <si>
    <t>1.36.6</t>
  </si>
  <si>
    <t>1.37</t>
  </si>
  <si>
    <t>1.37.1</t>
  </si>
  <si>
    <t>1.37.2</t>
  </si>
  <si>
    <t>1.37.3</t>
  </si>
  <si>
    <t>1.37.4</t>
  </si>
  <si>
    <t>1.37.5</t>
  </si>
  <si>
    <t>1.37.6</t>
  </si>
  <si>
    <t>1.37.7</t>
  </si>
  <si>
    <t>1.37.8</t>
  </si>
  <si>
    <t>1.37.9</t>
  </si>
  <si>
    <t>1.38</t>
  </si>
  <si>
    <t>1.38.1</t>
  </si>
  <si>
    <t>1.38.2</t>
  </si>
  <si>
    <t>1.39</t>
  </si>
  <si>
    <t>1.39.1</t>
  </si>
  <si>
    <t>1.39.2</t>
  </si>
  <si>
    <t>1.39.3</t>
  </si>
  <si>
    <t>1.39.4</t>
  </si>
  <si>
    <t>1.39.5</t>
  </si>
  <si>
    <t>1.39.6</t>
  </si>
  <si>
    <t>1.39.7</t>
  </si>
  <si>
    <t>1.40</t>
  </si>
  <si>
    <t>1.40.1</t>
  </si>
  <si>
    <t>1.40.2</t>
  </si>
  <si>
    <t>1.40.3</t>
  </si>
  <si>
    <t>1.40.4</t>
  </si>
  <si>
    <t>1.40.5</t>
  </si>
  <si>
    <t>1.40.6</t>
  </si>
  <si>
    <t>1.40.7</t>
  </si>
  <si>
    <t>1.40.8</t>
  </si>
  <si>
    <t>1.41</t>
  </si>
  <si>
    <t>1.41.1</t>
  </si>
  <si>
    <t>1.41.2</t>
  </si>
  <si>
    <t>1.42</t>
  </si>
  <si>
    <t>1.42.1</t>
  </si>
  <si>
    <t>1.42.2</t>
  </si>
  <si>
    <t>1.42.3</t>
  </si>
  <si>
    <t>1.42.4</t>
  </si>
  <si>
    <t>1.43</t>
  </si>
  <si>
    <t>1.44</t>
  </si>
  <si>
    <t>1.44.1</t>
  </si>
  <si>
    <t>1.44.2</t>
  </si>
  <si>
    <t>1.44.3</t>
  </si>
  <si>
    <t>1.45</t>
  </si>
  <si>
    <t>2.1.1</t>
  </si>
  <si>
    <t>2.1.2</t>
  </si>
  <si>
    <t>2.1.3</t>
  </si>
  <si>
    <t>2.1.4</t>
  </si>
  <si>
    <t>2.1.5</t>
  </si>
  <si>
    <t>2.3.1</t>
  </si>
  <si>
    <t>2.3.2</t>
  </si>
  <si>
    <t>2.3.3</t>
  </si>
  <si>
    <t>2.3.4</t>
  </si>
  <si>
    <t>2.4 - 2.4.3</t>
  </si>
  <si>
    <t>2.4.4 - 2.4.7</t>
  </si>
  <si>
    <t>2.4.8 - 2.4.11</t>
  </si>
  <si>
    <t>2.4.12 - 2.4.15</t>
  </si>
  <si>
    <t>2.4.16 / 2.4.17</t>
  </si>
  <si>
    <t>2.7</t>
  </si>
  <si>
    <t>2.7.1 / 2.7.2</t>
  </si>
  <si>
    <t>2.7.6 / 2.7.7</t>
  </si>
  <si>
    <t>2.7.8 / 2.7.9</t>
  </si>
  <si>
    <t>2.8 / 2.8.1</t>
  </si>
  <si>
    <t>2.8.2 / 2.8.3</t>
  </si>
  <si>
    <t>2.8.4 / 2.8.5</t>
  </si>
  <si>
    <t>2.8.6 / 2.8.7</t>
  </si>
  <si>
    <t>2.8.8 / 2.8.9</t>
  </si>
  <si>
    <t>2.9 / 2.9.1</t>
  </si>
  <si>
    <t>2.9.2 / 2.9.3</t>
  </si>
  <si>
    <t>2.9.4 / 2.9.5</t>
  </si>
  <si>
    <t>2.9.6 / 2.9.7</t>
  </si>
  <si>
    <t>2.9.8 / 2.9.9</t>
  </si>
  <si>
    <t>2.9.10</t>
  </si>
  <si>
    <t>2.9.11</t>
  </si>
  <si>
    <t>2.10</t>
  </si>
  <si>
    <t>2.10.1</t>
  </si>
  <si>
    <t>2.10.2</t>
  </si>
  <si>
    <t>2.10.3</t>
  </si>
  <si>
    <t>2.13 - 2.13.2</t>
  </si>
  <si>
    <t>2.13.3 - 2.13.5</t>
  </si>
  <si>
    <t>2.13.6 - 2.13.8</t>
  </si>
  <si>
    <t>2.13.9 - 2.13.11</t>
  </si>
  <si>
    <t>2.14 / 2.14.1</t>
  </si>
  <si>
    <t>2.14.2 / 2.14.3</t>
  </si>
  <si>
    <t>2.15.1</t>
  </si>
  <si>
    <t>2.16 / 2.16.1</t>
  </si>
  <si>
    <t>2.16.2 / 2.16.3</t>
  </si>
  <si>
    <t>2.16.4 / 2.16.5</t>
  </si>
  <si>
    <t>2.16.8</t>
  </si>
  <si>
    <t>2.17.10</t>
  </si>
  <si>
    <t>3.1.1</t>
  </si>
  <si>
    <t>3.1.2</t>
  </si>
  <si>
    <t>3.1.3</t>
  </si>
  <si>
    <t>3.1.4</t>
  </si>
  <si>
    <t>3.1.5</t>
  </si>
  <si>
    <t>3.1.6</t>
  </si>
  <si>
    <t>3.1.7</t>
  </si>
  <si>
    <t>3.3.2 / 3.4.2</t>
  </si>
  <si>
    <t>3.3.3 / 3.4.3</t>
  </si>
  <si>
    <t>3.3.4 / 3.4.4</t>
  </si>
  <si>
    <t>3.3.6 / 3.4.6</t>
  </si>
  <si>
    <t>3.3.7 / 3.4.7</t>
  </si>
  <si>
    <t>3.5</t>
  </si>
  <si>
    <t>3.5.1</t>
  </si>
  <si>
    <t>3.5.2</t>
  </si>
  <si>
    <t>3.5.3</t>
  </si>
  <si>
    <t>3.5.6</t>
  </si>
  <si>
    <t>3.6</t>
  </si>
  <si>
    <t>3.6.1</t>
  </si>
  <si>
    <t>3.8</t>
  </si>
  <si>
    <t>3.8.1</t>
  </si>
  <si>
    <t>3.10.5</t>
  </si>
  <si>
    <t>3.10.6</t>
  </si>
  <si>
    <t>3.11.1</t>
  </si>
  <si>
    <t>3.11.2</t>
  </si>
  <si>
    <t>3.15 / 3.16</t>
  </si>
  <si>
    <t>3.15.1 / 3.16.1</t>
  </si>
  <si>
    <t>3.15.2 / 3.16.2</t>
  </si>
  <si>
    <t>3.15.3 / 3.16.3</t>
  </si>
  <si>
    <t>3.15.4 / 3.16.4</t>
  </si>
  <si>
    <t>3.15.5 / 3.16.5</t>
  </si>
  <si>
    <t>3.15.6 / 3.16.6</t>
  </si>
  <si>
    <t>3.15.8 / 3.16.8</t>
  </si>
  <si>
    <t>3.15.9 / 3.16.9</t>
  </si>
  <si>
    <t>3.15.10 / 3.16.10</t>
  </si>
  <si>
    <t>3.17</t>
  </si>
  <si>
    <t>3.19</t>
  </si>
  <si>
    <t>3.20 / 3.20.1</t>
  </si>
  <si>
    <t>3.20.2 / 3.20.3</t>
  </si>
  <si>
    <t>3.20.4 / 3.20.5</t>
  </si>
  <si>
    <t>3.20.6 / 3.20.7</t>
  </si>
  <si>
    <t>3.21 / 3.21.1</t>
  </si>
  <si>
    <t>3.21.2 / 3.21.3</t>
  </si>
  <si>
    <t>3.21.6 / 3.21.7</t>
  </si>
  <si>
    <t>3.22 / 3.22.1</t>
  </si>
  <si>
    <t>3.22.2 / 3.22.3</t>
  </si>
  <si>
    <t>3.22.6 / 3.22.7</t>
  </si>
  <si>
    <t>3.23</t>
  </si>
  <si>
    <t>3.23.1</t>
  </si>
  <si>
    <t>3.23.2</t>
  </si>
  <si>
    <t>3.23.3</t>
  </si>
  <si>
    <t>3.23.4</t>
  </si>
  <si>
    <t>3.24</t>
  </si>
  <si>
    <t>3.24.1</t>
  </si>
  <si>
    <t>3.24.2</t>
  </si>
  <si>
    <t>3.24.3</t>
  </si>
  <si>
    <t>3.24.4</t>
  </si>
  <si>
    <t>3.25 / 3.26</t>
  </si>
  <si>
    <t>3.25.1 / 3.26.1</t>
  </si>
  <si>
    <t>3.25.2 / 3.26.2</t>
  </si>
  <si>
    <t>3.25.3 / 3.26.3</t>
  </si>
  <si>
    <t>3.25.4 / 3.26.4</t>
  </si>
  <si>
    <t>3.25.6 / 3.26.6</t>
  </si>
  <si>
    <t>3.25.7 / 3.26.7</t>
  </si>
  <si>
    <t>3.25.8 / 3.26.8</t>
  </si>
  <si>
    <t>3.27.1</t>
  </si>
  <si>
    <t>3.27.2</t>
  </si>
  <si>
    <t>3.27.3</t>
  </si>
  <si>
    <t>3.27.4</t>
  </si>
  <si>
    <t>3.27.5</t>
  </si>
  <si>
    <t>3.27.6</t>
  </si>
  <si>
    <t>3.29</t>
  </si>
  <si>
    <t>Tatsächlich verfügen die meisten Unternehmen über eine Vielzahl von Anlagen, so dass in der Praxis die Rechnung unter Berücksichtigung der Abschreibungen und aktuellen Buchwerte für jede einzelne Anlage separat durchgeführt werden muss.
Dabei können im Rahmen einer Schätzung Anlagen zusammengefasst werden.</t>
  </si>
  <si>
    <t xml:space="preserve">1.1.1 + 1.1.2 + 1.1.3  </t>
  </si>
  <si>
    <t xml:space="preserve">1.2.1 + 1.2.2 + 1.2.3  </t>
  </si>
  <si>
    <t>1.1.6 + 1.1.7 + 1.1.8</t>
  </si>
  <si>
    <t>1.2.6 + 1.2.7 + 1.2.8</t>
  </si>
  <si>
    <t>1.5.4 + 1.5.5 +1.5.6 + 1.5.7 + 1.5.8</t>
  </si>
  <si>
    <t>1.6.4 + 1.6.5 +1.6.6 + 1.6.7 + 1.6.8</t>
  </si>
  <si>
    <t>1.9.1 + 1.9.2 + 1.9.3</t>
  </si>
  <si>
    <t>1.10.1 + 1.10.2 + 1.10.3</t>
  </si>
  <si>
    <t>1.9.4 + 1.9.5 + 1.9.6</t>
  </si>
  <si>
    <t>1.12  =  1.12.1 + 1.12.2 + 1.12.3</t>
  </si>
  <si>
    <t>1.17 = 1.17.1 + 1.17.2</t>
  </si>
  <si>
    <t>1.18 = 1.18.1 + 1.18.2</t>
  </si>
  <si>
    <t>Um Ihren durchschnittlichen Erlös je Trkm zu berechnen, 
teilen Sie den Gesamtumsatz aus Trassenentgelten (2.9.8) durch die Gesamtbetriebsleistung (2.8.8).</t>
  </si>
  <si>
    <t>0.4.17</t>
  </si>
  <si>
    <t>min</t>
  </si>
  <si>
    <t xml:space="preserve">Ort: </t>
  </si>
  <si>
    <t xml:space="preserve">Telefon: </t>
  </si>
  <si>
    <t>Wer ist mehrheitlich Eigentümer Ihres Unternehmens?</t>
  </si>
  <si>
    <t>Verantwortlich für:</t>
  </si>
  <si>
    <t>Rücksendung:</t>
  </si>
  <si>
    <t>Rücksendefrist:</t>
  </si>
  <si>
    <t>Im Berichtszeitraum wurde Schienenpersonennahverkehr (SPNV) durchgeführt.</t>
  </si>
  <si>
    <t>Im Berichtszeitraum wurde Schienenpersonenfernverkehr (SPFV) durchgeführt.</t>
  </si>
  <si>
    <t>Im Berichtszeitraum wurden Transporte im Schienengüterverkehr (SGV) durchgeführt.</t>
  </si>
  <si>
    <t>Bitte im Anschluss den Fragebogen Nr. 1 ausfüllen.</t>
  </si>
  <si>
    <t>Bitte im Anschluss den Fragebogen Nr. 2 ausfüllen.</t>
  </si>
  <si>
    <t xml:space="preserve">Bitte füllen Sie jedes für Ihr Geschäftsfeld einschlägige Feld mit dem geforderten Wert, d. h. mindestens „0“ oder "nein" aus. </t>
  </si>
  <si>
    <t>Das Unternehmen ist nicht (mehr) im Eisenbahnverkehrs- bzw. -infrastrukturmarkt tätig.</t>
  </si>
  <si>
    <r>
      <t xml:space="preserve">Personenbahnhöfe </t>
    </r>
    <r>
      <rPr>
        <sz val="8"/>
        <color theme="1"/>
        <rFont val="Arial"/>
        <family val="2"/>
      </rPr>
      <t>(einschließlich Haltepunkte)</t>
    </r>
  </si>
  <si>
    <r>
      <t xml:space="preserve">Güterterminals </t>
    </r>
    <r>
      <rPr>
        <sz val="8"/>
        <color theme="1"/>
        <rFont val="Arial"/>
        <family val="2"/>
      </rPr>
      <t>(alle Einrichtungen zur Be- und Entladung von Zügen)</t>
    </r>
  </si>
  <si>
    <t>Füllen Sie bitte nur die Stammdaten aus und geben Sie eine kurze Erläuterung (Kommentarfeld am Ende).</t>
  </si>
  <si>
    <t>Kommentarfeld für Erläuterungen, Mitteilungen und Hinweise:</t>
  </si>
  <si>
    <t>www.bundesnetzagentur.de</t>
  </si>
  <si>
    <t>(direkter Link:</t>
  </si>
  <si>
    <t>)</t>
  </si>
  <si>
    <t>-</t>
  </si>
  <si>
    <r>
      <t xml:space="preserve">i </t>
    </r>
    <r>
      <rPr>
        <sz val="10"/>
        <color indexed="10"/>
        <rFont val="Arial"/>
        <family val="2"/>
      </rPr>
      <t/>
    </r>
  </si>
  <si>
    <t>*Das Gesetz differenziert zwischen Betreibern der Schienenwege (§ 2 Abs. 7 AEG),
Betreibern von Serviceeinrichtungen (§ 2 Abs. 9 AEG) und Betreibern von Werksbahnen (§ 2 Abs. 8 AEG).</t>
  </si>
  <si>
    <t>öffentliche Eisenbahninfrastrukturunternehmen* (außer Werksbahnen)</t>
  </si>
  <si>
    <t>Elektronische Übermittlung von Fragebogen / Verschlüsselungssoftware</t>
  </si>
  <si>
    <t>Auskunftspflicht aller Marktteilnehmer / Rechtsgrundlage</t>
  </si>
  <si>
    <r>
      <t xml:space="preserve">Das Verschlüsselungsprogramm legt im Verzeichnis 
</t>
    </r>
    <r>
      <rPr>
        <b/>
        <i/>
        <sz val="9"/>
        <color theme="1"/>
        <rFont val="Arial"/>
        <family val="2"/>
      </rPr>
      <t>C:\Dokumente und Einstellungen\&lt;Benutzername&gt;\Anwendungsdaten</t>
    </r>
    <r>
      <rPr>
        <sz val="9"/>
        <color theme="1"/>
        <rFont val="Arial"/>
        <family val="2"/>
      </rPr>
      <t xml:space="preserve"> eine Protokolldatei 
im XML-Format ab, in der eine Liste der verschlüsselten Dateien hinterlegt wird. 
Dort ist auch das automatisch generierte Passwort im Klartext zu finden.
</t>
    </r>
    <r>
      <rPr>
        <u/>
        <sz val="9"/>
        <color theme="1"/>
        <rFont val="Arial"/>
        <family val="2"/>
      </rPr>
      <t xml:space="preserve">Daher darf diese XML-Datei </t>
    </r>
    <r>
      <rPr>
        <b/>
        <u/>
        <sz val="9"/>
        <color theme="1"/>
        <rFont val="Arial"/>
        <family val="2"/>
      </rPr>
      <t>niemals</t>
    </r>
    <r>
      <rPr>
        <u/>
        <sz val="9"/>
        <color theme="1"/>
        <rFont val="Arial"/>
        <family val="2"/>
      </rPr>
      <t xml:space="preserve"> an Dritte übermittelt werden.</t>
    </r>
  </si>
  <si>
    <t>1 + 2</t>
  </si>
  <si>
    <t>bestellt oder finanziert bzw. teil- oder direkt mitfinanziert wurden.</t>
  </si>
  <si>
    <t xml:space="preserve">Nur so ist es auch möglich, Kostenentwicklungen insbesondere im Infrastrukturbereich mit Blick </t>
  </si>
  <si>
    <t>Zeilen-Nr. 2.15.1</t>
  </si>
  <si>
    <t>entspricht der Summe aus den Feldern:</t>
  </si>
  <si>
    <t>Einflussfaktoren auf den Schienenverkehrsmarkt  &lt;1&gt;</t>
  </si>
  <si>
    <t>Einflussfaktoren auf den Schienenverkehrsmarkt  &lt;2&gt;</t>
  </si>
  <si>
    <t>entspricht dem Quotienten aus Verkehrsleistung und Betriebsleistung</t>
  </si>
  <si>
    <t xml:space="preserve">Verkehre, die sich dem Schienenpersonen- oder Schienengüterverkehr zurechnen lassen, sind ausschließlich
dort aufzuführen. Unter sonstigen Schienenverkehr (sV) können z. B. Überführungsfahrten, Bauzugverkehr, Arbeitszugverkehr, Messfahrten, Probefahrten, Streckenbesichtigungs- und Signalschaufahrten fallen. </t>
  </si>
  <si>
    <t>entspricht dem Produkt aus Transportmenge und Transportentfernung</t>
  </si>
  <si>
    <r>
      <t xml:space="preserve">Verkehrsleistung (netto)
</t>
    </r>
    <r>
      <rPr>
        <sz val="7"/>
        <color theme="1"/>
        <rFont val="Arial"/>
        <family val="2"/>
      </rPr>
      <t>grenzüberschreitende Transporte (ohne Transit)</t>
    </r>
  </si>
  <si>
    <t>entspricht dem Quotienten aus Verkehrsleistung und Transportmenge</t>
  </si>
  <si>
    <r>
      <t xml:space="preserve">Durchschnittliche Transportentfernung
als Hauptfrachtführer
</t>
    </r>
    <r>
      <rPr>
        <sz val="8"/>
        <color theme="1"/>
        <rFont val="Arial"/>
        <family val="2"/>
      </rPr>
      <t>in Kilometer</t>
    </r>
  </si>
  <si>
    <r>
      <t xml:space="preserve">Durchschnittliche Nettolast
aller Güterzüge als Hauptfrachtführer
</t>
    </r>
    <r>
      <rPr>
        <sz val="8"/>
        <color theme="1"/>
        <rFont val="Arial"/>
        <family val="2"/>
      </rPr>
      <t>in Tonnen</t>
    </r>
  </si>
  <si>
    <r>
      <t>Durchschnittliche Besetzung
aller Personenzüge</t>
    </r>
    <r>
      <rPr>
        <sz val="8"/>
        <color theme="1"/>
        <rFont val="Arial"/>
        <family val="2"/>
      </rPr>
      <t xml:space="preserve">
in Personen</t>
    </r>
  </si>
  <si>
    <r>
      <t xml:space="preserve">Mittlere Reiseweite
je Fahrgast
</t>
    </r>
    <r>
      <rPr>
        <sz val="8"/>
        <color theme="1"/>
        <rFont val="Arial"/>
        <family val="2"/>
      </rPr>
      <t>in Kilometer</t>
    </r>
  </si>
  <si>
    <t xml:space="preserve"> Stellen</t>
  </si>
  <si>
    <t>Stellen, die dem Eisenbahnverkehrsunternehmen zugeordnet sind</t>
  </si>
  <si>
    <t xml:space="preserve"> ... davon Triebfahrzeugführer</t>
  </si>
  <si>
    <t>Beschäftigte, die dem Eisenbahnverkehrsunternehmen zugeordnet sind</t>
  </si>
  <si>
    <t>&gt; 50 Jahre</t>
  </si>
  <si>
    <t>&lt; 30 Jahre</t>
  </si>
  <si>
    <t>30 - 50 Jahre</t>
  </si>
  <si>
    <t>Keine Angaben zum Umsatz möglich:</t>
  </si>
  <si>
    <t xml:space="preserve">Haben Sie mit DB Energie ein individuelles Netzentgelt vereinbart? </t>
  </si>
  <si>
    <t>L</t>
  </si>
  <si>
    <t xml:space="preserve"> </t>
  </si>
  <si>
    <r>
      <t>Hinweis</t>
    </r>
    <r>
      <rPr>
        <sz val="8"/>
        <color theme="1"/>
        <rFont val="Arial"/>
        <family val="2"/>
      </rPr>
      <t xml:space="preserve">: Geben Sie hier nur diejenigen Kosten an, die zu Lasten </t>
    </r>
    <r>
      <rPr>
        <b/>
        <sz val="8"/>
        <color theme="1"/>
        <rFont val="Arial"/>
        <family val="2"/>
      </rPr>
      <t>Ihres</t>
    </r>
    <r>
      <rPr>
        <sz val="8"/>
        <color theme="1"/>
        <rFont val="Arial"/>
        <family val="2"/>
      </rPr>
      <t xml:space="preserve"> Unternehmens gingen. Wurden bspw. im SPNV aufgrund vertraglicher Vereinbarungen entsprechende Kosten vom Besteller übernommen, entfallen diese.</t>
    </r>
  </si>
  <si>
    <t xml:space="preserve"> Erhöhte Ausgaben für die Eisenbahninfrastrukturnutzung:</t>
  </si>
  <si>
    <t xml:space="preserve"> Erhöhte Ausgaben für den Betrieb (Fahrzeuge, Personal, Ersatzverkehr):</t>
  </si>
  <si>
    <r>
      <t xml:space="preserve">Der / Die Ansprechpartner/in ist mit der Erhebung von personenbezogenen Daten nebst Verarbeitung und Nutzung
durch die Bundesnetzagentur einverstanden. Der Datenaustausch findet nur mit der hier genannten Person statt.
</t>
    </r>
    <r>
      <rPr>
        <b/>
        <sz val="8"/>
        <color theme="1"/>
        <rFont val="Arial"/>
        <family val="2"/>
      </rPr>
      <t xml:space="preserve">Die Daten werden in eine Dritten nicht zur Verfügung stehende Datenbank aufgenommen. </t>
    </r>
  </si>
  <si>
    <t>Zur sichereren Gestaltung des Datenaustauschs im Rahmen der Markterhebung Eisenbahnen
soll der Bundesnetzagentur eine Kontaktperson verbindlich benannt werden. Zwischen ihr und der Bundesnetzagentur wird im Weiteren der Datenaustausch im Sinne des § 17 ERegG stattfinden.</t>
  </si>
  <si>
    <t xml:space="preserve"> km</t>
  </si>
  <si>
    <t xml:space="preserve"> davon elektrifiziert</t>
  </si>
  <si>
    <t xml:space="preserve"> Streckenlänge gepachteter Strecken</t>
  </si>
  <si>
    <t>2.2.2</t>
  </si>
  <si>
    <t>Welche Spurweite hat das betriebene Streckennetz? Bitte wählen:</t>
  </si>
  <si>
    <t xml:space="preserve"> Anzahl</t>
  </si>
  <si>
    <r>
      <t>Anzahl der EVU, die im Berichtsjahr Ihre Schienenwege genutzt haben</t>
    </r>
    <r>
      <rPr>
        <sz val="8"/>
        <color theme="1"/>
        <rFont val="Arial"/>
        <family val="2"/>
      </rPr>
      <t xml:space="preserve"> (</t>
    </r>
    <r>
      <rPr>
        <b/>
        <sz val="8"/>
        <color theme="1"/>
        <rFont val="Arial"/>
        <family val="2"/>
      </rPr>
      <t>einschließlich</t>
    </r>
    <r>
      <rPr>
        <sz val="8"/>
        <color theme="1"/>
        <rFont val="Arial"/>
        <family val="2"/>
      </rPr>
      <t xml:space="preserve"> eigener EVU):</t>
    </r>
  </si>
  <si>
    <t xml:space="preserve"> Davon: Bestellerorganisationen des SPNV (bspw. Aufgabenträger, Zweckverbände)</t>
  </si>
  <si>
    <t xml:space="preserve"> Davon: Anzahl von EVU, die mit Ihrem EIU nicht gesellschaftsrechtlich verbunden sind</t>
  </si>
  <si>
    <t>Güterverkehr:</t>
  </si>
  <si>
    <t>Stellen, die dem Betreiber der Schienenwege zugeordnet sind</t>
  </si>
  <si>
    <t>2.7.3 -2.7.5</t>
  </si>
  <si>
    <t>Beschäftigte, die dem Betreiber der Schienenwege zugeordnet sind</t>
  </si>
  <si>
    <t>Verfügbarkeit von Eisenbahn - Betriebsfachpersonal (u.a. Disponenten, Fahrdienstleiter)</t>
  </si>
  <si>
    <t>2.7.10</t>
  </si>
  <si>
    <t>2.7.11</t>
  </si>
  <si>
    <t>2.7.12</t>
  </si>
  <si>
    <t xml:space="preserve"> Trkm</t>
  </si>
  <si>
    <r>
      <t>Trassenentgelte von EVU, mit denen Ihr EIU gesellschaftsrechtlich</t>
    </r>
    <r>
      <rPr>
        <b/>
        <sz val="8"/>
        <color theme="1"/>
        <rFont val="Arial"/>
        <family val="2"/>
      </rPr>
      <t xml:space="preserve"> nicht</t>
    </r>
    <r>
      <rPr>
        <sz val="8"/>
        <color theme="1"/>
        <rFont val="Arial"/>
        <family val="2"/>
      </rPr>
      <t xml:space="preserve"> verbunden ist</t>
    </r>
  </si>
  <si>
    <r>
      <t xml:space="preserve">Trassenentgelte
</t>
    </r>
    <r>
      <rPr>
        <u/>
        <sz val="8"/>
        <color theme="1"/>
        <rFont val="Arial"/>
        <family val="2"/>
      </rPr>
      <t>aller</t>
    </r>
    <r>
      <rPr>
        <sz val="8"/>
        <color theme="1"/>
        <rFont val="Arial"/>
        <family val="2"/>
      </rPr>
      <t xml:space="preserve"> EVU, einschließlich
</t>
    </r>
    <r>
      <rPr>
        <b/>
        <sz val="8"/>
        <color theme="1"/>
        <rFont val="Arial"/>
        <family val="2"/>
      </rPr>
      <t>eigener</t>
    </r>
    <r>
      <rPr>
        <sz val="8"/>
        <color theme="1"/>
        <rFont val="Arial"/>
        <family val="2"/>
      </rPr>
      <t xml:space="preserve"> EVU</t>
    </r>
  </si>
  <si>
    <t>Durchschnittlicher Erlös je Trassenkilometer in EUR</t>
  </si>
  <si>
    <t xml:space="preserve"> €</t>
  </si>
  <si>
    <t xml:space="preserve"> %</t>
  </si>
  <si>
    <t xml:space="preserve"> davon Verbindlichkeiten</t>
  </si>
  <si>
    <t xml:space="preserve"> davon Rückstellungen</t>
  </si>
  <si>
    <t>Länge aller Gleise in den SE einschließlich Zuführungs-
bzw. Anschlussgleise</t>
  </si>
  <si>
    <r>
      <t xml:space="preserve">Wartungseinrichtungen, Brennstoffaufnahmen </t>
    </r>
    <r>
      <rPr>
        <sz val="8"/>
        <color theme="1"/>
        <rFont val="Arial"/>
        <family val="2"/>
      </rPr>
      <t>(und weitere Serviceeinr.)</t>
    </r>
  </si>
  <si>
    <t xml:space="preserve"> davon Personenbahnhöfe / Haltepunkte mit &gt; 1.000 Passagieren / Tag</t>
  </si>
  <si>
    <t xml:space="preserve"> davon Personenbahnhöfe / Haltepunkte mit &gt; 10.000 Passagieren / Tag</t>
  </si>
  <si>
    <t xml:space="preserve"> davon Personenbahnhöfe / Haltepunkte mit &gt; 25.000 Passagieren / Tag</t>
  </si>
  <si>
    <t xml:space="preserve"> t</t>
  </si>
  <si>
    <t xml:space="preserve"> TEU</t>
  </si>
  <si>
    <t>Serviceeinrichtungen: Anzahl und Nutzung  &lt;1&gt;</t>
  </si>
  <si>
    <t>Serviceeinrichtungen: Anzahl und Nutzung  &lt;2&gt;</t>
  </si>
  <si>
    <t>Wartungseinrichtungen</t>
  </si>
  <si>
    <r>
      <t>Anzahl aller Halte von EVU</t>
    </r>
    <r>
      <rPr>
        <sz val="8"/>
        <color theme="1"/>
        <rFont val="Arial"/>
        <family val="2"/>
      </rPr>
      <t xml:space="preserve">, mit denen Ihr EIU gesellschaftsrechtlich </t>
    </r>
    <r>
      <rPr>
        <b/>
        <sz val="8"/>
        <color theme="1"/>
        <rFont val="Arial"/>
        <family val="2"/>
      </rPr>
      <t>nicht</t>
    </r>
    <r>
      <rPr>
        <sz val="8"/>
        <color theme="1"/>
        <rFont val="Arial"/>
        <family val="2"/>
      </rPr>
      <t xml:space="preserve"> verbunden ist</t>
    </r>
  </si>
  <si>
    <r>
      <t xml:space="preserve"> davon mit </t>
    </r>
    <r>
      <rPr>
        <u/>
        <sz val="9"/>
        <color theme="1"/>
        <rFont val="Arial"/>
        <family val="2"/>
      </rPr>
      <t>betrieblich genutztem</t>
    </r>
    <r>
      <rPr>
        <sz val="9"/>
        <color theme="1"/>
        <rFont val="Arial"/>
        <family val="2"/>
      </rPr>
      <t xml:space="preserve"> Ablaufberg</t>
    </r>
  </si>
  <si>
    <t>Auf die Schiene bezogener Umsatz aus Nutzungsentgelten</t>
  </si>
  <si>
    <r>
      <t xml:space="preserve">Umsatz durch fremde EVU*
(gesellschaftsrechtlich </t>
    </r>
    <r>
      <rPr>
        <b/>
        <sz val="7"/>
        <color theme="1"/>
        <rFont val="Arial"/>
        <family val="2"/>
      </rPr>
      <t>nicht</t>
    </r>
    <r>
      <rPr>
        <sz val="7"/>
        <color theme="1"/>
        <rFont val="Arial"/>
        <family val="2"/>
      </rPr>
      <t xml:space="preserve"> mit Ihrem EIU verbunden)</t>
    </r>
  </si>
  <si>
    <t>Ausgaben für große Personenbahnhöfe &amp; große KV-Güterterminals</t>
  </si>
  <si>
    <t>Welche Ausgaben (einschließlich erhaltener Fördermittel und Zuschüsse) sind im Berichtsjahr angefallen?</t>
  </si>
  <si>
    <t>Wenn ja, welchen bzw. welche Betreiber der Schienenwege haben Sie informiert?</t>
  </si>
  <si>
    <t>3.30</t>
  </si>
  <si>
    <t>2.19</t>
  </si>
  <si>
    <r>
      <t>Betreiber der Schienenwege</t>
    </r>
    <r>
      <rPr>
        <sz val="9"/>
        <color theme="1"/>
        <rFont val="Arial"/>
        <family val="2"/>
      </rPr>
      <t xml:space="preserve"> </t>
    </r>
    <r>
      <rPr>
        <sz val="8"/>
        <color theme="1"/>
        <rFont val="Arial"/>
        <family val="2"/>
      </rPr>
      <t>(Streckeninfrastruktur)</t>
    </r>
    <r>
      <rPr>
        <sz val="9"/>
        <color theme="1"/>
        <rFont val="Arial"/>
        <family val="2"/>
      </rPr>
      <t xml:space="preserve">: Fragebogen </t>
    </r>
    <r>
      <rPr>
        <b/>
        <sz val="9"/>
        <color theme="1"/>
        <rFont val="Arial"/>
        <family val="2"/>
      </rPr>
      <t>Nr. 2</t>
    </r>
  </si>
  <si>
    <t>0.18</t>
  </si>
  <si>
    <t>Stellen, die dem Betreiber von Serviceeinrichtungen zugeordnet sind</t>
  </si>
  <si>
    <t xml:space="preserve">PLZ: </t>
  </si>
  <si>
    <t>Anzahl aller Zughalte (Stopps)</t>
  </si>
  <si>
    <t>3.5.4 / 3.5.5</t>
  </si>
  <si>
    <r>
      <t xml:space="preserve">Bitte nennen Sie hier nicht wie vorstehend die Vollzeitäquivalente, sondern die </t>
    </r>
    <r>
      <rPr>
        <b/>
        <sz val="8"/>
        <color theme="1"/>
        <rFont val="Arial"/>
        <family val="2"/>
      </rPr>
      <t>Kopfzahl der Beschäftigten</t>
    </r>
    <r>
      <rPr>
        <sz val="8"/>
        <color theme="1"/>
        <rFont val="Arial"/>
        <family val="2"/>
      </rPr>
      <t xml:space="preserve">!
</t>
    </r>
    <r>
      <rPr>
        <b/>
        <sz val="8"/>
        <color theme="1"/>
        <rFont val="Arial"/>
        <family val="2"/>
      </rPr>
      <t>Verfahren Sie ansonsten wie vorstehend; rechnen Sie hier jedoch ehrenamtliche Mitarbeiter mit ein.</t>
    </r>
  </si>
  <si>
    <r>
      <t>Betriebsleistung</t>
    </r>
    <r>
      <rPr>
        <sz val="7"/>
        <color theme="1"/>
        <rFont val="Arial"/>
        <family val="2"/>
      </rPr>
      <t xml:space="preserve">
grenzüberschreitende Verkehre (ohne Transit)</t>
    </r>
  </si>
  <si>
    <t>Vertretungsberechtigte/r Ansprechpartner/in für EIU (Serviceeinrichtungen)</t>
  </si>
  <si>
    <t>Vertretungsberechtigte/r Ansprechpartner/in für EIU (Schienenwege)</t>
  </si>
  <si>
    <t>Technischer Netzzugang</t>
  </si>
  <si>
    <r>
      <rPr>
        <sz val="8"/>
        <color theme="1"/>
        <rFont val="Arial"/>
        <family val="2"/>
      </rPr>
      <t xml:space="preserve">Ausgleichszahlungen / Zuschüsse
</t>
    </r>
    <r>
      <rPr>
        <sz val="7"/>
        <color theme="1"/>
        <rFont val="Arial"/>
        <family val="2"/>
      </rPr>
      <t>für grenzüberschreitende Verkehre</t>
    </r>
  </si>
  <si>
    <t>relevanten Punkte.</t>
  </si>
  <si>
    <t>Umfang von Gelegenheitsverkehren</t>
  </si>
  <si>
    <t>Falls ja, beantworten Sie bitte die folgenden Fragen.</t>
  </si>
  <si>
    <t xml:space="preserve">Mit welchem zeitlichen Vorlauf vor dem ersten Verkehrstag haben Sie Ihre Trassenanmeldungen abgegeben? </t>
  </si>
  <si>
    <t xml:space="preserve">Wie gut fühlen Sie sich von den Betreibern der Schienenwege
über verfügbare Schienenwegkapazitäten für Gelegenheitsverkehre informiert? </t>
  </si>
  <si>
    <t xml:space="preserve">Welche Verbesserungsmöglichkeiten (Abrufbarkeit, Umfang, Darstellungsweise etc.) sehen Sie hierzu? </t>
  </si>
  <si>
    <t>Welchen Trend sehen Sie derzeit im Hinblick auf die Art der bestellten Trassen?</t>
  </si>
  <si>
    <t>Zwangsgeld</t>
  </si>
  <si>
    <t>Bitte beschreiben und erläutern Sie aufgetretene Schwierigkeiten bei Schienenwegen und Serviceeinrichtungen:</t>
  </si>
  <si>
    <r>
      <t>Schienenpersonen-
nahverkehr</t>
    </r>
    <r>
      <rPr>
        <sz val="8"/>
        <color theme="1"/>
        <rFont val="Arial"/>
        <family val="2"/>
      </rPr>
      <t xml:space="preserve"> (SPNV)</t>
    </r>
  </si>
  <si>
    <r>
      <t>Schienenpersonen-
fernverkehr</t>
    </r>
    <r>
      <rPr>
        <sz val="8"/>
        <color theme="1"/>
        <rFont val="Arial"/>
        <family val="2"/>
      </rPr>
      <t xml:space="preserve"> (SPFV)</t>
    </r>
  </si>
  <si>
    <t xml:space="preserve"> Ausbauzustand Schienenwege</t>
  </si>
  <si>
    <t xml:space="preserve"> Erhaltungszustand Schienenwege</t>
  </si>
  <si>
    <t xml:space="preserve"> Ausbauzustand Personenbahnhöfe (einschließlich Haltepunkte)</t>
  </si>
  <si>
    <t xml:space="preserve"> Erhaltungszustand Personenbahnhöfe (einschließlich Haltepunkte)</t>
  </si>
  <si>
    <t xml:space="preserve"> Wenn ja, wie häufig kam dies vor? Erläutern Sie bitte auch kurz die Umstände:</t>
  </si>
  <si>
    <t>Gewichten Sie  mit: 1 = Sehr häufig über 3 = Mittel bis 5 = Sehr selten.</t>
  </si>
  <si>
    <t>Gewichten Sie  mit: 1 = Sehr gut über 3 = Mittel bis 5 = Sehr schlecht.</t>
  </si>
  <si>
    <t>Bitte geben Sie bei fehlenden Angaben eine kurze Begründung:</t>
  </si>
  <si>
    <t>1.11.1</t>
  </si>
  <si>
    <t>ab 6 Werktagen bis zu 6 Wochen ("Sonderverkehre")</t>
  </si>
  <si>
    <r>
      <t xml:space="preserve">Sofern Sie im Bereich "Einflussfaktoren auf den Schienenverkehrsmarkt" mindestens einen der zwei Punkte
</t>
    </r>
    <r>
      <rPr>
        <b/>
        <sz val="8"/>
        <color theme="1"/>
        <rFont val="Arial"/>
        <family val="2"/>
      </rPr>
      <t xml:space="preserve">1.36.2 Fahrplanqualität   </t>
    </r>
    <r>
      <rPr>
        <sz val="8"/>
        <color theme="1"/>
        <rFont val="Arial"/>
        <family val="2"/>
      </rPr>
      <t xml:space="preserve">sowie   </t>
    </r>
    <r>
      <rPr>
        <b/>
        <sz val="8"/>
        <color theme="1"/>
        <rFont val="Arial"/>
        <family val="2"/>
      </rPr>
      <t>1.36.3 Disposition im Störungsfall</t>
    </r>
    <r>
      <rPr>
        <sz val="8"/>
        <color theme="1"/>
        <rFont val="Arial"/>
        <family val="2"/>
      </rPr>
      <t xml:space="preserve"> 
mit den Noten 3, 4 oder 5 beurteilt haben, erläutern Sie bitte kurz Ihre Gründe:</t>
    </r>
  </si>
  <si>
    <r>
      <t xml:space="preserve">Sofern Sie im Bereich "Einflussfaktoren auf den Schienenverkehrsmarkt" den Punkt
</t>
    </r>
    <r>
      <rPr>
        <b/>
        <sz val="8"/>
        <color theme="1"/>
        <rFont val="Arial"/>
        <family val="2"/>
      </rPr>
      <t xml:space="preserve">1.37.1 Zugang zu Zugbildungseinrichtungen / Rangierbahnhöfen
</t>
    </r>
    <r>
      <rPr>
        <sz val="8"/>
        <color theme="1"/>
        <rFont val="Arial"/>
        <family val="2"/>
      </rPr>
      <t>mit den Noten 3, 4 oder 5 beurteilt haben, erläutern Sie bitte kurz Ihre Gründe:</t>
    </r>
  </si>
  <si>
    <r>
      <t>Bitte nutzen Sie für Kommentare die Felder neu!, 1.43,  1.44.3 und 1.45 (</t>
    </r>
    <r>
      <rPr>
        <sz val="7"/>
        <color theme="1"/>
        <rFont val="Arial"/>
        <family val="2"/>
      </rPr>
      <t>auf den folgenden Seiten).</t>
    </r>
  </si>
  <si>
    <t>%</t>
  </si>
  <si>
    <r>
      <t xml:space="preserve">Verkehrsleistung im Hochgeschwindigkeitsverkehr
</t>
    </r>
    <r>
      <rPr>
        <sz val="8"/>
        <color theme="1"/>
        <rFont val="Arial"/>
        <family val="2"/>
      </rPr>
      <t>in Personenkilometer (ICE, Thalys, TGV)</t>
    </r>
  </si>
  <si>
    <t xml:space="preserve">Im Vorfeld der jährlichen Markterhebung Eisenbahnen der Bundesnetzagentur erhalten die Zugangsberechtigten und Eisenbahninfrastrukturunternehmen ein Schreiben mit der Aufforderung zur Teilnahme an der Erhebung. </t>
  </si>
  <si>
    <r>
      <t xml:space="preserve">Mit der Schaltfläche </t>
    </r>
    <r>
      <rPr>
        <b/>
        <sz val="9"/>
        <color theme="1"/>
        <rFont val="Arial"/>
        <family val="2"/>
      </rPr>
      <t>Auswählen</t>
    </r>
    <r>
      <rPr>
        <sz val="9"/>
        <color theme="1"/>
        <rFont val="Arial"/>
        <family val="2"/>
      </rPr>
      <t xml:space="preserve"> (ALT+A) wird die XLSX-Datei
mit dem ausgefüllten Fragebogen ausgewählt. </t>
    </r>
  </si>
  <si>
    <t>Bitte wählen Sie nachfolgend die für Ihr Unternehmen zutreffenden Antworten in den rot markierten Feldern. Füllen Sie anschließend die erforderlichen Fragebögen aus.</t>
  </si>
  <si>
    <t>Der Ansprechpartner bestätigt, dass alle getätigten Angaben nach bestem Wissen erfolgt sind und auf Plausibilität geprüft wurden.</t>
  </si>
  <si>
    <t>Falls ja, geben Sie bitte an, um welche Unternehmen es sich handelt:</t>
  </si>
  <si>
    <t>0.5.1</t>
  </si>
  <si>
    <t>0.5.2</t>
  </si>
  <si>
    <t>0.5.4</t>
  </si>
  <si>
    <t>3.2</t>
  </si>
  <si>
    <t>3.2.2</t>
  </si>
  <si>
    <t>2.2</t>
  </si>
  <si>
    <t>Betriebene Spurweiten</t>
  </si>
  <si>
    <t>2.9.13</t>
  </si>
  <si>
    <t>Ja</t>
  </si>
  <si>
    <t>Nein</t>
  </si>
  <si>
    <t>?</t>
  </si>
  <si>
    <t>bei Antwort "anderer Eigentümer" bitte hier ausführen:</t>
  </si>
  <si>
    <t>Falls nein, aus welchem Grund?</t>
  </si>
  <si>
    <r>
      <t xml:space="preserve">Eine </t>
    </r>
    <r>
      <rPr>
        <b/>
        <sz val="8"/>
        <color theme="1"/>
        <rFont val="Arial"/>
        <family val="2"/>
      </rPr>
      <t>gültige Lizenz</t>
    </r>
    <r>
      <rPr>
        <sz val="8"/>
        <color theme="1"/>
        <rFont val="Arial"/>
        <family val="2"/>
      </rPr>
      <t xml:space="preserve"> als EVU liegt vor, wurde jedoch im Berichtszeitraum </t>
    </r>
    <r>
      <rPr>
        <b/>
        <sz val="8"/>
        <color theme="1"/>
        <rFont val="Arial"/>
        <family val="2"/>
      </rPr>
      <t>nicht genutzt</t>
    </r>
    <r>
      <rPr>
        <sz val="8"/>
        <color theme="1"/>
        <rFont val="Arial"/>
        <family val="2"/>
      </rPr>
      <t>.</t>
    </r>
  </si>
  <si>
    <r>
      <t xml:space="preserve">Bitte geben Sie hier Vollzeitäquivalente an (Vollzeitstelle = 1,0 Stellen, Halbtagsstelle 0,5 Stellen etc.)!
</t>
    </r>
    <r>
      <rPr>
        <sz val="8"/>
        <color theme="1"/>
        <rFont val="Arial"/>
        <family val="2"/>
      </rPr>
      <t>Wenn Personal nur schwer zugeordnet werden kann, soll auf qualifizierte Schätzungen zurückgegriffen werden.</t>
    </r>
  </si>
  <si>
    <t xml:space="preserve"> davon bezogene Leistungen</t>
  </si>
  <si>
    <r>
      <t>Eisenbahnverkehrsunternehmen</t>
    </r>
    <r>
      <rPr>
        <sz val="9"/>
        <color theme="1"/>
        <rFont val="Arial"/>
        <family val="2"/>
      </rPr>
      <t xml:space="preserve">: Fragebogen </t>
    </r>
    <r>
      <rPr>
        <b/>
        <sz val="9"/>
        <color theme="1"/>
        <rFont val="Arial"/>
        <family val="2"/>
      </rPr>
      <t>Nr. 1</t>
    </r>
  </si>
  <si>
    <t>Alle abgegebenen Daten werden in einer Dritten nicht zugänglichen Datenbank archiviert und nicht weitergegeben. Die im Fragebogen mit einem Sternchen (*) gekennzeichneten Informationen gelten als öffentlich.
Als nicht schützenswert betrachtet die Bundesnetzagentur zudem Daten, die an anderer Stelle, z. B. in öffentlichen Geschäftsberichten, Publikationen, Zeitschriften, im Internet oder sonstigen Medien bereits veröffentlicht wurden.</t>
  </si>
  <si>
    <r>
      <t>Tragen Sie zuerst Ihre Berichtsstellennummer (</t>
    </r>
    <r>
      <rPr>
        <i/>
        <sz val="8"/>
        <color theme="1"/>
        <rFont val="Arial"/>
        <family val="2"/>
      </rPr>
      <t>Bsnr</t>
    </r>
    <r>
      <rPr>
        <sz val="8"/>
        <color theme="1"/>
        <rFont val="Arial"/>
        <family val="2"/>
      </rPr>
      <t>) ein, um Ihren Ansprechpartner für Rückfragen einblenden zu lassen.</t>
    </r>
  </si>
  <si>
    <t>1.5 = 1.5.1 + 1.5.2 + 1.5.3</t>
  </si>
  <si>
    <t>1.6 = 1.6.1 + 1.6.2 + 1.6.3</t>
  </si>
  <si>
    <t>Verfügbarkeit von anderem Eisenbahn - Betriebsfachpersonal (u. a. Rangierer, Zugbegleiter)</t>
  </si>
  <si>
    <t>Möchten Sie der Bundesnetzagentur Empfehlungen, Hinweise oder Wünsche für die weitere Regulierungstätigkeit mitteilen?
Haben Sie Anmerkungen, Hinweise oder Erfahrungswerte zum Zugang 
zum Eisenbahninfrastrukturmarkt oder zu Ihrem Unternehmen?
Dann tragen Sie Ihre Informationen bitte in das folgende Feld ein:</t>
  </si>
  <si>
    <r>
      <t xml:space="preserve">Gleislänge </t>
    </r>
    <r>
      <rPr>
        <sz val="10"/>
        <color theme="1"/>
        <rFont val="Arial"/>
        <family val="2"/>
      </rPr>
      <t>(</t>
    </r>
    <r>
      <rPr>
        <sz val="8"/>
        <color theme="1"/>
        <rFont val="Arial"/>
        <family val="2"/>
      </rPr>
      <t>nur auf Strecken sowie auch in Personenbahnhöfen;</t>
    </r>
    <r>
      <rPr>
        <b/>
        <sz val="10"/>
        <color theme="1"/>
        <rFont val="Arial"/>
        <family val="2"/>
      </rPr>
      <t xml:space="preserve">
</t>
    </r>
    <r>
      <rPr>
        <u/>
        <sz val="8"/>
        <color theme="1"/>
        <rFont val="Arial"/>
        <family val="2"/>
      </rPr>
      <t>ohne</t>
    </r>
    <r>
      <rPr>
        <sz val="8"/>
        <color theme="1"/>
        <rFont val="Arial"/>
        <family val="2"/>
      </rPr>
      <t xml:space="preserve"> Serviceeinrichtungen laut Fragebogen Nr. 3)</t>
    </r>
  </si>
  <si>
    <t xml:space="preserve"> Davon: Weitere Zugangsberechtigte gemäß § 1 Abs. 12 ERegG (z. B. Logistiker)</t>
  </si>
  <si>
    <r>
      <t xml:space="preserve">AEG § 16 </t>
    </r>
    <r>
      <rPr>
        <sz val="7"/>
        <color theme="1"/>
        <rFont val="Arial"/>
        <family val="2"/>
      </rPr>
      <t>(Allg. Eisenbahngesetz)</t>
    </r>
  </si>
  <si>
    <t>* bitte geförderte / bezuschusste Maßnahmen aufführen &amp; Grundlage (z. B. "Projektzuschüsse nach LHO") nennen:</t>
  </si>
  <si>
    <t>Möchten Sie der Bundesnetzagentur Empfehlungen, Hinweise oder Wünsche für die weitere Regulierungstätigkeit mitteilen?
Dann tragen Sie Ihre Informationen bitte in das folgende Feld ein:</t>
  </si>
  <si>
    <t>Beachten Sie die rechtliche Verpflichtung nach § 19 Abs. 4 ERegG. Wenn nein, nennen Sie bitte den Grund:</t>
  </si>
  <si>
    <t>Beachten Sie die rechtliche Verpflichtung nach § 35 Abs. 6 ERegG. Wenn nein, nennen Sie bitte den Grund:</t>
  </si>
  <si>
    <t>Neben den bereits erhobenen Informationen zur Umsatz- und Kostenstruktur wird zusätzlich nach</t>
  </si>
  <si>
    <t>Im Berichtszeitraum wurden sonstige, andere Verkehre (sV) durchgeführt.</t>
  </si>
  <si>
    <t>eMail:</t>
  </si>
  <si>
    <t>Datenmeldung an Statistische Landesämter und Destatis</t>
  </si>
  <si>
    <t>Datenmeldung an Destatis</t>
  </si>
  <si>
    <t xml:space="preserve"> davon HGV - Strecken</t>
  </si>
  <si>
    <t>Zu den HGV - Strecken zählen alle betrieblich genutzten Abschnitte mit einer zulässigen Höchstgeschwindigkeit von mindestens 250 km/h.</t>
  </si>
  <si>
    <t>1.11.2</t>
  </si>
  <si>
    <t>1.4.2 / 1.4.3</t>
  </si>
  <si>
    <t>1.50</t>
  </si>
  <si>
    <t>1.50.1</t>
  </si>
  <si>
    <t>1.50.2</t>
  </si>
  <si>
    <t>1.50.3</t>
  </si>
  <si>
    <t>1.50.4</t>
  </si>
  <si>
    <t>1.50.5</t>
  </si>
  <si>
    <t>1.50.8</t>
  </si>
  <si>
    <t>1.50.9</t>
  </si>
  <si>
    <t>1.50.10</t>
  </si>
  <si>
    <t>1.51.1</t>
  </si>
  <si>
    <t>1.51</t>
  </si>
  <si>
    <t>1.52</t>
  </si>
  <si>
    <t>1.52.1</t>
  </si>
  <si>
    <t>1.52.2</t>
  </si>
  <si>
    <t>1.52.3</t>
  </si>
  <si>
    <t>1.52.4</t>
  </si>
  <si>
    <t>1.52.5</t>
  </si>
  <si>
    <t>1.52.6</t>
  </si>
  <si>
    <t>1.52.7</t>
  </si>
  <si>
    <t>1.52.8</t>
  </si>
  <si>
    <t>2.1.6</t>
  </si>
  <si>
    <t>3.6.12</t>
  </si>
  <si>
    <t>3.6.13</t>
  </si>
  <si>
    <t>3.17.1</t>
  </si>
  <si>
    <t>3.22.8</t>
  </si>
  <si>
    <t>3.23.5</t>
  </si>
  <si>
    <t>3.23.6</t>
  </si>
  <si>
    <t>3.23.7</t>
  </si>
  <si>
    <t>3.24.5</t>
  </si>
  <si>
    <t>3.24.6</t>
  </si>
  <si>
    <t>3.24.7</t>
  </si>
  <si>
    <r>
      <t xml:space="preserve">Die Tabelle </t>
    </r>
    <r>
      <rPr>
        <b/>
        <sz val="8"/>
        <color theme="1"/>
        <rFont val="Arial"/>
        <family val="2"/>
      </rPr>
      <t>Stammdaten</t>
    </r>
    <r>
      <rPr>
        <sz val="8"/>
        <color theme="1"/>
        <rFont val="Arial"/>
        <family val="2"/>
      </rPr>
      <t xml:space="preserve"> ist grundsätzlich auszufüllen; die einzelnen Fragebögen je nach Art der Tätigkeiten. </t>
    </r>
  </si>
  <si>
    <t>Wie bewerten Sie im Schienenpersonenverkehr die Themen Tarife und Vertrieb?</t>
  </si>
  <si>
    <t>Art                             Anzahl:</t>
  </si>
  <si>
    <t>Verspätete* Züge</t>
  </si>
  <si>
    <t>Gefahrene Züge</t>
  </si>
  <si>
    <t>Auf Teilstrecken ausgefallene Züge</t>
  </si>
  <si>
    <t>Vollständig ausgefallene Züge</t>
  </si>
  <si>
    <r>
      <t xml:space="preserve">Neben EVU können auch andere Zugangsberechtigte (wie bspw. Aufgabenträger) Trassenentgelte entrichtet haben. Bitte geben Sie </t>
    </r>
    <r>
      <rPr>
        <b/>
        <sz val="8"/>
        <color theme="1"/>
        <rFont val="Arial"/>
        <family val="2"/>
      </rPr>
      <t>alle</t>
    </r>
    <r>
      <rPr>
        <sz val="8"/>
        <color theme="1"/>
        <rFont val="Arial"/>
        <family val="2"/>
      </rPr>
      <t xml:space="preserve"> Einnahmen aus Trassenentgelten an; </t>
    </r>
    <r>
      <rPr>
        <u/>
        <sz val="8"/>
        <color theme="1"/>
        <rFont val="Arial"/>
        <family val="2"/>
      </rPr>
      <t>nach ggf. gewährten Minderungen</t>
    </r>
    <r>
      <rPr>
        <sz val="8"/>
        <color theme="1"/>
        <rFont val="Arial"/>
        <family val="2"/>
      </rPr>
      <t xml:space="preserve"> und </t>
    </r>
    <r>
      <rPr>
        <b/>
        <sz val="8"/>
        <color theme="1"/>
        <rFont val="Arial"/>
        <family val="2"/>
      </rPr>
      <t>einschließlich</t>
    </r>
    <r>
      <rPr>
        <sz val="8"/>
        <color theme="1"/>
        <rFont val="Arial"/>
        <family val="2"/>
      </rPr>
      <t xml:space="preserve"> derjenigen von gesellschaftrechtlich verbundenen EVU.</t>
    </r>
  </si>
  <si>
    <t>Die öffentlichen Eisenbahninfrastrukturunternehmen haben die Regulierungsbehörde gemäß § 72 Abs. 5 ERegG über "die beabsichtigte Neufassung oder Änderung von Nutzungsbedingungen für Serviceeinrichtungen
einschließlich der jeweils vorgesehenen Entgeltgrundsätze und Entgelthöhen" zu unterrichten.</t>
  </si>
  <si>
    <t xml:space="preserve"> Einnahmeverluste (geringere Fahrgastnachfrage, Pönalen, Frachtstornos):</t>
  </si>
  <si>
    <t>entspricht dem Quotienten aus Verkehrsleistg. und Verkehrsaufkommen</t>
  </si>
  <si>
    <r>
      <t>Gesamtausgaben für die Nutzung der Schieneninfrastruktur
inkl. Serviceeinrichtungen</t>
    </r>
    <r>
      <rPr>
        <sz val="8"/>
        <color theme="1"/>
        <rFont val="Arial"/>
        <family val="2"/>
      </rPr>
      <t xml:space="preserve">  (</t>
    </r>
    <r>
      <rPr>
        <b/>
        <sz val="8"/>
        <color theme="1"/>
        <rFont val="Arial"/>
        <family val="2"/>
      </rPr>
      <t>1.23.4</t>
    </r>
    <r>
      <rPr>
        <sz val="8"/>
        <color theme="1"/>
        <rFont val="Arial"/>
        <family val="2"/>
      </rPr>
      <t xml:space="preserve"> + </t>
    </r>
    <r>
      <rPr>
        <b/>
        <sz val="8"/>
        <color theme="1"/>
        <rFont val="Arial"/>
        <family val="2"/>
      </rPr>
      <t>1.24</t>
    </r>
    <r>
      <rPr>
        <sz val="8"/>
        <color theme="1"/>
        <rFont val="Arial"/>
        <family val="2"/>
      </rPr>
      <t xml:space="preserve"> + </t>
    </r>
    <r>
      <rPr>
        <b/>
        <sz val="8"/>
        <color theme="1"/>
        <rFont val="Arial"/>
        <family val="2"/>
      </rPr>
      <t>1.24.1</t>
    </r>
    <r>
      <rPr>
        <sz val="8"/>
        <color theme="1"/>
        <rFont val="Arial"/>
        <family val="2"/>
      </rPr>
      <t xml:space="preserve"> + </t>
    </r>
    <r>
      <rPr>
        <b/>
        <sz val="8"/>
        <color theme="1"/>
        <rFont val="Arial"/>
        <family val="2"/>
      </rPr>
      <t>1.25.4</t>
    </r>
    <r>
      <rPr>
        <sz val="8"/>
        <color theme="1"/>
        <rFont val="Arial"/>
        <family val="2"/>
      </rPr>
      <t>)</t>
    </r>
  </si>
  <si>
    <t>Wurden Sie rechtzeitig über unterjährige Baumaßnahmen informiert?</t>
  </si>
  <si>
    <t>bis zu 5 Werktagen ("Ad-hoc - Verkehre")</t>
  </si>
  <si>
    <t>Anzahl der sonstigen Zugangsberechtigten, die Trassen bei Ihnen bestellt haben</t>
  </si>
  <si>
    <t>Haben Sie die Betreiber der Schienenwege, an deren Infrastruktur Sie anschließen, über Ihre NBS informiert?</t>
  </si>
  <si>
    <t>Haben Sie die Betreiber der Schienenwege, an deren Infrastruktur Sie anschließen, über Ihre Entgeltliste(n) für Serviceeinrichtungen informiert?</t>
  </si>
  <si>
    <r>
      <t>Jedes angeschriebene Unternehmen ist verpflichtet, Angaben zu den allgemeinen Unternehmensdaten  (</t>
    </r>
    <r>
      <rPr>
        <b/>
        <u/>
        <sz val="10"/>
        <color theme="1"/>
        <rFont val="Arial"/>
        <family val="2"/>
      </rPr>
      <t>Stammdaten)</t>
    </r>
    <r>
      <rPr>
        <sz val="10"/>
        <color theme="1"/>
        <rFont val="Arial"/>
        <family val="2"/>
      </rPr>
      <t xml:space="preserve"> zu machen. Darüber hinaus richtet sich der verpflichtende Umfang der Erhebung danach,
in welcher Form Ihr Unternehmen am Eisenbahnmarkt tätig ist. Hierfür stehen fünf Teilfragebogen bereit:</t>
    </r>
  </si>
  <si>
    <r>
      <t xml:space="preserve">Bei einem hypothetischen Unternehmen mit nur einer Anlage, wäre die Berechnung der Förderquote </t>
    </r>
    <r>
      <rPr>
        <b/>
        <sz val="10"/>
        <color theme="1"/>
        <rFont val="Arial"/>
        <family val="2"/>
      </rPr>
      <t>FQ</t>
    </r>
    <r>
      <rPr>
        <sz val="10"/>
        <color theme="1"/>
        <rFont val="Arial"/>
        <family val="2"/>
      </rPr>
      <t xml:space="preserve"> durch Division der bei Erstellung der Anlage erhaltenen Fördermittel </t>
    </r>
    <r>
      <rPr>
        <b/>
        <sz val="10"/>
        <color theme="1"/>
        <rFont val="Arial"/>
        <family val="2"/>
      </rPr>
      <t>IKZ</t>
    </r>
    <r>
      <rPr>
        <sz val="10"/>
        <color theme="1"/>
        <rFont val="Arial"/>
        <family val="2"/>
      </rPr>
      <t xml:space="preserve"> durch den Bruttobuchwert (Gesamtwert) </t>
    </r>
    <r>
      <rPr>
        <b/>
        <sz val="10"/>
        <color theme="1"/>
        <rFont val="Arial"/>
        <family val="2"/>
      </rPr>
      <t>BW</t>
    </r>
    <r>
      <rPr>
        <b/>
        <sz val="6"/>
        <color theme="1"/>
        <rFont val="Arial"/>
        <family val="2"/>
      </rPr>
      <t>brutto (0)</t>
    </r>
    <r>
      <rPr>
        <sz val="10"/>
        <color theme="1"/>
        <rFont val="Arial"/>
        <family val="2"/>
      </rPr>
      <t xml:space="preserve"> der Anlage im Jahr der Erstellung zu errechnen. Dadurch dass Bruttobuchwert </t>
    </r>
    <r>
      <rPr>
        <b/>
        <sz val="10"/>
        <color theme="1"/>
        <rFont val="Arial"/>
        <family val="2"/>
      </rPr>
      <t>BW</t>
    </r>
    <r>
      <rPr>
        <b/>
        <sz val="6"/>
        <color theme="1"/>
        <rFont val="Arial"/>
        <family val="2"/>
      </rPr>
      <t>brutto</t>
    </r>
    <r>
      <rPr>
        <sz val="10"/>
        <color theme="1"/>
        <rFont val="Arial"/>
        <family val="2"/>
      </rPr>
      <t xml:space="preserve"> und Nettobuchwert </t>
    </r>
    <r>
      <rPr>
        <b/>
        <sz val="10"/>
        <color theme="1"/>
        <rFont val="Arial"/>
        <family val="2"/>
      </rPr>
      <t>BW</t>
    </r>
    <r>
      <rPr>
        <b/>
        <sz val="6"/>
        <color theme="1"/>
        <rFont val="Arial"/>
        <family val="2"/>
      </rPr>
      <t>netto</t>
    </r>
    <r>
      <rPr>
        <sz val="10"/>
        <color theme="1"/>
        <rFont val="Arial"/>
        <family val="2"/>
      </rPr>
      <t xml:space="preserve"> im Gleichschritt über die Jahre abnehmen, bleibt die so errechnete Förderquote auch mit abnehmendem Wert der Anlage über die Jahre gleich.</t>
    </r>
  </si>
  <si>
    <t>Abschreibungen</t>
  </si>
  <si>
    <t>° Berücksichtigen Sie hier bitte alle Strecken mit einer allgemein zulässigen Höchstgeschwindigkeit von &gt;= 250 km/h.</t>
  </si>
  <si>
    <t>wie beispielsweise SGB IX.</t>
  </si>
  <si>
    <t>Halten Sie die Anforderungen des technischen Netzzugangs für begründet?</t>
  </si>
  <si>
    <t>Bitte beschreiben und erläutern Sie Ihre Gründe, wenn Sie obenstehend die Noten 3, 4 oder 5 vergeben haben:</t>
  </si>
  <si>
    <t>Bitte beschreiben und erläutern Sie aufgetretene Schwierigkeiten im Bereich der vorstehenden Teilsysteme:</t>
  </si>
  <si>
    <t>Technischer Netzzugang: Infrastruktur, Energie und Zugsicherung</t>
  </si>
  <si>
    <t>Technischer Netzzugang: Fahrzeuge</t>
  </si>
  <si>
    <t>Förderquote des Anlagevermögens der Schienenwegsinfrastruktur:</t>
  </si>
  <si>
    <t>Keine Angaben zu Aufwendungen möglich:</t>
  </si>
  <si>
    <t>2.11.22</t>
  </si>
  <si>
    <t>2.11.23</t>
  </si>
  <si>
    <t>1.54</t>
  </si>
  <si>
    <t>3.31</t>
  </si>
  <si>
    <t>Standort</t>
  </si>
  <si>
    <t>01</t>
  </si>
  <si>
    <t>20</t>
  </si>
  <si>
    <t>19</t>
  </si>
  <si>
    <t>18</t>
  </si>
  <si>
    <t>17</t>
  </si>
  <si>
    <t>16</t>
  </si>
  <si>
    <t>15</t>
  </si>
  <si>
    <t>14</t>
  </si>
  <si>
    <t>13</t>
  </si>
  <si>
    <t>12</t>
  </si>
  <si>
    <t>11</t>
  </si>
  <si>
    <t>10</t>
  </si>
  <si>
    <t>09</t>
  </si>
  <si>
    <t>08</t>
  </si>
  <si>
    <t>07</t>
  </si>
  <si>
    <t>06</t>
  </si>
  <si>
    <t>05</t>
  </si>
  <si>
    <t>04</t>
  </si>
  <si>
    <t>03</t>
  </si>
  <si>
    <t>02</t>
  </si>
  <si>
    <t>1.52.9</t>
  </si>
  <si>
    <t>1.33.3</t>
  </si>
  <si>
    <t>1.33.5</t>
  </si>
  <si>
    <t>1.33.7</t>
  </si>
  <si>
    <r>
      <t>Betreiber von Serviceeinrichtungen</t>
    </r>
    <r>
      <rPr>
        <sz val="9"/>
        <color theme="1"/>
        <rFont val="Arial"/>
        <family val="2"/>
      </rPr>
      <t xml:space="preserve"> </t>
    </r>
    <r>
      <rPr>
        <sz val="8"/>
        <color theme="1"/>
        <rFont val="Arial"/>
        <family val="2"/>
      </rPr>
      <t>(einschließlich Anschlussgleise)</t>
    </r>
    <r>
      <rPr>
        <sz val="9"/>
        <color theme="1"/>
        <rFont val="Arial"/>
        <family val="2"/>
      </rPr>
      <t xml:space="preserve">: Fragebogen </t>
    </r>
    <r>
      <rPr>
        <b/>
        <sz val="9"/>
        <color theme="1"/>
        <rFont val="Arial"/>
        <family val="2"/>
      </rPr>
      <t>Nr. 3 + ggf. Beiblatt 3</t>
    </r>
  </si>
  <si>
    <r>
      <t>Bestellerorganisationen des SPNV</t>
    </r>
    <r>
      <rPr>
        <sz val="9"/>
        <color theme="1"/>
        <rFont val="Arial"/>
        <family val="2"/>
      </rPr>
      <t xml:space="preserve">: Fragebogen </t>
    </r>
    <r>
      <rPr>
        <b/>
        <sz val="9"/>
        <color theme="1"/>
        <rFont val="Arial"/>
        <family val="2"/>
      </rPr>
      <t>Nr. 5 + Beiblatt 5</t>
    </r>
  </si>
  <si>
    <t>Folgende Serviceeinrichtung(en) wurde(n) im Berichtszeitraum betrieben:</t>
  </si>
  <si>
    <r>
      <t>Gesamte Bauerschwerniskosten</t>
    </r>
    <r>
      <rPr>
        <sz val="8"/>
        <color theme="1"/>
        <rFont val="Arial"/>
        <family val="2"/>
      </rPr>
      <t xml:space="preserve"> (einschließlich gekürzter Bestellerentgelte):</t>
    </r>
  </si>
  <si>
    <t>Aufwands- bzw. Investitionsart</t>
  </si>
  <si>
    <r>
      <t xml:space="preserve">Im Berichtszeitraum wurde </t>
    </r>
    <r>
      <rPr>
        <b/>
        <sz val="8"/>
        <color theme="1"/>
        <rFont val="Arial"/>
        <family val="2"/>
      </rPr>
      <t>keine</t>
    </r>
    <r>
      <rPr>
        <sz val="8"/>
        <color theme="1"/>
        <rFont val="Arial"/>
        <family val="2"/>
      </rPr>
      <t xml:space="preserve"> der folgenden Serviceeinrichtungen </t>
    </r>
    <r>
      <rPr>
        <b/>
        <sz val="8"/>
        <color theme="1"/>
        <rFont val="Arial"/>
        <family val="2"/>
      </rPr>
      <t>betrieblich genutzt.</t>
    </r>
  </si>
  <si>
    <r>
      <t xml:space="preserve">Ausgaben für Nutzung der Schieneninfrastruktur in </t>
    </r>
    <r>
      <rPr>
        <u/>
        <sz val="14"/>
        <color theme="1"/>
        <rFont val="Arial"/>
        <family val="2"/>
      </rPr>
      <t>Deutschland</t>
    </r>
  </si>
  <si>
    <r>
      <t xml:space="preserve">Ausgaben für EEG-Umlage </t>
    </r>
    <r>
      <rPr>
        <sz val="8"/>
        <color theme="1"/>
        <rFont val="Arial"/>
        <family val="2"/>
      </rPr>
      <t>(netto)</t>
    </r>
  </si>
  <si>
    <t>Zu welchem Anteil wurden die durch die Baumaßnahmen entstandenen Kosten von den zuständigen EIU getragen? Eine qualifizierte Schätzung ist hinreichend.</t>
  </si>
  <si>
    <t>Tragfähige Marktalternativen bei Serviceeinrichtungen</t>
  </si>
  <si>
    <t>mehr als 6 Wochen, aber weniger als 16 Wochen</t>
  </si>
  <si>
    <t>ab 16 Wochen (oft "netzfahrplanähnliche Verkehre")</t>
  </si>
  <si>
    <t>Wie oft werden „netzfahrplanähnliche Gelegenheitsverkehre“ mit Stornierungen
von Netzfahrplantrassen verbunden, sind also eigentlich „Umbuchungen“?</t>
  </si>
  <si>
    <t>Außerhalb des Netzfahrplans vergebene Anzahl von einzelnen Nutzungen</t>
  </si>
  <si>
    <t>nicht passende betriebliche Parameter</t>
  </si>
  <si>
    <t>hohe Auslastung bzw. zu geringe Kapazitäten</t>
  </si>
  <si>
    <t>andere Gründe (bitte unterhalb erläutern)</t>
  </si>
  <si>
    <t>Wenn Sie in der vorstehenden Tabelle "andere Gründe" gewählt haben, beschreiben Sie diese bitte kurz:</t>
  </si>
  <si>
    <r>
      <t xml:space="preserve">Sofern die von Ihnen betriebenen Serviceeinrichtungen einen </t>
    </r>
    <r>
      <rPr>
        <b/>
        <sz val="8"/>
        <color theme="1"/>
        <rFont val="Arial"/>
        <family val="2"/>
      </rPr>
      <t>abweichenden Eigentümer</t>
    </r>
    <r>
      <rPr>
        <sz val="8"/>
        <color theme="1"/>
        <rFont val="Arial"/>
        <family val="2"/>
      </rPr>
      <t xml:space="preserve"> haben,
erläutern Sie bitte in Form einer Liste, auf welche Arten von Serviceeinrichtungen dies zutrifft,
um wie viele dieser Serviceeinrichtungen es sich jeweils handelt und nennen Sie den jeweiligen Eigentümer:</t>
    </r>
  </si>
  <si>
    <t>Bitte im Anschluss den Fragebogen Nr. 5 und das Beiblatt 5 ausfüllen.</t>
  </si>
  <si>
    <r>
      <t xml:space="preserve">Im Berichtszeitraum wurden die Schienenwege (Strecken) </t>
    </r>
    <r>
      <rPr>
        <b/>
        <sz val="8"/>
        <color theme="1"/>
        <rFont val="Arial"/>
        <family val="2"/>
      </rPr>
      <t>nicht genutzt.</t>
    </r>
  </si>
  <si>
    <t>Wie oft und aus welchem Grund mussten Sie Nutzungsanfragen von EVU ablehnen?</t>
  </si>
  <si>
    <t>Welche wirtschaftlichen Nachteile sind Ihrem Unternehmen durch Baumaßnahmen von EIU entstanden?</t>
  </si>
  <si>
    <t>Trassenbestellungen bei DB Netz</t>
  </si>
  <si>
    <t>Ausgaben und Bezug für Traktionsenergie und Brennstoffe</t>
  </si>
  <si>
    <t>0.29.0</t>
  </si>
  <si>
    <t>0.22.0</t>
  </si>
  <si>
    <t>0.22.1</t>
  </si>
  <si>
    <t>0.22.2</t>
  </si>
  <si>
    <t>0.22.3</t>
  </si>
  <si>
    <t>0.22.4</t>
  </si>
  <si>
    <t>0.27.0</t>
  </si>
  <si>
    <t>0.23.0</t>
  </si>
  <si>
    <t>0.23.1</t>
  </si>
  <si>
    <t>0.24.0</t>
  </si>
  <si>
    <t>0.24.9</t>
  </si>
  <si>
    <t>0.24.1</t>
  </si>
  <si>
    <t>0.24.2</t>
  </si>
  <si>
    <t>0.24.3</t>
  </si>
  <si>
    <t>0.24.4</t>
  </si>
  <si>
    <t>0.24.5</t>
  </si>
  <si>
    <t>0.24.6</t>
  </si>
  <si>
    <t>0.24.7</t>
  </si>
  <si>
    <t>0.24.8</t>
  </si>
  <si>
    <t>0.25.0</t>
  </si>
  <si>
    <t>0.34.0</t>
  </si>
  <si>
    <t>0.35.0</t>
  </si>
  <si>
    <t>0.35.1</t>
  </si>
  <si>
    <t>Gewichten Sie in der folgenden Tabelle mit: 1 = Sehr häufig über 3 = Mittel bis 5 = Nie.</t>
  </si>
  <si>
    <t>Wurden den EIU, die die Baumaßnahmen veranlasst haben, die Ihnen dadurch entstandenen Kosten mitgeteilt?</t>
  </si>
  <si>
    <t>1.33.8</t>
  </si>
  <si>
    <t>1.33.9</t>
  </si>
  <si>
    <r>
      <t xml:space="preserve">Ausgaben für HGV° - Schienenwege </t>
    </r>
    <r>
      <rPr>
        <sz val="10"/>
        <color theme="1"/>
        <rFont val="Arial"/>
        <family val="2"/>
      </rPr>
      <t>(brutto; inkl. Fördermittel / Zuschüsse)</t>
    </r>
  </si>
  <si>
    <t>2.21</t>
  </si>
  <si>
    <r>
      <t xml:space="preserve">Verkehrsleistung
</t>
    </r>
    <r>
      <rPr>
        <sz val="7"/>
        <color theme="1"/>
        <rFont val="Arial"/>
        <family val="2"/>
      </rPr>
      <t>Transitreisen durch Deutschland</t>
    </r>
  </si>
  <si>
    <r>
      <t xml:space="preserve">Für den Fall der Nichterteilung verlangter Auskünfte kann die Bundesnetzagentur nach
§ 67 Abs. 4 ERegG i. V. m. Abs. 1 die Festsetzung eines </t>
    </r>
    <r>
      <rPr>
        <b/>
        <sz val="10"/>
        <color theme="1"/>
        <rFont val="Arial"/>
        <family val="2"/>
      </rPr>
      <t>Zwangsgeldes</t>
    </r>
    <r>
      <rPr>
        <sz val="10"/>
        <color theme="1"/>
        <rFont val="Arial"/>
        <family val="2"/>
      </rPr>
      <t xml:space="preserve">
in Höhe von </t>
    </r>
    <r>
      <rPr>
        <b/>
        <sz val="10"/>
        <color theme="1"/>
        <rFont val="Arial"/>
        <family val="2"/>
      </rPr>
      <t>bis zu 500.000 EUR</t>
    </r>
    <r>
      <rPr>
        <sz val="10"/>
        <color theme="1"/>
        <rFont val="Arial"/>
        <family val="2"/>
      </rPr>
      <t xml:space="preserve"> </t>
    </r>
    <r>
      <rPr>
        <b/>
        <sz val="10"/>
        <color theme="1"/>
        <rFont val="Arial"/>
        <family val="2"/>
      </rPr>
      <t>je Festsetzung</t>
    </r>
    <r>
      <rPr>
        <sz val="10"/>
        <color theme="1"/>
        <rFont val="Arial"/>
        <family val="2"/>
      </rPr>
      <t xml:space="preserve"> vornehmen.</t>
    </r>
  </si>
  <si>
    <r>
      <t>Geben Sie nur den Umsatz an, der unmittelbar auf in Deutschland erbrachte Leistungen zurückzuführen ist.
Dies schließt primär Umsätze aus der Erbringung von Leistungen ein (Fahrgelder, Zuschüsse,</t>
    </r>
    <r>
      <rPr>
        <b/>
        <sz val="8"/>
        <color theme="1"/>
        <rFont val="Arial"/>
        <family val="2"/>
      </rPr>
      <t xml:space="preserve"> </t>
    </r>
    <r>
      <rPr>
        <sz val="8"/>
        <color theme="1"/>
        <rFont val="Arial"/>
        <family val="2"/>
      </rPr>
      <t xml:space="preserve">Transportentgelte).
Dagegen sind Umsätze aus Personalgestellung nicht mit einzurechnen; </t>
    </r>
    <r>
      <rPr>
        <b/>
        <sz val="8"/>
        <color theme="1"/>
        <rFont val="Arial"/>
        <family val="2"/>
      </rPr>
      <t>ebenso interne Verrechnungsumsätze.</t>
    </r>
    <r>
      <rPr>
        <sz val="8"/>
        <color theme="1"/>
        <rFont val="Arial"/>
        <family val="2"/>
      </rPr>
      <t xml:space="preserve">
Sollten diese Vorgaben einen unangemessenen Aufwand bedingen, ist eine qualifizierte Schätzung hinreichend.</t>
    </r>
  </si>
  <si>
    <t>Bruttoverbrauch Energie in kWh</t>
  </si>
  <si>
    <t>Rückspeisung Energie kWh</t>
  </si>
  <si>
    <t>Spitzenlast  (maximale 1/4h-Leistung in kW)</t>
  </si>
  <si>
    <t>Netznutzungsstunden / Benutzungsstunden</t>
  </si>
  <si>
    <t>Ausgaben für Diesel (netto / ohne Umsatzsteuer)</t>
  </si>
  <si>
    <t>Nennen Sie hier Ihre betriebenen Spurweiten (außer Regelspur):</t>
  </si>
  <si>
    <t>2.15.3 / 2.13.14</t>
  </si>
  <si>
    <t xml:space="preserve">2.13.13 / </t>
  </si>
  <si>
    <t>2.16.6</t>
  </si>
  <si>
    <r>
      <t xml:space="preserve">SGFFG </t>
    </r>
    <r>
      <rPr>
        <sz val="7"/>
        <color theme="1"/>
        <rFont val="Arial"/>
        <family val="2"/>
      </rPr>
      <t>(Schienengüterfernverkehrsnetzförderungsgesetz)</t>
    </r>
  </si>
  <si>
    <t>2.16.7 / 2.16.9</t>
  </si>
  <si>
    <r>
      <t xml:space="preserve">Alle Zugfahrten, die von der </t>
    </r>
    <r>
      <rPr>
        <b/>
        <sz val="8"/>
        <color theme="1"/>
        <rFont val="Arial"/>
        <family val="2"/>
      </rPr>
      <t>Öffentlichen Hand</t>
    </r>
    <r>
      <rPr>
        <sz val="8"/>
        <color theme="1"/>
        <rFont val="Arial"/>
        <family val="2"/>
      </rPr>
      <t xml:space="preserve"> finanziell unterstützt werden (Zuschüsse / Verlustausgleich),
sind "öffentlich bestellte oder finanzierte Verkehre". Alle anderen Zugfahrten sind "eigenwirtschaftliche Verkehre".</t>
    </r>
  </si>
  <si>
    <t>Einige Eingabefelder lassen nur bestimmte Eingaben zu, wie beispielsweise Ganzzahlen oder Werte größer Null.
Wenn Sie bei der Eingabe eine Fehlermeldung erhalten, berücksichtigen Sie bitte die gegebenen Hinweise.
Verwenden Sie innerhalb von mehrzeiligen Textfeldern ALT+Enter, um eine neue Zeile im Textfeld zu erzeugen.</t>
  </si>
  <si>
    <t>1.9</t>
  </si>
  <si>
    <t>Beiblatt 3 für Standorte und Betriebsdaten von Güterterminals</t>
  </si>
  <si>
    <t>Beiblatt Güterterminals
zu Fragebogen Nr. 3</t>
  </si>
  <si>
    <t xml:space="preserve">Sofern Sie bislang an keiner Erhebung zum Eisenbahnmarkt der Bundesnetzagentur teilgenommen haben,
wird Ihrem Unternehmen auf Nachfrage eine Berichtsstellennummer zugewiesen. </t>
  </si>
  <si>
    <t>Hintergrund der Befragung - Güterterminals</t>
  </si>
  <si>
    <t xml:space="preserve">Art des Güterterminals: </t>
  </si>
  <si>
    <t xml:space="preserve"> Tonnen</t>
  </si>
  <si>
    <t xml:space="preserve"> Papierrollen</t>
  </si>
  <si>
    <t xml:space="preserve"> Schrott</t>
  </si>
  <si>
    <t xml:space="preserve"> Holz</t>
  </si>
  <si>
    <t>Vertretungsberechtigte/r Ansprechpartner/in für diesen Güterterminalstandort</t>
  </si>
  <si>
    <t>Berichtsstellennummer (Bsnr):</t>
  </si>
  <si>
    <r>
      <t xml:space="preserve">Die standortbezogene Abfrage zum Themenblock </t>
    </r>
    <r>
      <rPr>
        <b/>
        <sz val="8"/>
        <color theme="1"/>
        <rFont val="Arial"/>
        <family val="2"/>
      </rPr>
      <t>Güterterminals</t>
    </r>
    <r>
      <rPr>
        <sz val="8"/>
        <color theme="1"/>
        <rFont val="Arial"/>
        <family val="2"/>
      </rPr>
      <t xml:space="preserve"> dient zur Beurteilung der Infrastrukturen als mögliche tragfähige Alternative bspw. in einem Koordinierungsverfahren nach § 13 Abs. 2 ERegG.
Sie erleichtert der Bundesnetzagentur einen Überblick über die Marktalternativen und beschleunigt die Prüfung (Entscheidungsfindung) im Ablehnungsfall.</t>
    </r>
  </si>
  <si>
    <t xml:space="preserve"> Straße</t>
  </si>
  <si>
    <t xml:space="preserve"> Wasser</t>
  </si>
  <si>
    <t xml:space="preserve"> Luft</t>
  </si>
  <si>
    <t>Anderes:</t>
  </si>
  <si>
    <t>Nur für konventionelle Güterterminals: Welche Güterarten können an diesem Standort umgeschlagen werden?</t>
  </si>
  <si>
    <t>21</t>
  </si>
  <si>
    <t>22</t>
  </si>
  <si>
    <t>23</t>
  </si>
  <si>
    <t>24</t>
  </si>
  <si>
    <t>25</t>
  </si>
  <si>
    <t>26</t>
  </si>
  <si>
    <t>27</t>
  </si>
  <si>
    <t>28</t>
  </si>
  <si>
    <t>29</t>
  </si>
  <si>
    <t>30</t>
  </si>
  <si>
    <t>Stammdaten</t>
  </si>
  <si>
    <t>Allgemeine Daten zum Unternehmen</t>
  </si>
  <si>
    <t>Sie finden Ihre Berichtsstellennummer im Anschreiben der Bundesnetzagentur.</t>
  </si>
  <si>
    <t>0.15.2</t>
  </si>
  <si>
    <t>Straße / Nummer:</t>
  </si>
  <si>
    <t>3.34.1</t>
  </si>
  <si>
    <t>3.34.2 / 3.34.3</t>
  </si>
  <si>
    <t>3.34.4 / 3.34.5</t>
  </si>
  <si>
    <t>3.34.6</t>
  </si>
  <si>
    <t>3.34.16</t>
  </si>
  <si>
    <t>3.34.32</t>
  </si>
  <si>
    <t>3.34.33</t>
  </si>
  <si>
    <t>3.34.35</t>
  </si>
  <si>
    <t>3.34.34</t>
  </si>
  <si>
    <t>3.34.7 /
 .8 / .9</t>
  </si>
  <si>
    <t xml:space="preserve"> Aktiva folgender Serviceeinrichtungen
 im Geschäftsjahr 2018:</t>
  </si>
  <si>
    <t>Datenschutz</t>
  </si>
  <si>
    <r>
      <t xml:space="preserve">Der / Die Ansprechpartner/in stimmt der Erhebung von personenbezogenen Daten nebst Verarbeitung und Nutzung durch die Bundesnetzagentur zu. Der Datenaustausch findet nur mit der hier genannten Person statt. </t>
    </r>
    <r>
      <rPr>
        <b/>
        <sz val="8"/>
        <color theme="1"/>
        <rFont val="Arial"/>
        <family val="2"/>
      </rPr>
      <t xml:space="preserve">Die Daten werden in eine Dritten nicht zur Verfügung stehende Datenbank aufgenommen. </t>
    </r>
  </si>
  <si>
    <t>Zur sichereren Gestaltung des Datenaustauschs im Rahmen der Markterhebung Eisenbahnen
soll der Bundesnetzagentur eine Kontaktperson verbindlich benannt werden. Zwischen ihr und der Bundesnetzagentur wird im Weiteren der Datenaustausch im Sinne des § 17 ERegG stattfinden.
Es wird darauf hingewiesen, dass alle Daten in aggregierter Form ohne Rückschlussmöglichkeit auf einzelne Unternehmen auf der Internetseite der Bundesnetzagentur veröffentlicht werden und an andere Behörden
sowie an die Europäische Kommission übermittelt werden können.
Hinweise zum Datenschutz nach Art. 13 Datenschutz-Grundverordnung (DSGVO) finden Sie in der Tabelle "Infoblatt" unter dem Kapitel "Datenschutz".</t>
  </si>
  <si>
    <t>Fragebogen für Eisenbahnunternehmen
und sonstige Zugangsberechtigte
zum Eisenbahnmarkt</t>
  </si>
  <si>
    <t>Planmäßige Baumaßnahmen der Eisenbahninfrastrukturbetreiber</t>
  </si>
  <si>
    <t>- Punkt-zu-Punkt-Verkehr</t>
  </si>
  <si>
    <t>- Charter- / Nostalgieverkehre</t>
  </si>
  <si>
    <t>Erhebungsrelevante Marktsegmente im Schienenpersonenfernverkehr</t>
  </si>
  <si>
    <t>Erhebungsrelevante Marktsegmente im Schienengüterverkehr</t>
  </si>
  <si>
    <t>- Sehr schwer (&gt;3.000t brutto)</t>
  </si>
  <si>
    <t>- Gefahrgutganzzug</t>
  </si>
  <si>
    <t>- Gefahrgutgüternahverkehr</t>
  </si>
  <si>
    <t>- Güternahverkehr</t>
  </si>
  <si>
    <t>- Lokfahrt</t>
  </si>
  <si>
    <t>- Standard</t>
  </si>
  <si>
    <t>Betriebsleistung im Schienenpersonenverkehr &lt;1&gt;</t>
  </si>
  <si>
    <t>Betriebsleistung im Schienenpersonenverkehr &lt;2&gt;</t>
  </si>
  <si>
    <r>
      <t xml:space="preserve">Betriebsleistung gesamt
</t>
    </r>
    <r>
      <rPr>
        <sz val="8"/>
        <color theme="1"/>
        <rFont val="Arial"/>
        <family val="2"/>
      </rPr>
      <t xml:space="preserve"> - nach Traktionsart - </t>
    </r>
    <r>
      <rPr>
        <b/>
        <sz val="8"/>
        <color theme="1"/>
        <rFont val="Arial"/>
        <family val="2"/>
      </rPr>
      <t xml:space="preserve">
inklusive Zug- und Lokleerfahrten
</t>
    </r>
    <r>
      <rPr>
        <sz val="8"/>
        <color theme="1"/>
        <rFont val="Arial"/>
        <family val="2"/>
      </rPr>
      <t>in Trassenkilometer</t>
    </r>
  </si>
  <si>
    <r>
      <t xml:space="preserve">Verkehrsleistung
</t>
    </r>
    <r>
      <rPr>
        <sz val="8"/>
        <color theme="1"/>
        <rFont val="Arial"/>
        <family val="2"/>
      </rPr>
      <t xml:space="preserve"> - nach Finanzierung - </t>
    </r>
    <r>
      <rPr>
        <b/>
        <sz val="8"/>
        <color theme="1"/>
        <rFont val="Arial"/>
        <family val="2"/>
      </rPr>
      <t xml:space="preserve">
</t>
    </r>
    <r>
      <rPr>
        <sz val="8"/>
        <color theme="1"/>
        <rFont val="Arial"/>
        <family val="2"/>
      </rPr>
      <t>in Personenkilometer</t>
    </r>
  </si>
  <si>
    <r>
      <t xml:space="preserve">Verkehrsleistung
</t>
    </r>
    <r>
      <rPr>
        <sz val="8"/>
        <color theme="1"/>
        <rFont val="Arial"/>
        <family val="2"/>
      </rPr>
      <t xml:space="preserve"> - nach Traktionsart - </t>
    </r>
    <r>
      <rPr>
        <b/>
        <sz val="8"/>
        <color theme="1"/>
        <rFont val="Arial"/>
        <family val="2"/>
      </rPr>
      <t xml:space="preserve">
</t>
    </r>
    <r>
      <rPr>
        <sz val="8"/>
        <color theme="1"/>
        <rFont val="Arial"/>
        <family val="2"/>
      </rPr>
      <t>in Personenkilometer</t>
    </r>
  </si>
  <si>
    <t>Betriebsleistung im Schienengüterverkehr  &lt;1&gt;
&amp; Betriebsleistung im sonstigen Schienenverkehr</t>
  </si>
  <si>
    <t>Bitte berechnen Sie ggf. nicht direkt zur Verfügung stehende Werte wie jeweils obenstehend angegeben. Qualifizierte Schätzungen sind zulässig.</t>
  </si>
  <si>
    <r>
      <t xml:space="preserve">Betriebsleistung gesamt
</t>
    </r>
    <r>
      <rPr>
        <sz val="8"/>
        <color theme="1"/>
        <rFont val="Arial"/>
        <family val="2"/>
      </rPr>
      <t xml:space="preserve"> - nach Marktsegment - 
</t>
    </r>
    <r>
      <rPr>
        <b/>
        <sz val="8"/>
        <color theme="1"/>
        <rFont val="Arial"/>
        <family val="2"/>
      </rPr>
      <t xml:space="preserve">
</t>
    </r>
    <r>
      <rPr>
        <sz val="8"/>
        <color theme="1"/>
        <rFont val="Arial"/>
        <family val="2"/>
      </rPr>
      <t>in Trassenkilometer</t>
    </r>
  </si>
  <si>
    <r>
      <t xml:space="preserve">Verkehrsleistung (netto)
als Hauptfrachtführer
</t>
    </r>
    <r>
      <rPr>
        <sz val="8"/>
        <color theme="1"/>
        <rFont val="Arial"/>
        <family val="2"/>
      </rPr>
      <t>in Tonnenkilometer</t>
    </r>
  </si>
  <si>
    <r>
      <t xml:space="preserve">Betriebsleistung gesamt
</t>
    </r>
    <r>
      <rPr>
        <sz val="8"/>
        <color theme="1"/>
        <rFont val="Arial"/>
        <family val="2"/>
      </rPr>
      <t xml:space="preserve"> - nach Produktionskonzept - 
</t>
    </r>
    <r>
      <rPr>
        <b/>
        <sz val="8"/>
        <color theme="1"/>
        <rFont val="Arial"/>
        <family val="2"/>
      </rPr>
      <t xml:space="preserve">
</t>
    </r>
    <r>
      <rPr>
        <sz val="8"/>
        <color theme="1"/>
        <rFont val="Arial"/>
        <family val="2"/>
      </rPr>
      <t>in Trassenkilometer</t>
    </r>
  </si>
  <si>
    <r>
      <t>Ausgleichszahlungen / Zuschüsse
der SPNV - Bestellerorganisationen</t>
    </r>
    <r>
      <rPr>
        <b/>
        <sz val="7"/>
        <color theme="1"/>
        <rFont val="Arial"/>
        <family val="2"/>
      </rPr>
      <t/>
    </r>
  </si>
  <si>
    <t>Umsatz Ganzzugverkehre
(ohne Leistungen im KV); in Euro</t>
  </si>
  <si>
    <r>
      <t xml:space="preserve">Umsatzangaben für </t>
    </r>
    <r>
      <rPr>
        <u/>
        <sz val="14"/>
        <color theme="1"/>
        <rFont val="Arial"/>
        <family val="2"/>
      </rPr>
      <t>EVU</t>
    </r>
    <r>
      <rPr>
        <sz val="14"/>
        <color theme="1"/>
        <rFont val="Arial"/>
        <family val="2"/>
      </rPr>
      <t xml:space="preserve"> in </t>
    </r>
    <r>
      <rPr>
        <u/>
        <sz val="14"/>
        <color theme="1"/>
        <rFont val="Arial"/>
        <family val="2"/>
      </rPr>
      <t>Deutschland  &lt;1&gt;</t>
    </r>
  </si>
  <si>
    <r>
      <t xml:space="preserve">Umsatzangaben für </t>
    </r>
    <r>
      <rPr>
        <u/>
        <sz val="14"/>
        <color theme="1"/>
        <rFont val="Arial"/>
        <family val="2"/>
      </rPr>
      <t>EVU</t>
    </r>
    <r>
      <rPr>
        <sz val="14"/>
        <color theme="1"/>
        <rFont val="Arial"/>
        <family val="2"/>
      </rPr>
      <t xml:space="preserve"> in </t>
    </r>
    <r>
      <rPr>
        <u/>
        <sz val="14"/>
        <color theme="1"/>
        <rFont val="Arial"/>
        <family val="2"/>
      </rPr>
      <t>Deutschland</t>
    </r>
    <r>
      <rPr>
        <sz val="14"/>
        <color theme="1"/>
        <rFont val="Arial"/>
        <family val="2"/>
      </rPr>
      <t xml:space="preserve">  &lt;2&gt;</t>
    </r>
  </si>
  <si>
    <t>Qualifizierte Schätzungen für die Teilumsätze
sind zulässig.</t>
  </si>
  <si>
    <r>
      <t xml:space="preserve">Umsatz aus Schienengüterverkehr
</t>
    </r>
    <r>
      <rPr>
        <sz val="8"/>
        <color theme="1"/>
        <rFont val="Arial"/>
        <family val="2"/>
      </rPr>
      <t>gesamt; in Euro</t>
    </r>
  </si>
  <si>
    <r>
      <t>Umsatz SGV als Hauptfrachtführer gesamt</t>
    </r>
    <r>
      <rPr>
        <sz val="8"/>
        <color theme="1"/>
        <rFont val="Arial"/>
        <family val="2"/>
      </rPr>
      <t>;
in Euro</t>
    </r>
  </si>
  <si>
    <r>
      <t xml:space="preserve">Umsatz aus Schienenpersonenverkehr
</t>
    </r>
    <r>
      <rPr>
        <sz val="8"/>
        <color theme="1"/>
        <rFont val="Arial"/>
        <family val="2"/>
      </rPr>
      <t>gesamt; in Euro</t>
    </r>
  </si>
  <si>
    <r>
      <t xml:space="preserve">Bitte geben Sie alle </t>
    </r>
    <r>
      <rPr>
        <u/>
        <sz val="8"/>
        <color theme="1"/>
        <rFont val="Arial"/>
        <family val="2"/>
      </rPr>
      <t>tatsächlichen Nettoausgaben</t>
    </r>
    <r>
      <rPr>
        <sz val="8"/>
        <color theme="1"/>
        <rFont val="Arial"/>
        <family val="2"/>
      </rPr>
      <t xml:space="preserve"> für Trassenentgelte Ihres eigenen EVU an;
</t>
    </r>
    <r>
      <rPr>
        <u/>
        <sz val="8"/>
        <color theme="1"/>
        <rFont val="Arial"/>
        <family val="2"/>
      </rPr>
      <t>einschließlich</t>
    </r>
    <r>
      <rPr>
        <sz val="8"/>
        <color theme="1"/>
        <rFont val="Arial"/>
        <family val="2"/>
      </rPr>
      <t xml:space="preserve"> der Ausgaben, die im Rahmen der Trassenbestellung für Traktionäre übernommen wurden.
(nach Minderungen und einschließlich aller Zu- und Abschläge)</t>
    </r>
  </si>
  <si>
    <t>Haben Sie im Berichtsjahr Fördermittel für Ihre Eisenbahnverkehre erhalten?</t>
  </si>
  <si>
    <t>Öffentliche Hand (außer Bund)</t>
  </si>
  <si>
    <t>Private Mittelgeber</t>
  </si>
  <si>
    <t>Falls dieser Wert von der Angabe unter 1.12 abweicht, erläutern Sie bitte kurz die Gründe:
Sofern Ihr Unternehmen von Destatis nicht befragt wurde, geben Sie dies bitte ebenfalls an:</t>
  </si>
  <si>
    <t>Falls diese Werte von den Angaben unter 1.5 und 1.6 abweichen, erläutern Sie bitte kurz die Gründe:
Sofern Ihr Unternehmen von Destatis nicht befragt wurde, geben Sie dies bitte ebenfalls an:</t>
  </si>
  <si>
    <t xml:space="preserve"> Angaben für Berichtsjahr</t>
  </si>
  <si>
    <t>Konnten Sie nach EBO, TEIV oder EIGV zugelassene Fahrzeuge ohne Schwierigkeiten einsetzen?</t>
  </si>
  <si>
    <t>Qualifizierte Schätzungen für die verkehrsdienstspezifischen Angaben sind zulässig.</t>
  </si>
  <si>
    <r>
      <t xml:space="preserve">Bitte nennen Sie hier Ihren Jahresüberschuss / Jahresfehlbetrag für Ihr Geschäftsjahr </t>
    </r>
    <r>
      <rPr>
        <b/>
        <sz val="11"/>
        <color theme="1"/>
        <rFont val="Arial"/>
        <family val="2"/>
      </rPr>
      <t>2018</t>
    </r>
    <r>
      <rPr>
        <sz val="8"/>
        <color theme="1"/>
        <rFont val="Arial"/>
        <family val="2"/>
      </rPr>
      <t xml:space="preserve"> gemäß
der Regelungen von § 275 Absatz 2 Nr. 17 bzw. Absatz 3 Nr. 16 und </t>
    </r>
    <r>
      <rPr>
        <u/>
        <sz val="8"/>
        <color theme="1"/>
        <rFont val="Arial"/>
        <family val="2"/>
      </rPr>
      <t>vor Gewinnabführung / Verlustausgleich.</t>
    </r>
  </si>
  <si>
    <r>
      <t xml:space="preserve">Bitte geben Sie nur die Ergebnispositionen Ihrer Gewinn- und Verlustrechnung gem. § 275 HGB 
(nach Gesamt- oder Umsatzkostenverfahren) bzw. entsprechende Ergebnisanteile an, 
die unmittelbar auf </t>
    </r>
    <r>
      <rPr>
        <u/>
        <sz val="8"/>
        <color theme="1"/>
        <rFont val="Arial"/>
        <family val="2"/>
      </rPr>
      <t>in Deutschland</t>
    </r>
    <r>
      <rPr>
        <sz val="8"/>
        <color theme="1"/>
        <rFont val="Arial"/>
        <family val="2"/>
      </rPr>
      <t xml:space="preserve"> erbrachte </t>
    </r>
    <r>
      <rPr>
        <u/>
        <sz val="8"/>
        <color theme="1"/>
        <rFont val="Arial"/>
        <family val="2"/>
      </rPr>
      <t>Verkehrsleistungen des EVU</t>
    </r>
    <r>
      <rPr>
        <sz val="8"/>
        <color theme="1"/>
        <rFont val="Arial"/>
        <family val="2"/>
      </rPr>
      <t xml:space="preserve"> zurückzuführen sind. 
Sollte dies einen unangemessenen Aufwand bedingen, ist eine </t>
    </r>
    <r>
      <rPr>
        <u/>
        <sz val="8"/>
        <color theme="1"/>
        <rFont val="Arial"/>
        <family val="2"/>
      </rPr>
      <t>qualifizierte Schätzung</t>
    </r>
    <r>
      <rPr>
        <sz val="8"/>
        <color theme="1"/>
        <rFont val="Arial"/>
        <family val="2"/>
      </rPr>
      <t xml:space="preserve"> / Ableitung hinreichend.</t>
    </r>
  </si>
  <si>
    <r>
      <t xml:space="preserve">- </t>
    </r>
    <r>
      <rPr>
        <u/>
        <sz val="8"/>
        <color theme="1"/>
        <rFont val="Arial"/>
        <family val="2"/>
      </rPr>
      <t>Personenbahnhöfe (einschließlich Haltepunkte)</t>
    </r>
    <r>
      <rPr>
        <sz val="8"/>
        <color theme="1"/>
        <rFont val="Arial"/>
        <family val="2"/>
      </rPr>
      <t xml:space="preserve">
- Güterterminals, Industriestamm-, Zuführungs- und Anschlussgleise
- Zugbildungseinrichtungen / Rangierbahnhöfe     
- Abstellgleise
- Häfen mit Schieneninfrastruktur 
- Wartungs- und sonstige technische Einrichtungen    
- Einrichtungen für die Brennstoffaufnahme </t>
    </r>
  </si>
  <si>
    <t>Ausweis von Fördermitteln / Zuschüssen:</t>
  </si>
  <si>
    <t>Sonstige betriebliche Erträge**</t>
  </si>
  <si>
    <t>Sonstige betriebliche Aufwendungen</t>
  </si>
  <si>
    <t>Die Aufnahme von Fremdkapital erfolgte durch:</t>
  </si>
  <si>
    <t>Welche Spurweite hat das betriebene Gleisnetz? Bitte wählen:</t>
  </si>
  <si>
    <t>Private
Mittelgeber</t>
  </si>
  <si>
    <t>Öffentliche Hd.
(außer Bund)</t>
  </si>
  <si>
    <t>Bilanziertes Anlagevermögen der Serviceeinrichtungen</t>
  </si>
  <si>
    <t>Bilanziertes Umlaufvermögen der Serviceeinrichtungen</t>
  </si>
  <si>
    <t>Jahresüberschuss / Jahresfehlbetrag 2018</t>
  </si>
  <si>
    <t>Höhe aller Aufwendungen
2018</t>
  </si>
  <si>
    <t>Vertrieb und Tarif</t>
  </si>
  <si>
    <t>Wenn nein, warum nicht?</t>
  </si>
  <si>
    <t xml:space="preserve">Haben Sie diese Alternative genutzt? </t>
  </si>
  <si>
    <t>Summe Aufwendungen für Serviceeinrichtungen</t>
  </si>
  <si>
    <t xml:space="preserve">Straße: </t>
  </si>
  <si>
    <t>Anzahl aller Wartungseinrichtungen (Werkstätten) für die Instandhaltung</t>
  </si>
  <si>
    <t>Fragebogen Nr. 1 für EVU (Eisenbahnverkehrsunternehmen)</t>
  </si>
  <si>
    <t>Fragebogen Nr. 2 für EIU - Betreiber der Schienenwege</t>
  </si>
  <si>
    <t>Fragebogen Nr. 3 für EIU - Betreiber von Serviceeinrichtungen</t>
  </si>
  <si>
    <t xml:space="preserve">Wenn dieser Güterterminalstandort an einem der EU - Güterverkehrskorridore liegt,
geben Sie bitte nebenstehend die betreffende(n) Korridornummer(n) an:  </t>
  </si>
  <si>
    <t>Führen Sie für Ihre Schienenwege eine Pünktlichkeitsstatistik?</t>
  </si>
  <si>
    <r>
      <rPr>
        <sz val="8"/>
        <color theme="1"/>
        <rFont val="Arial"/>
        <family val="2"/>
      </rPr>
      <t xml:space="preserve">Zum </t>
    </r>
    <r>
      <rPr>
        <b/>
        <sz val="8"/>
        <color theme="1"/>
        <rFont val="Arial"/>
        <family val="2"/>
      </rPr>
      <t>Begriff "Mindestzugangspaket"</t>
    </r>
    <r>
      <rPr>
        <sz val="8"/>
        <color theme="1"/>
        <rFont val="Arial"/>
        <family val="2"/>
      </rPr>
      <t xml:space="preserve"> finden Sie in der Tabelle </t>
    </r>
    <r>
      <rPr>
        <b/>
        <sz val="8"/>
        <color theme="1"/>
        <rFont val="Arial"/>
        <family val="2"/>
      </rPr>
      <t>"Hinweise"</t>
    </r>
    <r>
      <rPr>
        <sz val="8"/>
        <color theme="1"/>
        <rFont val="Arial"/>
        <family val="2"/>
      </rPr>
      <t xml:space="preserve"> nähere Erläuterungen.</t>
    </r>
  </si>
  <si>
    <t>Begriff des Mindestzugangspakets (für Betreiber der Schienenwege)</t>
  </si>
  <si>
    <t xml:space="preserve">Der Begriff des Mindestzugangspakets ist in Anlage 2 Nr. 1 ERegG definiert und umfasst folgende Leistungen:. </t>
  </si>
  <si>
    <t>a)</t>
  </si>
  <si>
    <t>b)</t>
  </si>
  <si>
    <t>c)</t>
  </si>
  <si>
    <t>d)</t>
  </si>
  <si>
    <t>e)</t>
  </si>
  <si>
    <t>f)</t>
  </si>
  <si>
    <t>die Bearbeitung von Anträgen auf Zuweisung von Schienenwegkapazität der Eisenbahn;</t>
  </si>
  <si>
    <t>das Recht zur Nutzung zugewiesener Schienenwegkapazität;</t>
  </si>
  <si>
    <t>die Nutzung der Eisenbahnanlagen einschließlich Weichen und Abzweigungen;</t>
  </si>
  <si>
    <t>die Zugsteuerung einschließlich der Signalisierung, Regelung, Abfertigung und der Übermittlung und Bereitstellung von Informationen über Zugbewegungen;</t>
  </si>
  <si>
    <t>die Nutzung von Anlagen zur streckenbezogenen Versorgung mit Fahrstrom, sofern vorhanden; und</t>
  </si>
  <si>
    <t>alle anderen Informationen, die zur Durchführung oder zum Betrieb des Verkehrsdienstes, für den Kapazität zugewiesen wurde, erforderlich sind.</t>
  </si>
  <si>
    <t>Rückerstattungen von Trassenentgelten im Schienengüterverkehr</t>
  </si>
  <si>
    <t>Bruttoausweis³</t>
  </si>
  <si>
    <t>Nettoausweis²</t>
  </si>
  <si>
    <t>Serviceeinrichtungen: Anzahl und Nutzung  &lt;3&gt;</t>
  </si>
  <si>
    <t xml:space="preserve"> Anzahl aller selbst betriebenen ZBE / Rangierbahnhöfe in Häfen</t>
  </si>
  <si>
    <t xml:space="preserve">Anzahl aller Zugbildungseinrichtungen (ZBE) / Rangierbahnhöfe </t>
  </si>
  <si>
    <t>²)  Abschreibungen auf das um öffentliche Fördermittel / Zuschüsse verminderte Anlagevermögen
³)  Abschreibungen auf das Anlagevermögen einschließlich öffentlicher Fördermittel / Zuschüsse</t>
  </si>
  <si>
    <t>Eisenbahninfrastrukturbezogene Aufwendungen</t>
  </si>
  <si>
    <t>1.1.9 / 1.2.9</t>
  </si>
  <si>
    <t>1.1.10 / 1.2.10</t>
  </si>
  <si>
    <t>1.5.13 / 1.6.13</t>
  </si>
  <si>
    <t>1.5.14 / 1.6.14</t>
  </si>
  <si>
    <t>1.9.8 / 1.10.8</t>
  </si>
  <si>
    <t>1.9.9 / 1.10.9</t>
  </si>
  <si>
    <t>1.12.7</t>
  </si>
  <si>
    <t>1.12.8</t>
  </si>
  <si>
    <t>1.12.9</t>
  </si>
  <si>
    <t>1.12.10</t>
  </si>
  <si>
    <t>1.12.11</t>
  </si>
  <si>
    <t>1.12.12</t>
  </si>
  <si>
    <t>1.12.13</t>
  </si>
  <si>
    <t>1.12.14</t>
  </si>
  <si>
    <t>1.12.15</t>
  </si>
  <si>
    <t>1.12.16</t>
  </si>
  <si>
    <t>1.12.17</t>
  </si>
  <si>
    <t>1.17.6</t>
  </si>
  <si>
    <t>1.17.7</t>
  </si>
  <si>
    <t>1.17.8</t>
  </si>
  <si>
    <t>1.17.9</t>
  </si>
  <si>
    <t>1.20.2</t>
  </si>
  <si>
    <t>1.20.3</t>
  </si>
  <si>
    <t>1.20.4</t>
  </si>
  <si>
    <t>1.20.5</t>
  </si>
  <si>
    <t>1.20.6</t>
  </si>
  <si>
    <t>1.57</t>
  </si>
  <si>
    <t>1.57.1</t>
  </si>
  <si>
    <t>1.57.2</t>
  </si>
  <si>
    <t>1.57.3</t>
  </si>
  <si>
    <t>1.57.4</t>
  </si>
  <si>
    <t>1.57.5</t>
  </si>
  <si>
    <t>1.58</t>
  </si>
  <si>
    <t>1.42.5</t>
  </si>
  <si>
    <t>1.58.1</t>
  </si>
  <si>
    <t>1.58.2</t>
  </si>
  <si>
    <t>1.58.3</t>
  </si>
  <si>
    <t>2.4.18</t>
  </si>
  <si>
    <t>2.9.14</t>
  </si>
  <si>
    <t>2.14.6 / 2.14.7</t>
  </si>
  <si>
    <t>2.14.8 / 2.14.9</t>
  </si>
  <si>
    <t>3.8.2</t>
  </si>
  <si>
    <t>3.6.14</t>
  </si>
  <si>
    <t xml:space="preserve"> Anzahl aller selbst betriebenen Abstellgleise in Häfen</t>
  </si>
  <si>
    <t>3.9.1</t>
  </si>
  <si>
    <t>3.21.8 / 3.21.9</t>
  </si>
  <si>
    <t>3.21.10 / 3.21.11</t>
  </si>
  <si>
    <t>3.22.9 / 3.22.10</t>
  </si>
  <si>
    <t>3.22.11 / 3.22.12</t>
  </si>
  <si>
    <t>3.35.1 / 3.35.2</t>
  </si>
  <si>
    <t>3.35.3 / 3.35.4</t>
  </si>
  <si>
    <t>3.35.5 / 3.35.6</t>
  </si>
  <si>
    <t>3.35.7 / 3.35.8</t>
  </si>
  <si>
    <t>3.35.9 / 3.35.10</t>
  </si>
  <si>
    <t>3.35.13 / 3.35.14</t>
  </si>
  <si>
    <t>3.35.15 / 3.35.16</t>
  </si>
  <si>
    <t>3.35.17 / 3.35.18</t>
  </si>
  <si>
    <t>1.31.4</t>
  </si>
  <si>
    <t>3.36.1</t>
  </si>
  <si>
    <t>3.36.2 - 3.36.5</t>
  </si>
  <si>
    <t>3.36.6 - 3.36.9</t>
  </si>
  <si>
    <t>3.36.10 - 3.36.13</t>
  </si>
  <si>
    <t>3.36.14 - 3.36.17</t>
  </si>
  <si>
    <t>3.36.18 - 3.36.21</t>
  </si>
  <si>
    <t>3.36.22 - 3.36.25</t>
  </si>
  <si>
    <r>
      <t xml:space="preserve">Berücksichtigen Sie bei der folgenden Frage keine Zahlungen, die sie für die Durchführung von bestelltem Schienenpersonenverkehr von Bestellerorganisationen des SPNV (Aufgabenträger) erhalten haben.
Geben Sie hier ebenso </t>
    </r>
    <r>
      <rPr>
        <b/>
        <sz val="8"/>
        <color theme="1"/>
        <rFont val="Arial"/>
        <family val="2"/>
      </rPr>
      <t>keine</t>
    </r>
    <r>
      <rPr>
        <sz val="8"/>
        <color theme="1"/>
        <rFont val="Arial"/>
        <family val="2"/>
      </rPr>
      <t xml:space="preserve"> Fördermittel oder Zuschüsse an, die für Infrastrukturmaßnahmen geleistet wurden.</t>
    </r>
  </si>
  <si>
    <t>Aus welchen Quellen haben Sie Fördermittel / Zuschüsse für Ihre Verkehre erhalten?</t>
  </si>
  <si>
    <t>2.22 / 2.22.16</t>
  </si>
  <si>
    <t>2.22.2 / 2.22.18</t>
  </si>
  <si>
    <t>2.22.4 / 2.22.20</t>
  </si>
  <si>
    <t>2.22.6 / 2.22.22</t>
  </si>
  <si>
    <t>2.22.8 / 2.22.24</t>
  </si>
  <si>
    <t>2.22.10 / 2.22.26</t>
  </si>
  <si>
    <t>2.22.12 / 2.22.28</t>
  </si>
  <si>
    <t>2.22.14 / 2.22.30</t>
  </si>
  <si>
    <r>
      <t xml:space="preserve">Ausgaben für Traktionsstrom </t>
    </r>
    <r>
      <rPr>
        <u/>
        <sz val="9"/>
        <color theme="1"/>
        <rFont val="Arial"/>
        <family val="2"/>
      </rPr>
      <t>vor</t>
    </r>
    <r>
      <rPr>
        <sz val="9"/>
        <color theme="1"/>
        <rFont val="Arial"/>
        <family val="2"/>
      </rPr>
      <t xml:space="preserve"> Rückspeiseverrechnungen
</t>
    </r>
    <r>
      <rPr>
        <sz val="8"/>
        <color theme="1"/>
        <rFont val="Arial"/>
        <family val="2"/>
      </rPr>
      <t>(</t>
    </r>
    <r>
      <rPr>
        <u/>
        <sz val="8"/>
        <color theme="1"/>
        <rFont val="Arial"/>
        <family val="2"/>
      </rPr>
      <t>einschließlich</t>
    </r>
    <r>
      <rPr>
        <sz val="8"/>
        <color theme="1"/>
        <rFont val="Arial"/>
        <family val="2"/>
      </rPr>
      <t xml:space="preserve"> Netznutzung, netto; ohne Steuern und Umlagen)</t>
    </r>
  </si>
  <si>
    <t xml:space="preserve"> Gesamtlänge der elektrifizierten Gleise</t>
  </si>
  <si>
    <t>Industriestamm-, Zuführungs- und Anschlussgleise (IZG)</t>
  </si>
  <si>
    <t xml:space="preserve"> davon: Anzahl aller selbst betriebenen IZG in Häfen</t>
  </si>
  <si>
    <t>Anzahl aller Industriestamm-, Zuführungs- und Anschlussgleise (IZG)</t>
  </si>
  <si>
    <t>3.34.10 /
3.34.12</t>
  </si>
  <si>
    <t>3.34.13 / 
3.34.15</t>
  </si>
  <si>
    <t>1.16 - 1.16.2</t>
  </si>
  <si>
    <t>1.20 / 1.21</t>
  </si>
  <si>
    <t>mm</t>
  </si>
  <si>
    <t>3.7.1</t>
  </si>
  <si>
    <t>3.27.7</t>
  </si>
  <si>
    <t>h</t>
  </si>
  <si>
    <t>kWh</t>
  </si>
  <si>
    <t>kW</t>
  </si>
  <si>
    <t>1.31.2 / 1.31.5</t>
  </si>
  <si>
    <t>Wie hoch ist der max. mögliche Bahn - Jahresumschlag an diesem Standort? Bitte schätzen Sie, falls nicht bekannt.
(im Rahmen der regulären Öffnungszeiten und unter Berücksichtigung der verfügbaren Zwischenlagerkapazitäten)</t>
  </si>
  <si>
    <r>
      <t>Umsatz aus Schienenverkehr insgesamt;</t>
    </r>
    <r>
      <rPr>
        <sz val="10"/>
        <color theme="1"/>
        <rFont val="Arial"/>
        <family val="2"/>
      </rPr>
      <t xml:space="preserve"> in Euro</t>
    </r>
    <r>
      <rPr>
        <b/>
        <sz val="10"/>
        <color theme="1"/>
        <rFont val="Arial"/>
        <family val="2"/>
      </rPr>
      <t xml:space="preserve">
</t>
    </r>
    <r>
      <rPr>
        <sz val="8"/>
        <color theme="1"/>
        <rFont val="Arial"/>
        <family val="2"/>
      </rPr>
      <t>(entspricht der Summe aus den Feldern 1.17 + 1.18 + 1.20 + 1.21)</t>
    </r>
  </si>
  <si>
    <t>Nach § 13 Abs. 2 ERegG hat ein Betreiber von Serviceeinrichtungen die anfragenden EVU bei Zugangskonflikten auf tragfähige Marktalternativen hinzuweisen. Das Vorhandensein einer tragfähigen Alternative stellt
nach § 13 Abs. 3 ERegG ein Kriterium im Entscheidungsverfahren dar.
Dieses Verfahren ist laut § 80 ERegG seit 2018 anzuwenden.
Die Abfrage dient zur besseren Einschätzung der Bedürfnisse der Eisenbahnverkehrsunternehmen, wenn diese an eine alternative Serviceeinrichtung verwiesen werden. Sie erleichtert der Bundesnetzagentur einen Überblick über die Marktalternativen und beschleunigt die Prüfung (Entscheidungsfindung) im Ablehnungsfall.</t>
  </si>
  <si>
    <t>Summe aller erhaltenen Fördermittel für Serviceeinrichtungen</t>
  </si>
  <si>
    <t>3.36.26 - 3.36.29</t>
  </si>
  <si>
    <t>einer bestehenden Eisenbahninfrastruktur.</t>
  </si>
  <si>
    <t>auf Ergebnislage und Profitabilität der EVU, objektiv und realistisch zu bewerten.</t>
  </si>
  <si>
    <t>Diese zusätzlichen Kenntnisse sollen zu einer besseren Markttransparenz, z.B. in Bezug auf die Ausstattung</t>
  </si>
  <si>
    <r>
      <t xml:space="preserve">Betreiber der Schienenwege ist jedes Eisenbahninfrastrukturunternehmen, das den Betrieb, den Bau und die Unterhaltung der Schienenwege der Eisenbahn zum Gegenstand hat, mit Ausnahme der Schienenwege in Serviceeinrichtungen. Indizien für einen Schienenweg bilden z.B. die Durchführung von </t>
    </r>
    <r>
      <rPr>
        <u/>
        <sz val="8"/>
        <color theme="1"/>
        <rFont val="Arial"/>
        <family val="2"/>
      </rPr>
      <t>Zugfahrten statt Rangierfahrten</t>
    </r>
    <r>
      <rPr>
        <sz val="8"/>
        <color theme="1"/>
        <rFont val="Arial"/>
        <family val="2"/>
      </rPr>
      <t>, Höchstgeschwindigkeiten über 25 km/h oder die Anwendung eines Trassenpreissystems.</t>
    </r>
  </si>
  <si>
    <t>Besondere Personenverkehre (z.B. touristische Verkehre, Museumsverkehre, Charterfahrten etc.) sind je nach Streckenlänge (bis / ab 50 km) bzw. Fahrtdauer (bis / ab 1 Stunde) dem SPNV oder dem SPFV zuzuordnen.</t>
  </si>
  <si>
    <t xml:space="preserve">Verkehre, die sich dem Schienenpersonen- oder Schienengüterverkehr zurechnen lassen, sind ausschließlich
dort aufzuführen. Unter sonstigen Schienenverkehr (sV) können z.B. Überführungsfahrten, Bauzugverkehr, Arbeitszugverkehr, Messfahrten, Probefahrten, Streckenbesichtigungs- und Signalschaufahrten fallen. </t>
  </si>
  <si>
    <t>Hierunter fallen Entgelte für die Nutzung von Güterterminals, Gleisanschlüssen, Industriestammgleisen, Rangierbahnhöfen / Zugbildungseinrichtungen, Abstellgleisen und sonstigen Einrichtungen (z.B. Gleiswaagen).</t>
  </si>
  <si>
    <t>Fühlen Sie sich ausreichend über die Anforderungen des technischen Netzzugangs informiert?
(z.B. das Handbuch "Technischer Netzzugang" (TNB) oder Module der Richtlinie 810 der DB Netz AG)</t>
  </si>
  <si>
    <t>Konnten Sie in Deutschland zugelassene Fahrzeuge mit besonderen Anforderungen
an den technischen Netzzugang ohne Schwierigkeiten einsetzen?
(z.B. Fahrzeuge mit Lademaßüberschreitung, übergroße Fahrzeuge, Schwerwagen, Dampfloks etc.)</t>
  </si>
  <si>
    <t>Konnten Sie in Deutschland nicht oder noch nicht zugelassene Fahrzeuge ohne Schwierigkeiten einsetzen (z.B. Probefahrten?)</t>
  </si>
  <si>
    <t>Hatten Sie Schwierigkeiten beim technischen Netzzugang im Bereich des Teilsystems Infrastruktur
(z.B. Brücken, Oberbau, Lichtraumprofil etc.)? Falls ja, bitte beschreiben Sie diese im Kommentarfeld.</t>
  </si>
  <si>
    <t>Hatten Sie Schwierigkeiten beim technischen Netzzugang im Bereich des Teilsystems Energie
(z.B. Stromabnehmer etc.)? Falls ja, bitte beschreiben Sie diese im Kommentarfeld.</t>
  </si>
  <si>
    <t>Hatten Sie Schwierigkeiten beim technischen Netzzugang im Bereich des Teilsystems Zugsicherung
(z.B. PZB/LZB, ETCS, GSM-R etc.)? Falls ja, bitte beschreiben Sie diese im Kommentarfeld.</t>
  </si>
  <si>
    <t/>
  </si>
  <si>
    <t>3.33.1 - 3.33.3</t>
  </si>
  <si>
    <t>3.33.4 - 3.33.6</t>
  </si>
  <si>
    <t>3.33.7 - 3.33.9</t>
  </si>
  <si>
    <t>3.33.10 - 3.33.12</t>
  </si>
  <si>
    <t>3.33.13 - 3.33.15</t>
  </si>
  <si>
    <t>3.33.19 - 3.33.21</t>
  </si>
  <si>
    <t>3.33.22 - 3.33.24</t>
  </si>
  <si>
    <t>3.33.25</t>
  </si>
  <si>
    <r>
      <t xml:space="preserve">Verkehrsleistung gesamt
als Hauptfrachtführer
</t>
    </r>
    <r>
      <rPr>
        <sz val="8"/>
        <color theme="1"/>
        <rFont val="Arial"/>
        <family val="2"/>
      </rPr>
      <t xml:space="preserve"> - nach Traktionsart - 
</t>
    </r>
    <r>
      <rPr>
        <sz val="8"/>
        <color theme="1"/>
        <rFont val="Arial"/>
        <family val="2"/>
      </rPr>
      <t>in Tonnenkilometer</t>
    </r>
  </si>
  <si>
    <r>
      <t xml:space="preserve">Verkehrsleistung gesamt
als Hauptfrachtführer
</t>
    </r>
    <r>
      <rPr>
        <sz val="8"/>
        <color theme="1"/>
        <rFont val="Arial"/>
        <family val="2"/>
      </rPr>
      <t xml:space="preserve"> - nach Produktionskonzept - </t>
    </r>
    <r>
      <rPr>
        <b/>
        <sz val="8"/>
        <color theme="1"/>
        <rFont val="Arial"/>
        <family val="2"/>
      </rPr>
      <t xml:space="preserve">
</t>
    </r>
    <r>
      <rPr>
        <sz val="8"/>
        <color theme="1"/>
        <rFont val="Arial"/>
        <family val="2"/>
      </rPr>
      <t>in Tonnenkilometer</t>
    </r>
  </si>
  <si>
    <r>
      <t xml:space="preserve">Verkehrsleistung gesamt
als Hauptfrachtführer
</t>
    </r>
    <r>
      <rPr>
        <sz val="8"/>
        <color theme="1"/>
        <rFont val="Arial"/>
        <family val="2"/>
      </rPr>
      <t xml:space="preserve"> - nach Marktsegment - </t>
    </r>
    <r>
      <rPr>
        <b/>
        <sz val="8"/>
        <color theme="1"/>
        <rFont val="Arial"/>
        <family val="2"/>
      </rPr>
      <t xml:space="preserve">
</t>
    </r>
    <r>
      <rPr>
        <sz val="8"/>
        <color theme="1"/>
        <rFont val="Arial"/>
        <family val="2"/>
      </rPr>
      <t>in Tonnenkilometer</t>
    </r>
  </si>
  <si>
    <t>Serviceeinrichtungen: Nutzung der Infrastruktur &lt;1&gt;</t>
  </si>
  <si>
    <t>3.15.7 / 3.16.7</t>
  </si>
  <si>
    <r>
      <t xml:space="preserve">Es wird darauf hingewiesen, dass alle Daten in aggregierter Form ohne Rückschlussmöglichkeit auf einzelne Unternehmen auf der Internetseite der Bundesnetzagentur veröffentlicht werden und an andere Behörden
sowie an die Europäische Kommission übermittelt werden können.
</t>
    </r>
    <r>
      <rPr>
        <b/>
        <sz val="8"/>
        <color theme="1"/>
        <rFont val="Arial"/>
        <family val="2"/>
      </rPr>
      <t>Hinweise zum Datenschutz nach Art. 13 Datenschutz-Grundverordnung (DSGVO) finden Sie in der Tabelle "Infoblatt" unter dem Kapitel "Datenschutz".</t>
    </r>
  </si>
  <si>
    <t>Zur sicheren elektronischen Datenübertragung bietet die Bundesnetzagentur auf ihrer Internetseite ein Verschlüsselungsprogramm an, das von den Unternehmen für die Erhebung von Marktbeobachtungsdaten kostenfrei genutzt werden kann. Informationen zu den Mindestanforderungen an die Hard- und Software sowie eine Installationsanleitung erhalten Sie auf der Internetseite der Bundesnetzagentur.</t>
  </si>
  <si>
    <r>
      <t xml:space="preserve">Sofern Sie im Bereich "Einflussfaktoren auf den Schienenverkehrsmarkt" eine Bewertung zu den Punkten
</t>
    </r>
    <r>
      <rPr>
        <b/>
        <sz val="8"/>
        <color theme="1"/>
        <rFont val="Arial"/>
        <family val="2"/>
      </rPr>
      <t>1.41 Einnahmeaufteilung Fahrgeldeinnahmen</t>
    </r>
    <r>
      <rPr>
        <sz val="8"/>
        <color theme="1"/>
        <rFont val="Arial"/>
        <family val="2"/>
      </rPr>
      <t xml:space="preserve">,   </t>
    </r>
    <r>
      <rPr>
        <b/>
        <sz val="8"/>
        <color theme="1"/>
        <rFont val="Arial"/>
        <family val="2"/>
      </rPr>
      <t xml:space="preserve">1.41.1 Vertriebsprovisionen   </t>
    </r>
    <r>
      <rPr>
        <sz val="8"/>
        <color theme="1"/>
        <rFont val="Arial"/>
        <family val="2"/>
      </rPr>
      <t xml:space="preserve">oder   
</t>
    </r>
    <r>
      <rPr>
        <b/>
        <sz val="8"/>
        <color theme="1"/>
        <rFont val="Arial"/>
        <family val="2"/>
      </rPr>
      <t>1.41.2 Zugang zu Vertriebssystemen</t>
    </r>
    <r>
      <rPr>
        <sz val="8"/>
        <color theme="1"/>
        <rFont val="Arial"/>
        <family val="2"/>
      </rPr>
      <t xml:space="preserve"> abgegeben haben, erläutern Sie bitte kurz Ihre Gründe:</t>
    </r>
  </si>
  <si>
    <t>Zugang zu Vertriebssystemen</t>
  </si>
  <si>
    <t>Sofern Sie eine Pünktlichkeitsstatistik führen, beziehen Sie für die Berechnung der Gesamtpünktlichkeiten
jeden planmäßigen Unterwegshalt mit ein.</t>
  </si>
  <si>
    <t>Summe der erhaltenen Fördermittel nach Quellen</t>
  </si>
  <si>
    <t>2.9.15</t>
  </si>
  <si>
    <t>3.36.31 - 3.36.34</t>
  </si>
  <si>
    <t>Beteiligungen an anderen Eisenbahnunternehmen</t>
  </si>
  <si>
    <t>0.11</t>
  </si>
  <si>
    <t>1.1.9 und 1.1.10</t>
  </si>
  <si>
    <t>1.2.9 und 1.2.10</t>
  </si>
  <si>
    <t>1.5.13 und 1.5.14</t>
  </si>
  <si>
    <t>1.6.13 und 1.6.14</t>
  </si>
  <si>
    <t>1.9.8 und 1.9.9</t>
  </si>
  <si>
    <t>1.10.8 und 1.10.9</t>
  </si>
  <si>
    <t>1.9.14 bis 1.9.19</t>
  </si>
  <si>
    <t>1.12.7 und 1.12.8</t>
  </si>
  <si>
    <t>1.12.13 bis 1.12.17</t>
  </si>
  <si>
    <r>
      <t xml:space="preserve">Umsatz aus Schienengüterverkehr
und Sonstigem Verkehr
</t>
    </r>
    <r>
      <rPr>
        <sz val="8"/>
        <color theme="1"/>
        <rFont val="Arial"/>
        <family val="2"/>
      </rPr>
      <t>gesamt; in Euro</t>
    </r>
  </si>
  <si>
    <t>1.20.2 bis 1.20.6</t>
  </si>
  <si>
    <r>
      <t xml:space="preserve">Aufwendungen für das </t>
    </r>
    <r>
      <rPr>
        <b/>
        <sz val="8"/>
        <color theme="1"/>
        <rFont val="Arial"/>
        <family val="2"/>
      </rPr>
      <t>Mindestzugangspaket</t>
    </r>
    <r>
      <rPr>
        <sz val="8"/>
        <color theme="1"/>
        <rFont val="Arial"/>
        <family val="2"/>
      </rPr>
      <t>*
(nur Schienenwege)</t>
    </r>
  </si>
  <si>
    <t>3.36.30</t>
  </si>
  <si>
    <t>Serviceeinrichtungen</t>
  </si>
  <si>
    <t>*)  Das Mindestzugangspaket umfasst die für die Eisenbahnverkehrsunternehmen zu erbringende Leistungen
    (Anlage II Abs. 1 ERegG)
**) ohne Erträge aus der Verpachtung von Eisenbahninfrastruktur
²)  Nettoausweis: Aufwendungen / Erträge nach Abzug öffentlicher Fördermittel / Zuschüsse
³)  Bruttoausweis: Aufwendungen / Erträge vor Abzug öffentlicher Fördermittel / Zuschüsse</t>
  </si>
  <si>
    <t>Zinsen für Fremdkapital</t>
  </si>
  <si>
    <t>Nehmen Sie für das Jahr 2020 eine getrennte Rechnungslegung zwischen EVU und EIU gemäß § 7 ERegG vor?</t>
  </si>
  <si>
    <t>Personal inkl. Unternehmer (Stand zum 31.12.2019)</t>
  </si>
  <si>
    <t>Personalstruktur inkl. Unternehmer (Stand 31.12.2019)</t>
  </si>
  <si>
    <t>Konjunkturentwicklung 2020</t>
  </si>
  <si>
    <r>
      <t xml:space="preserve">Bitte nennen Sie hier Ihren Jahresüberschuss / Jahresfehlbetrag für Ihr Geschäftsjahr </t>
    </r>
    <r>
      <rPr>
        <b/>
        <sz val="11"/>
        <color theme="1"/>
        <rFont val="Arial"/>
        <family val="2"/>
      </rPr>
      <t>2019</t>
    </r>
    <r>
      <rPr>
        <sz val="8"/>
        <color theme="1"/>
        <rFont val="Arial"/>
        <family val="2"/>
      </rPr>
      <t xml:space="preserve"> gemäß
der Regelungen von § 275 Absatz 2 Nr. 17 bzw. Absatz 3 Nr. 16 und </t>
    </r>
    <r>
      <rPr>
        <u/>
        <sz val="8"/>
        <color theme="1"/>
        <rFont val="Arial"/>
        <family val="2"/>
      </rPr>
      <t>vor Gewinnabführung / Verlustausgleich.</t>
    </r>
  </si>
  <si>
    <t>Jahresüberschuss / Jahresfehlbetrag 2019</t>
  </si>
  <si>
    <t>Höhe aller Aufwendungen
2019</t>
  </si>
  <si>
    <t>Haben Sie für das Fahrplanjahr 2019 Trassen im Gelegenheitsverkehr bestellt?</t>
  </si>
  <si>
    <t>Betriebs- und technische Daten (Stand: 31.12.2019)</t>
  </si>
  <si>
    <t>Art der Serviceeinrichtung / Berichtsjahr 2019</t>
  </si>
  <si>
    <t>Art der Serviceeinrichtung / Geschäftsjahr 2019</t>
  </si>
  <si>
    <t xml:space="preserve"> Aktiva folgender Serviceeinrichtungen
 im Geschäftsjahr 2019:</t>
  </si>
  <si>
    <t>Begriffserläuterung Markterhebung Eisenbahnen
der Bundesnetzagentur 2020</t>
  </si>
  <si>
    <r>
      <t xml:space="preserve">à </t>
    </r>
    <r>
      <rPr>
        <b/>
        <sz val="8"/>
        <color theme="1"/>
        <rFont val="Arial"/>
        <family val="2"/>
      </rPr>
      <t xml:space="preserve">Eisenbahnen </t>
    </r>
    <r>
      <rPr>
        <b/>
        <sz val="8"/>
        <color theme="1"/>
        <rFont val="Wingdings"/>
        <charset val="2"/>
      </rPr>
      <t>à</t>
    </r>
    <r>
      <rPr>
        <b/>
        <sz val="8"/>
        <color theme="1"/>
        <rFont val="Arial"/>
        <family val="2"/>
      </rPr>
      <t xml:space="preserve"> Unternehmen / Institutionen </t>
    </r>
    <r>
      <rPr>
        <b/>
        <sz val="8"/>
        <color theme="1"/>
        <rFont val="Wingdings"/>
        <charset val="2"/>
      </rPr>
      <t>à</t>
    </r>
    <r>
      <rPr>
        <b/>
        <sz val="8"/>
        <color theme="1"/>
        <rFont val="Arial"/>
        <family val="2"/>
      </rPr>
      <t xml:space="preserve"> Marktbeobachtung </t>
    </r>
    <r>
      <rPr>
        <b/>
        <sz val="8"/>
        <color theme="1"/>
        <rFont val="Wingdings"/>
        <charset val="2"/>
      </rPr>
      <t>à</t>
    </r>
    <r>
      <rPr>
        <b/>
        <sz val="8"/>
        <color theme="1"/>
        <rFont val="Arial"/>
        <family val="2"/>
      </rPr>
      <t xml:space="preserve">  Fragebogen Markterhebung 2020</t>
    </r>
  </si>
  <si>
    <t>Das Marktsegment „Punkt-zu-Punkt-Verkehr“ umfasst alle Lastfahrten des SPFV, die zwischen 6 Uhr und 23 Uhr unter folgenden Bedingungen verkehren:
# Keine bestellten Anschlüsse.
# Gewährung einer zeitlichen Flexibilität des Fahrplankonstruktionsspielraums im Sinne der Ziffer
   4.2.1.6  der SNB von +/– 30 Minuten in Bezug auf den Abfahrts- und Ankunftszeitpunkt, d. h. 
   insgesamt ein Konstruktions spielraum von 60 Minuten.
# Soweit der Verkehr zwischen zwei Metropolbahnhöfen verkehrt, darf er in den jeweiligen
   Abschnitten, in denen zwei benachbarte Metropolbahnhöfe verbunden werden, nur mit einer 
   Durchschnittsgeschwindigkeit gemäß Sollfahrplan von weniger als 130 km/h fahren.
   Jeweilige Abschnitte zwischen zwei benachbarten Metropolbahnhöfen mit einer Durchschnitts-
   geschwindigkeit gemäß Sollfahrplan von mindestens 130 km/h sind den anderen
   Marktsegmenten des SPFV zuzuordnen.
# Es dürfen höchstens 4 Fahrten pro Verkehrstag und Richtung in jedem bestellten Halteabschnitt
   angemeldet werden.</t>
  </si>
  <si>
    <t>Gemäß des Trassenpreissystems 2019 der DB Netz AG
(veröffentlicht unter https://fahrweg.dbnetze.com/fahrweg-de/kunden/leistungen/trassen/uebersich_tps
und abgerufen am 20.01.2019 um 13:47 Uhr)
sind die für den Fragebogen relevanten Marktsegmente wie folgt definiert (Auszug):</t>
  </si>
  <si>
    <t>Das Marktsegment „Charterverkehre“ umfasst alle Lastfahrten im SPFV, die zu einem bestimmten, für alle Teilnehmer gleichen und gemeinsam verfolgten Zweck angeboten werden. Zwischenhalte dienen nur entweder dem Einstieg oder dem Ausstieg von Reisenden oder erfolgen aufgrund von Lokführererholungshalt oder Personalwechsel. Die Relation im „Charterverkehr“ darf maximal 30 Mal in der Netzfahrplanperiode [...] bedient werden. [...]
„Nostalgieverkehre“ sind Lastfahrten im SPFV mit historischen Fahrzeugen, z. B. Dampflokomotiven.</t>
  </si>
  <si>
    <t>Eine weitere Untergliederung der einzelnen Marktsegmente nach planerischen und betrieblichen Charakteristika (R-Flex, Z-Flex, Express, Schnell) ist nicht erforderlich.
Entsprechende Trassen sollen lediglich den jeweiligen Marktsegmenten zugeordnet werden.</t>
  </si>
  <si>
    <t>Das Marktsegment „Sehr schwer“ umfasst alle Trassennutzungen des SGV, bei denen das Wagenzuggewicht 3.000 Tonnen überschreitet.</t>
  </si>
  <si>
    <t>Das Marktsegment „Gefahrgutganzzug“ umfasst alle Trassennutzungen des SGV mit einem Wagenzuggewicht bis einschließlich 3.000 Tonnen, die ausschließlich gefährliche Güter […] transportieren.</t>
  </si>
  <si>
    <t>Das Marktsegment „Gefahrgutgüternahverkehr“ umfasst alle Trassennutzungen, bei denen der jeweilige Zug auf einer Trasse nicht weiter als 75 km fährt, eine Wagenzuglänge  von maximal 370 Metern aufweist, das Wagenzuggewicht 3.000 Tonnen nicht überschreitet und in dem ausschließlich gefährliche Güter transportiert werden.
[...]</t>
  </si>
  <si>
    <t>Das Marktsegment „Güternahverkehr“ umfasst alle Trassennutzungen des SGV, bei denen der jeweilige Zug auf einer Trasse nicht weiter als 75 km fährt, eine Wagenzuglänge von maximal 370 Metern aufweist, das Wagenzuggewicht 3.000 Tonnen nicht überschreitet und in dem nicht ausschließlich gefährliche Güter transportiert werden.
[...]</t>
  </si>
  <si>
    <t>Das Marktsegment „Lokfahrt“ umfasst Trassennutzungen des SGV mit Lokomotiven sowie Baumaschinen einschließlich deren betrieblich nicht kuppelbarer integraler Bestandteile (z. B. Gleisstopfmaschinen). Es dürfen keine kuppelbaren Wagen Bestandteil der Zugkonfiguration sein.</t>
  </si>
  <si>
    <t>Alle Trassennutzungen des SGV, die nicht den Marktsegmenten „Sehr schwer“, „Gefahrgutganzzug“, „Gefahrgutgüternahverkehr“, „Güternahverkehr“ oder „Lokfahrt“
zuzuordnen sind, werden dem Marktsegment „Standard“ zugeordnet.</t>
  </si>
  <si>
    <t>Marktsegmente gemäß des Trassenpreissystems 2019 der DB Netz AG für EVU</t>
  </si>
  <si>
    <t>Bitte im Anschluss den Fragebogen Nr. 3 und - wenn zutreffend - die jeweiligen Beiblätter ausfüllen.</t>
  </si>
  <si>
    <t>Einige Fragen in diesem Fragebogen beziehen sich auf bestimmte Marktsegmente gemäß dem Trassenpreissystem 2019 der DB Netz AG. Nähere Informationen dazu finden Sie in der Tabelle "Hinweise"</t>
  </si>
  <si>
    <r>
      <t xml:space="preserve">Bei grenzüberschreitenden Verkehren ist </t>
    </r>
    <r>
      <rPr>
        <b/>
        <sz val="8"/>
        <color theme="1"/>
        <rFont val="Arial"/>
        <family val="2"/>
      </rPr>
      <t>ausschließlich der deutsche Anteil</t>
    </r>
    <r>
      <rPr>
        <sz val="8"/>
        <color theme="1"/>
        <rFont val="Arial"/>
        <family val="2"/>
      </rPr>
      <t xml:space="preserve"> bis bzw. ab Grenze einzubeziehen.</t>
    </r>
  </si>
  <si>
    <t xml:space="preserve">Welche Verkehrsleistung im SPNV und SPFV
haben Sie den Statistischen Ämtern
(Landes- und Bundesämter) für das Jahr 2019 gemeldet? (in Personenkilometer) </t>
  </si>
  <si>
    <r>
      <t xml:space="preserve">Betriebsleistung "Punkt-zu-Punkt-Verkehr"
</t>
    </r>
    <r>
      <rPr>
        <sz val="8"/>
        <color theme="1"/>
        <rFont val="Arial"/>
        <family val="2"/>
      </rPr>
      <t>gemäß TPS 2019 DB Netz AG; in Trkm</t>
    </r>
  </si>
  <si>
    <r>
      <t xml:space="preserve">Betriebsleistung "Charter-/Nostalgie"
</t>
    </r>
    <r>
      <rPr>
        <sz val="8"/>
        <color theme="1"/>
        <rFont val="Arial"/>
        <family val="2"/>
      </rPr>
      <t>gemäß TPS 2019 DB Netz AG; in Trkm</t>
    </r>
  </si>
  <si>
    <r>
      <rPr>
        <sz val="8"/>
        <color theme="1"/>
        <rFont val="Arial"/>
        <family val="2"/>
      </rPr>
      <t>Umsatz Marktsegment "Punkt-zu-Punkt-Verkehr"</t>
    </r>
    <r>
      <rPr>
        <b/>
        <sz val="8"/>
        <color theme="1"/>
        <rFont val="Arial"/>
        <family val="2"/>
      </rPr>
      <t xml:space="preserve">
</t>
    </r>
    <r>
      <rPr>
        <sz val="8"/>
        <color theme="1"/>
        <rFont val="Arial"/>
        <family val="2"/>
      </rPr>
      <t>gemäß TPS 2019 DB Netz AG; in Euro</t>
    </r>
  </si>
  <si>
    <r>
      <rPr>
        <sz val="8"/>
        <color theme="1"/>
        <rFont val="Arial"/>
        <family val="2"/>
      </rPr>
      <t>Umsatz Marktsegment "Charter-/Nostalgie"</t>
    </r>
    <r>
      <rPr>
        <b/>
        <sz val="8"/>
        <color theme="1"/>
        <rFont val="Arial"/>
        <family val="2"/>
      </rPr>
      <t xml:space="preserve">
</t>
    </r>
    <r>
      <rPr>
        <sz val="8"/>
        <color theme="1"/>
        <rFont val="Arial"/>
        <family val="2"/>
      </rPr>
      <t>gemäß TPS 2019 DB Netz AG; in Euro</t>
    </r>
  </si>
  <si>
    <r>
      <t>Umsatz Marktsegment "Standard"</t>
    </r>
    <r>
      <rPr>
        <sz val="7"/>
        <color theme="1"/>
        <rFont val="Arial"/>
        <family val="2"/>
      </rPr>
      <t xml:space="preserve">
</t>
    </r>
    <r>
      <rPr>
        <u/>
        <sz val="7"/>
        <color theme="1"/>
        <rFont val="Arial"/>
        <family val="2"/>
      </rPr>
      <t>gemäß TPS 2019 DB Netz AG; in Euro</t>
    </r>
  </si>
  <si>
    <r>
      <t xml:space="preserve">Umsatz Marktsegment "Sehr schwer"
</t>
    </r>
    <r>
      <rPr>
        <u/>
        <sz val="7"/>
        <color theme="1"/>
        <rFont val="Arial"/>
        <family val="2"/>
      </rPr>
      <t>gemäß TPS 2019 DB Netz AG; in Euro</t>
    </r>
  </si>
  <si>
    <r>
      <t xml:space="preserve">Umsatz Marktsegment "Gefahrgutganzzug"
</t>
    </r>
    <r>
      <rPr>
        <u/>
        <sz val="7"/>
        <color theme="1"/>
        <rFont val="Arial"/>
        <family val="2"/>
      </rPr>
      <t>gemäß TPS 2019 DB Netz AG; in Euro</t>
    </r>
  </si>
  <si>
    <r>
      <t xml:space="preserve">Umsatz Marktsegment "Gefahrgüternahverkehr"
</t>
    </r>
    <r>
      <rPr>
        <u/>
        <sz val="7"/>
        <color theme="1"/>
        <rFont val="Arial"/>
        <family val="2"/>
      </rPr>
      <t>gemäß TPS 2019 DB Netz AG; in Euro</t>
    </r>
  </si>
  <si>
    <r>
      <t xml:space="preserve">Umsatz Marktsegment "Güternahverkehr"
</t>
    </r>
    <r>
      <rPr>
        <u/>
        <sz val="7"/>
        <color theme="1"/>
        <rFont val="Arial"/>
        <family val="2"/>
      </rPr>
      <t>gemäß TPS 2019 DB Netz AG; in Euro</t>
    </r>
  </si>
  <si>
    <t>Geschäftsergebnis für EVU in Deutschland</t>
  </si>
  <si>
    <r>
      <t xml:space="preserve">Ergebnis aus Eisenbahnverkehr (gesamt)
</t>
    </r>
    <r>
      <rPr>
        <sz val="8"/>
        <color theme="1"/>
        <rFont val="Arial"/>
        <family val="2"/>
      </rPr>
      <t>in Euro</t>
    </r>
  </si>
  <si>
    <t>Hinweis: Geben Sie im Folgenden bitte eine Einschätzung Ihres Unternehmens zu den folgenden Punkten ab
und beziehen Sie sich dabei auf das Fahrplanjahr 2019. Für Ihr EVU nicht relevante Punkte lassen Sie offen.
Gewichten Sie dabei mit: 1 = Sehr oft  über 3 = Mittel bis 5 = Sehr selten.</t>
  </si>
  <si>
    <t>Hinweis: Geben Sie im Folgenden bitte eine Einschätzung Ihres Unternehmens zu den folgenden Punkten ab
und beziehen Sie sich dabei auf das Fahrplanjahr 2019. Für Ihr EVU nicht relevante Punkte lassen Sie offen.
Gewichten Sie dabei mit: 1 = Trifft voll zu / Sehr oft  über 3 = Mittel bis 5 = Trifft nicht zu / Sehr selten.</t>
  </si>
  <si>
    <t xml:space="preserve">Haben Sie sich in den Trassenzuweisungsverfahren für das Fahrplanjahr 2019 häufiger auf Trassen verständigt, die von der ursprünglich gewünschten Zeitlage erheblich (vgl. Ziffer 4.2.2.6.2 der SNB der DB Netz AG) abwichen und damit für Ihr EVU verkehrlich oder wirtschaftlich nicht tragfähig / wenig attraktiv waren?“ </t>
  </si>
  <si>
    <t>Unter Gelegenheitsverkehren sind alle Trassenbestellungen für das Fahrplanjahr 2019 zu berücksichtigen, die nicht innerhalb der Trassenbestellfrist (bis 2. Montag im April) zum Jahresnetzfahrplan 2019 angemeldet wurden.</t>
  </si>
  <si>
    <t>Hinweis: Geben Sie im Folgenden bitte eine Einschätzung Ihres Unternehmens zu den folgenden Punkten
und beziehen Sie sich dabei auf das Fahrplanjahr 2019.
Gewichten Sie dabei mit: 1 = Trifft voll zu / Sehr häufig  über 3 = Mittel bis 5 = Trifft nicht zu / Sehr selten.</t>
  </si>
  <si>
    <r>
      <t xml:space="preserve">Pönalen / Strafzahlungen an die Bestellerorganisationen
</t>
    </r>
    <r>
      <rPr>
        <sz val="8"/>
        <color theme="1"/>
        <rFont val="Arial"/>
        <family val="2"/>
      </rPr>
      <t>(im Verlauf des Berichtsjahres 2019 gezahlte bzw. verrechnete Beträge)</t>
    </r>
  </si>
  <si>
    <r>
      <t xml:space="preserve">
</t>
    </r>
    <r>
      <rPr>
        <u/>
        <sz val="8"/>
        <color theme="1"/>
        <rFont val="Arial"/>
        <family val="2"/>
      </rPr>
      <t>nach Verkehrsdienst</t>
    </r>
  </si>
  <si>
    <t>Aufwand, Investitionen und Fördermittel / Zuschüsse</t>
  </si>
  <si>
    <r>
      <t xml:space="preserve">GuV Geschäftsjahr 2019
</t>
    </r>
    <r>
      <rPr>
        <sz val="8"/>
        <color theme="1"/>
        <rFont val="Arial"/>
        <family val="2"/>
      </rPr>
      <t>Positionen aus Gesamtkostenverfahren</t>
    </r>
  </si>
  <si>
    <t xml:space="preserve"> Wenn Sie Häfen mit Schieneninfrastruktur betreiben, füllen Sie für deren Standorte auch das Beiblatt "Häfen" aus.</t>
  </si>
  <si>
    <t xml:space="preserve">Bahnseitiges Umschlagsvolumen in 2019:  </t>
  </si>
  <si>
    <t xml:space="preserve">Bahnseitige Maximalkapazität in 2019:  </t>
  </si>
  <si>
    <t>Beiblatt 3 für Standorte und Betriebsdaten von Häfen</t>
  </si>
  <si>
    <t>Beiblatt Häfen
zu Fragebogen Nr. 3</t>
  </si>
  <si>
    <t xml:space="preserve">Wenn dieser Hafenstandort an einem der EU - Güterverkehrskorridore liegt,
geben Sie bitte nebenstehend die betreffende(n) Korridornummer(n) an:  </t>
  </si>
  <si>
    <t>Vertretungsberechtigte/r Ansprechpartner/in für diesen Hafenstandort</t>
  </si>
  <si>
    <t xml:space="preserve">Sollte Ihnen ein Abruf der Datenschutzerklärung nicht möglich sein,
kann Ihnen diese auch in Textform übermittelt werden. </t>
  </si>
  <si>
    <t>Ist das Eisenbahngeschäft das Haupttätigkeitsfeld Ihres Unternehmens?</t>
  </si>
  <si>
    <t>Wenn nein, nennen Sie dieses hier:</t>
  </si>
  <si>
    <t>Wenn Sie gepachtete Strecken betreiben, nennen Sie hier deren Eigentümer:</t>
  </si>
  <si>
    <r>
      <t xml:space="preserve">Beziehen Sie </t>
    </r>
    <r>
      <rPr>
        <u/>
        <sz val="8"/>
        <color theme="1"/>
        <rFont val="Arial"/>
        <family val="2"/>
      </rPr>
      <t>ausschließlich</t>
    </r>
    <r>
      <rPr>
        <sz val="8"/>
        <color theme="1"/>
        <rFont val="Arial"/>
        <family val="2"/>
      </rPr>
      <t xml:space="preserve"> die Beschäftigten ein, die organisatorisch mit dem </t>
    </r>
    <r>
      <rPr>
        <u/>
        <sz val="8"/>
        <color theme="1"/>
        <rFont val="Arial"/>
        <family val="2"/>
      </rPr>
      <t>Bereich Schienenwege</t>
    </r>
    <r>
      <rPr>
        <sz val="8"/>
        <color theme="1"/>
        <rFont val="Arial"/>
        <family val="2"/>
      </rPr>
      <t xml:space="preserve"> betraut sind
oder hierfür in irgendeiner Form Arbeitsleistung erbringen; einschließlich angemieteter Arbeitskräfte.
</t>
    </r>
    <r>
      <rPr>
        <b/>
        <sz val="8"/>
        <color theme="1"/>
        <rFont val="Arial"/>
        <family val="2"/>
      </rPr>
      <t>Ehrenamtlich tätige Mitarbeiter und an Dritte vermietete Personale sind dagegen nicht einzurechnen.</t>
    </r>
  </si>
  <si>
    <r>
      <t xml:space="preserve">Beziehen Sie </t>
    </r>
    <r>
      <rPr>
        <u/>
        <sz val="8"/>
        <color theme="1"/>
        <rFont val="Arial"/>
        <family val="2"/>
      </rPr>
      <t>ausschließlich</t>
    </r>
    <r>
      <rPr>
        <sz val="8"/>
        <color theme="1"/>
        <rFont val="Arial"/>
        <family val="2"/>
      </rPr>
      <t xml:space="preserve"> die Beschäftigten ein, die organisatorisch mit den </t>
    </r>
    <r>
      <rPr>
        <u/>
        <sz val="8"/>
        <color theme="1"/>
        <rFont val="Arial"/>
        <family val="2"/>
      </rPr>
      <t>Serviceeinrichtungen</t>
    </r>
    <r>
      <rPr>
        <sz val="8"/>
        <color theme="1"/>
        <rFont val="Arial"/>
        <family val="2"/>
      </rPr>
      <t xml:space="preserve"> betraut sind
oder hierfür in irgendeiner Form Arbeitsleistung erbringen; einschließlich angemieteter Arbeitskräfte.
</t>
    </r>
    <r>
      <rPr>
        <b/>
        <sz val="8"/>
        <color theme="1"/>
        <rFont val="Arial"/>
        <family val="2"/>
      </rPr>
      <t>Ehrenamtlich tätige Mitarbeiter und an Dritte vermietete Personale sind dagegen nicht einzurechnen.</t>
    </r>
  </si>
  <si>
    <t>HGV° - Netz</t>
  </si>
  <si>
    <t>- Industriestamm-, Zuführungs- und Anschlussgleise
- Abstellgleise
- Wartungs- und sonstige technische Einrichtungen
- Einrichtungen für die Brennstoffaufnahme</t>
  </si>
  <si>
    <t xml:space="preserve">   - Personenbahnhöfe (einschließlich Haltepunkte)
   - Güterterminals (einschließlich KV-Terminals)
   - Zugbildungseinrichtungen / Rangierbahnhöfe
   - Häfen mit Schieneninfrastruktur</t>
  </si>
  <si>
    <r>
      <t xml:space="preserve">Vermögens- und Kapitalsituation im Geschäftsjahr
gemäß § 266 HGB; für das </t>
    </r>
    <r>
      <rPr>
        <u/>
        <sz val="14"/>
        <color theme="1"/>
        <rFont val="Arial"/>
        <family val="2"/>
      </rPr>
      <t>Mindestzugangspaket</t>
    </r>
  </si>
  <si>
    <r>
      <t xml:space="preserve">Bilanziertes Anlagevermögen
</t>
    </r>
    <r>
      <rPr>
        <sz val="8"/>
        <color theme="1"/>
        <rFont val="Arial"/>
        <family val="2"/>
      </rPr>
      <t>(vermindert um öffentliche Fördermittel / Zuschüsse)</t>
    </r>
  </si>
  <si>
    <r>
      <t xml:space="preserve">Bilanziertes Umlaufvermögen
</t>
    </r>
    <r>
      <rPr>
        <sz val="10"/>
        <color theme="1"/>
        <rFont val="Arial"/>
        <family val="2"/>
      </rPr>
      <t>(</t>
    </r>
    <r>
      <rPr>
        <sz val="8"/>
        <color theme="1"/>
        <rFont val="Arial"/>
        <family val="2"/>
      </rPr>
      <t>vermindert um öffentliche Fördermittel / Zuschüsse)</t>
    </r>
  </si>
  <si>
    <r>
      <t>Gesamtvermögen / Bilanzsumme</t>
    </r>
    <r>
      <rPr>
        <sz val="10"/>
        <color theme="1"/>
        <rFont val="Arial"/>
        <family val="2"/>
      </rPr>
      <t xml:space="preserve">
</t>
    </r>
    <r>
      <rPr>
        <sz val="8"/>
        <color theme="1"/>
        <rFont val="Arial"/>
        <family val="2"/>
      </rPr>
      <t>(vermindert um öffentliche Fördermittel / Zuschüsse)</t>
    </r>
  </si>
  <si>
    <r>
      <t>Gesamtvermögen / Bilanzsumme</t>
    </r>
    <r>
      <rPr>
        <sz val="10"/>
        <color theme="1"/>
        <rFont val="Arial"/>
        <family val="2"/>
      </rPr>
      <t xml:space="preserve">
</t>
    </r>
    <r>
      <rPr>
        <sz val="8"/>
        <color theme="1"/>
        <rFont val="Arial"/>
        <family val="2"/>
      </rPr>
      <t>(</t>
    </r>
    <r>
      <rPr>
        <u/>
        <sz val="8"/>
        <color theme="1"/>
        <rFont val="Arial"/>
        <family val="2"/>
      </rPr>
      <t>einschließlich</t>
    </r>
    <r>
      <rPr>
        <sz val="8"/>
        <color theme="1"/>
        <rFont val="Arial"/>
        <family val="2"/>
      </rPr>
      <t xml:space="preserve"> öffentlicher Fördermittel / Zuschüsse)</t>
    </r>
  </si>
  <si>
    <r>
      <t xml:space="preserve">Eigenkapital
</t>
    </r>
    <r>
      <rPr>
        <sz val="8"/>
        <color theme="1"/>
        <rFont val="Arial"/>
        <family val="2"/>
      </rPr>
      <t>(ohne Sonderposten aus Zuwendungen / Zuschüssen)</t>
    </r>
  </si>
  <si>
    <r>
      <t xml:space="preserve">Fremdkapital
</t>
    </r>
    <r>
      <rPr>
        <sz val="8"/>
        <color theme="1"/>
        <rFont val="Arial"/>
        <family val="2"/>
      </rPr>
      <t>(Rückstellungen &amp; Verbindlichkeiten)</t>
    </r>
  </si>
  <si>
    <r>
      <rPr>
        <sz val="8"/>
        <color theme="1"/>
        <rFont val="Arial"/>
        <family val="2"/>
      </rPr>
      <t xml:space="preserve">Geschäftsjahr </t>
    </r>
    <r>
      <rPr>
        <b/>
        <sz val="14"/>
        <color theme="1"/>
        <rFont val="Arial"/>
        <family val="2"/>
      </rPr>
      <t>2018</t>
    </r>
  </si>
  <si>
    <r>
      <rPr>
        <sz val="8"/>
        <color theme="1"/>
        <rFont val="Arial"/>
        <family val="2"/>
      </rPr>
      <t xml:space="preserve">Geschäftsjahr </t>
    </r>
    <r>
      <rPr>
        <b/>
        <sz val="14"/>
        <color theme="1"/>
        <rFont val="Arial"/>
        <family val="2"/>
      </rPr>
      <t>2019</t>
    </r>
  </si>
  <si>
    <r>
      <t xml:space="preserve">Beziehen Sie hier bei allen Angaben nur das Vermögen bzw. Kapital mit ein, welches der Erbringung der Leistungen für das </t>
    </r>
    <r>
      <rPr>
        <u/>
        <sz val="8"/>
        <color theme="1"/>
        <rFont val="Arial"/>
        <family val="2"/>
      </rPr>
      <t>Mindestzugangspaket</t>
    </r>
    <r>
      <rPr>
        <sz val="8"/>
        <color theme="1"/>
        <rFont val="Arial"/>
        <family val="2"/>
      </rPr>
      <t xml:space="preserve"> für die Schienenwege zuzuordnen ist;
</t>
    </r>
    <r>
      <rPr>
        <u/>
        <sz val="8"/>
        <color theme="1"/>
        <rFont val="Arial"/>
        <family val="2"/>
      </rPr>
      <t>jeweils vermindert um öffentliche Fördermittel und Zuschüsse</t>
    </r>
    <r>
      <rPr>
        <sz val="8"/>
        <color theme="1"/>
        <rFont val="Arial"/>
        <family val="2"/>
      </rPr>
      <t>.
Liegen Ihnen diese Informationen in der Buchhaltung nicht vor, schlüsseln Sie bitte angemessen zu.</t>
    </r>
  </si>
  <si>
    <t>Tel.</t>
  </si>
  <si>
    <r>
      <t xml:space="preserve">Betriebsleistung "Nachtzugverkehr"
</t>
    </r>
    <r>
      <rPr>
        <sz val="8"/>
        <color theme="1"/>
        <rFont val="Arial"/>
        <family val="2"/>
      </rPr>
      <t>gemäß TPS 2019 DB Netz AG; in Trkm</t>
    </r>
  </si>
  <si>
    <r>
      <rPr>
        <sz val="8"/>
        <color theme="1"/>
        <rFont val="Arial"/>
        <family val="2"/>
      </rPr>
      <t>Umsatz Marktsegment "Nachtzugverkehr"</t>
    </r>
    <r>
      <rPr>
        <b/>
        <sz val="8"/>
        <color theme="1"/>
        <rFont val="Arial"/>
        <family val="2"/>
      </rPr>
      <t xml:space="preserve">
</t>
    </r>
    <r>
      <rPr>
        <sz val="8"/>
        <color theme="1"/>
        <rFont val="Arial"/>
        <family val="2"/>
      </rPr>
      <t>gemäß TPS 2019 DB Netz AG; in Euro</t>
    </r>
  </si>
  <si>
    <t>Frachtmengen im Schienengüterverkehr</t>
  </si>
  <si>
    <r>
      <rPr>
        <b/>
        <sz val="8"/>
        <rFont val="Arial"/>
        <family val="2"/>
      </rPr>
      <t>Betriebsleistung</t>
    </r>
    <r>
      <rPr>
        <sz val="10"/>
        <rFont val="Arial"/>
        <family val="2"/>
      </rPr>
      <t xml:space="preserve">
</t>
    </r>
    <r>
      <rPr>
        <sz val="8"/>
        <rFont val="Arial"/>
        <family val="2"/>
      </rPr>
      <t xml:space="preserve"> - nach Marktsegment -
in Trassenkilometer</t>
    </r>
  </si>
  <si>
    <r>
      <t>Betriebsleistung</t>
    </r>
    <r>
      <rPr>
        <sz val="8"/>
        <color theme="1"/>
        <rFont val="Arial"/>
        <family val="2"/>
      </rPr>
      <t xml:space="preserve"> als </t>
    </r>
    <r>
      <rPr>
        <b/>
        <sz val="8"/>
        <color theme="1"/>
        <rFont val="Arial"/>
        <family val="2"/>
      </rPr>
      <t>Hauptfrachtführer</t>
    </r>
  </si>
  <si>
    <t>1.9 / 1.9.7</t>
  </si>
  <si>
    <t>Wenn ja, von welchen EVU wurden diese Leistungen erbracht?</t>
  </si>
  <si>
    <t>Betriebsleistung im Kombinierten Verkehr</t>
  </si>
  <si>
    <t>Verkehrsleistung im Kombinierten Verkehr</t>
  </si>
  <si>
    <r>
      <t xml:space="preserve">Ausgaben für Traktionsstrom </t>
    </r>
    <r>
      <rPr>
        <u/>
        <sz val="9"/>
        <color theme="1"/>
        <rFont val="Arial"/>
        <family val="2"/>
      </rPr>
      <t>nach</t>
    </r>
    <r>
      <rPr>
        <sz val="9"/>
        <color theme="1"/>
        <rFont val="Arial"/>
        <family val="2"/>
      </rPr>
      <t xml:space="preserve"> Rückspeiseverrechng.
</t>
    </r>
    <r>
      <rPr>
        <sz val="8"/>
        <color theme="1"/>
        <rFont val="Arial"/>
        <family val="2"/>
      </rPr>
      <t>(</t>
    </r>
    <r>
      <rPr>
        <u/>
        <sz val="8"/>
        <color theme="1"/>
        <rFont val="Arial"/>
        <family val="2"/>
      </rPr>
      <t>einschließlich</t>
    </r>
    <r>
      <rPr>
        <sz val="8"/>
        <color theme="1"/>
        <rFont val="Arial"/>
        <family val="2"/>
      </rPr>
      <t xml:space="preserve"> Netznutzung, netto; ohne Steuern und Umlagen)</t>
    </r>
  </si>
  <si>
    <r>
      <t xml:space="preserve">Ausgaben für die Netznutzung
</t>
    </r>
    <r>
      <rPr>
        <sz val="8"/>
        <color theme="1"/>
        <rFont val="Arial"/>
        <family val="2"/>
      </rPr>
      <t>(</t>
    </r>
    <r>
      <rPr>
        <u/>
        <sz val="8"/>
        <color theme="1"/>
        <rFont val="Arial"/>
        <family val="2"/>
      </rPr>
      <t>nach</t>
    </r>
    <r>
      <rPr>
        <sz val="8"/>
        <color theme="1"/>
        <rFont val="Arial"/>
        <family val="2"/>
      </rPr>
      <t xml:space="preserve"> Rückspeiseverrechnungen, netto)</t>
    </r>
  </si>
  <si>
    <t>Falls ja, welche Spitzenlast wurde
für dessen Berechnung herangezogen?</t>
  </si>
  <si>
    <t xml:space="preserve">   Unzureichende Infrastrukturparameter (z.B. Gleis nicht überspannt, fehlende Zusatzausstattung)</t>
  </si>
  <si>
    <t>Aufwand für Instandhaltung</t>
  </si>
  <si>
    <t>Ersatzinvestitionen</t>
  </si>
  <si>
    <t>Investitionen Infrastrukturausbau</t>
  </si>
  <si>
    <t>Investitionen Infrastrukturneubau</t>
  </si>
  <si>
    <t>Aufwendungen für Betrieb, Instandhaltung und Abschreibungen
für Schienenwege (Mindestzugangspaket)</t>
  </si>
  <si>
    <t>SUMME</t>
  </si>
  <si>
    <t>Betriebsnahe Instandhaltung von Fahrzeugen im SPNV</t>
  </si>
  <si>
    <t>Betriebsnahe Instandhaltung von Diesellokomotiven im SPFV und SGV</t>
  </si>
  <si>
    <t>Schwere Instandhaltung von Diesellokomotiven</t>
  </si>
  <si>
    <t>Betriebsnahe Instandhaltung von Elektrolokomotiven im SPFV und SGV</t>
  </si>
  <si>
    <t>Schwere Instandhaltung von Elektrolokomotiven</t>
  </si>
  <si>
    <t>Schwere Instandhaltung von Dieseltriebwagen</t>
  </si>
  <si>
    <t>Schwere Instandhaltung von Elektrotriebwagen</t>
  </si>
  <si>
    <t>Betriebsnahe Instandhaltung von Reisezugwagen im SPFV</t>
  </si>
  <si>
    <t>Schwere Instandhaltung von Reisezugwagen</t>
  </si>
  <si>
    <t>Betriebsnahe Instandhaltung von SPFV-Triebzügen</t>
  </si>
  <si>
    <t>Schwere Instandhaltung von SPFV-Triebzügen</t>
  </si>
  <si>
    <t>Instandhaltung von Güterwagen</t>
  </si>
  <si>
    <t>Instandhaltung von Kesselwagen</t>
  </si>
  <si>
    <t>Instandhaltung von Dampflokomotiven</t>
  </si>
  <si>
    <t>Umsatz gesamt (incl. Dritte)</t>
  </si>
  <si>
    <t>---</t>
  </si>
  <si>
    <t>Anzahl Güterterminals für den Kombinierten Verkehr (KV)*</t>
  </si>
  <si>
    <t>Nutzungsdaten Brennstoffaufnahmeeinrichtungen</t>
  </si>
  <si>
    <t>Nutzungsdaten Personenbahnhöfe SPNV</t>
  </si>
  <si>
    <t>Nutzungsdaten Personenbahnhöfe SPFV</t>
  </si>
  <si>
    <t>Nutzungsdaten KV - Terminals</t>
  </si>
  <si>
    <t>Nutzungsdaten Güterterminals (ohne KV)</t>
  </si>
  <si>
    <t>Nutzungsdaten IZG</t>
  </si>
  <si>
    <t xml:space="preserve">Nutzungsdaten ZBE / Rangierbahnhöfe </t>
  </si>
  <si>
    <t>Nutzungsdaten Abstellgleise</t>
  </si>
  <si>
    <r>
      <t xml:space="preserve">* Neben EVU können auch andere Zugangsberechtigte (wie bspw. Aufgabenträger und Logistikdienstleister) Nutzungsentgelte entrichtet haben. Geben Sie </t>
    </r>
    <r>
      <rPr>
        <b/>
        <sz val="8"/>
        <color theme="1"/>
        <rFont val="Arial"/>
        <family val="2"/>
      </rPr>
      <t>alle</t>
    </r>
    <r>
      <rPr>
        <sz val="8"/>
        <color theme="1"/>
        <rFont val="Arial"/>
        <family val="2"/>
      </rPr>
      <t xml:space="preserve"> Einnahmen aus Nutzungsentgelten an.</t>
    </r>
  </si>
  <si>
    <t>eigene und fremde Nutzer</t>
  </si>
  <si>
    <t>fremde Nutzer</t>
  </si>
  <si>
    <t>Umsatz bahnseitige Nutzung</t>
  </si>
  <si>
    <t>Wenn ja, im Auftrag welcher Zugangsberechtigter (Logistiker / EVU) wurden Leistungen erbracht?</t>
  </si>
  <si>
    <r>
      <t>Betriebsleistung</t>
    </r>
    <r>
      <rPr>
        <sz val="7"/>
        <color theme="1"/>
        <rFont val="Arial"/>
        <family val="2"/>
      </rPr>
      <t xml:space="preserve">
Transitfahrten durch Deutschland</t>
    </r>
  </si>
  <si>
    <r>
      <t>Betriebsleistung</t>
    </r>
    <r>
      <rPr>
        <sz val="7"/>
        <color theme="1"/>
        <rFont val="Arial"/>
        <family val="2"/>
      </rPr>
      <t xml:space="preserve">
grenzüberschreitende Fahrten (ohne Transit)</t>
    </r>
  </si>
  <si>
    <t xml:space="preserve"> Wenn Sie eine solche Einrichtung betreiben, füllen Sie für deren Standorte auch das Beiblatt "Güterterminals" aus.</t>
  </si>
  <si>
    <t>Anzahl aller selbst betriebenen Güterterminals in Häfen</t>
  </si>
  <si>
    <t>Gesamtes bahnseitiges Umschlagsvolumen in TEU</t>
  </si>
  <si>
    <t xml:space="preserve">Gibt es auf Ihrem Hafengelände weitere Unternehmen, die eisenbahnbezogene Infrastruktur betreiben (z. B. Umschlagsanlagen)? </t>
  </si>
  <si>
    <t>Keine Angaben zu den Aufwendungen möglich:</t>
  </si>
  <si>
    <t>Bitte geben Sie bei fehlenden Angaben zu den Aufwendungen eine kurze Begründung:</t>
  </si>
  <si>
    <t>* Diese Angaben betrachtet die Bundesnetzagentur als öffentlich zugänglich. § 30 VwVfG findet keine Anwendung.</t>
  </si>
  <si>
    <t xml:space="preserve"> davon mit ETCS / ERTMS ausgerüstet</t>
  </si>
  <si>
    <t>Anzahl EVU</t>
  </si>
  <si>
    <t>Anzahl Kunden</t>
  </si>
  <si>
    <t>eigene und fremde Kunden</t>
  </si>
  <si>
    <t>fremde Kunden</t>
  </si>
  <si>
    <t>Umsatz aus Nutzungsentgelten</t>
  </si>
  <si>
    <r>
      <t xml:space="preserve">Vermögens- und Kapitalsituation gemäß § 266 HGB
für Serviceeinrichtungen im Geschäftsjahr </t>
    </r>
    <r>
      <rPr>
        <b/>
        <sz val="16"/>
        <color theme="1"/>
        <rFont val="Arial"/>
        <family val="2"/>
      </rPr>
      <t>2018</t>
    </r>
  </si>
  <si>
    <r>
      <t xml:space="preserve">Vermögens- und Kapitalsituation gemäß § 266 HGB
für Serviceeinrichtungen im Geschäftsjahr </t>
    </r>
    <r>
      <rPr>
        <b/>
        <sz val="16"/>
        <color theme="1"/>
        <rFont val="Arial"/>
        <family val="2"/>
      </rPr>
      <t>2019</t>
    </r>
  </si>
  <si>
    <r>
      <t xml:space="preserve">Geben Sie hier </t>
    </r>
    <r>
      <rPr>
        <b/>
        <u/>
        <sz val="8"/>
        <color theme="1"/>
        <rFont val="Arial"/>
        <family val="2"/>
      </rPr>
      <t>ausschließlich</t>
    </r>
    <r>
      <rPr>
        <b/>
        <sz val="8"/>
        <color theme="1"/>
        <rFont val="Arial"/>
        <family val="2"/>
      </rPr>
      <t xml:space="preserve"> Betriebsleistungen an, für die Sie Trassenentgelte entrichtet haben.</t>
    </r>
  </si>
  <si>
    <t>Wenn ja, im Auftrag welcher Unternehmen wurden Leistungen erbracht?</t>
  </si>
  <si>
    <t>1.3.2</t>
  </si>
  <si>
    <t>1.3.3</t>
  </si>
  <si>
    <t>1.3.5</t>
  </si>
  <si>
    <t>1.3.6</t>
  </si>
  <si>
    <t>1.6.15</t>
  </si>
  <si>
    <t>1.5.16</t>
  </si>
  <si>
    <t>1.18.4</t>
  </si>
  <si>
    <t>1.17.5</t>
  </si>
  <si>
    <r>
      <t xml:space="preserve">Schienenpersonen-
nahverkehr </t>
    </r>
    <r>
      <rPr>
        <sz val="8"/>
        <color theme="1"/>
        <rFont val="Arial"/>
        <family val="2"/>
      </rPr>
      <t>(SPNV)</t>
    </r>
  </si>
  <si>
    <r>
      <t xml:space="preserve">Schienenpersonen-
fernverkehr </t>
    </r>
    <r>
      <rPr>
        <sz val="8"/>
        <color theme="1"/>
        <rFont val="Arial"/>
        <family val="2"/>
      </rPr>
      <t>(SPFV)</t>
    </r>
  </si>
  <si>
    <r>
      <rPr>
        <b/>
        <sz val="8"/>
        <rFont val="Arial"/>
        <family val="2"/>
      </rPr>
      <t>Umsatz aus Schienenpersonenverkehr</t>
    </r>
    <r>
      <rPr>
        <sz val="8"/>
        <rFont val="Arial"/>
        <family val="2"/>
      </rPr>
      <t xml:space="preserve">
 - nach Marktsegment -  (in Euro)</t>
    </r>
  </si>
  <si>
    <r>
      <t xml:space="preserve">Beziehen Sie </t>
    </r>
    <r>
      <rPr>
        <u/>
        <sz val="8"/>
        <color theme="1"/>
        <rFont val="Arial"/>
        <family val="2"/>
      </rPr>
      <t>ausschließlich</t>
    </r>
    <r>
      <rPr>
        <sz val="8"/>
        <color theme="1"/>
        <rFont val="Arial"/>
        <family val="2"/>
      </rPr>
      <t xml:space="preserve"> die Beschäftigten ein, die organisatorisch mit dem </t>
    </r>
    <r>
      <rPr>
        <u/>
        <sz val="8"/>
        <color theme="1"/>
        <rFont val="Arial"/>
        <family val="2"/>
      </rPr>
      <t>Eisenbahnverkehr</t>
    </r>
    <r>
      <rPr>
        <sz val="8"/>
        <color theme="1"/>
        <rFont val="Arial"/>
        <family val="2"/>
      </rPr>
      <t xml:space="preserve"> betraut sind
oder hierfür in irgendeiner Form Arbeitsleistung erbringen; einschließlich angemieteter Arbeitskräfte.
Dem Infrastrukturbetrieb zuzuordnende Mitarbeiter sind ausschließlich im Fragebogen Nr. 3 anzugeben.
</t>
    </r>
    <r>
      <rPr>
        <b/>
        <sz val="8"/>
        <color theme="1"/>
        <rFont val="Arial"/>
        <family val="2"/>
      </rPr>
      <t>Ehrenamtlich tätige Mitarbeiter und an Dritte vermietete Personale sind ebenfalls nicht einzurechnen</t>
    </r>
    <r>
      <rPr>
        <sz val="8"/>
        <color theme="1"/>
        <rFont val="Arial"/>
        <family val="2"/>
      </rPr>
      <t>.</t>
    </r>
  </si>
  <si>
    <r>
      <t xml:space="preserve">Bitte geben Sie hier Vollzeitäquivalente an (Vollzeitstelle = 1,0 Stellen, Halbtagsstelle 0,5 Stellen etc.)!
</t>
    </r>
    <r>
      <rPr>
        <sz val="8"/>
        <color theme="1"/>
        <rFont val="Arial"/>
        <family val="2"/>
      </rPr>
      <t>Wenn Personal nur schwer zugeordnet werden kann, ist eine qualifizierte Schätzung hinreichend.</t>
    </r>
  </si>
  <si>
    <t>Allgemeine Geschäftsbedingungen (AGB) können Bestandteil der Nutzungsbedingungen für Serviceeinrichtungen sein. Sie können diese jedoch nicht ersetzen.</t>
  </si>
  <si>
    <t>Haben Sie Ihre aktuell gültige Entgeltliste im Internet veröffentlicht?</t>
  </si>
  <si>
    <t>Haben Sie Ihre aktuell gültigen NBS im Internet veröffentlicht?</t>
  </si>
  <si>
    <r>
      <t xml:space="preserve">Beziehen Sie hier bei allen Angaben nur das Vermögen bzw. Kapital mit ein, welches den betriebenen  </t>
    </r>
    <r>
      <rPr>
        <b/>
        <sz val="8"/>
        <color theme="1"/>
        <rFont val="Arial"/>
        <family val="2"/>
      </rPr>
      <t>Serviceeinrichtungen</t>
    </r>
    <r>
      <rPr>
        <sz val="8"/>
        <color theme="1"/>
        <rFont val="Arial"/>
        <family val="2"/>
      </rPr>
      <t xml:space="preserve"> zuzuordnen ist; </t>
    </r>
    <r>
      <rPr>
        <u/>
        <sz val="8"/>
        <color theme="1"/>
        <rFont val="Arial"/>
        <family val="2"/>
      </rPr>
      <t>jeweils netto (vermindert um öffentliche Fördermittel und Zuschüsse)</t>
    </r>
    <r>
      <rPr>
        <sz val="8"/>
        <color theme="1"/>
        <rFont val="Arial"/>
        <family val="2"/>
      </rPr>
      <t>.
Eisenbahnfremde Einrichtungen sind nicht mitzuberücksichtigen.
Infrastrukturfremde Kosten (z.B. Vermarktungsaufwendungen für Bahnhofsgeschäfte) sind herauszurechnen.</t>
    </r>
  </si>
  <si>
    <r>
      <t>Gesamtvermögen / Bilanzsumme gemäß § 266 HGB</t>
    </r>
    <r>
      <rPr>
        <sz val="10"/>
        <color theme="1"/>
        <rFont val="Arial"/>
        <family val="2"/>
      </rPr>
      <t xml:space="preserve">
</t>
    </r>
    <r>
      <rPr>
        <sz val="8"/>
        <color theme="1"/>
        <rFont val="Arial"/>
        <family val="2"/>
      </rPr>
      <t>(</t>
    </r>
    <r>
      <rPr>
        <u/>
        <sz val="8"/>
        <color theme="1"/>
        <rFont val="Arial"/>
        <family val="2"/>
      </rPr>
      <t>nur Serviceeinrichtungen</t>
    </r>
    <r>
      <rPr>
        <sz val="8"/>
        <color theme="1"/>
        <rFont val="Arial"/>
        <family val="2"/>
      </rPr>
      <t>; vermindert um öffentliche Fördermittel / Zuschüsse)</t>
    </r>
  </si>
  <si>
    <r>
      <t>Gesamtvermögen / Bilanzsumme gemäß § 266 HGB</t>
    </r>
    <r>
      <rPr>
        <sz val="10"/>
        <color theme="1"/>
        <rFont val="Arial"/>
        <family val="2"/>
      </rPr>
      <t xml:space="preserve">
</t>
    </r>
    <r>
      <rPr>
        <sz val="8"/>
        <color theme="1"/>
        <rFont val="Arial"/>
        <family val="2"/>
      </rPr>
      <t>(</t>
    </r>
    <r>
      <rPr>
        <u/>
        <sz val="8"/>
        <color theme="1"/>
        <rFont val="Arial"/>
        <family val="2"/>
      </rPr>
      <t>nur Serviceeinrichtungen</t>
    </r>
    <r>
      <rPr>
        <sz val="8"/>
        <color theme="1"/>
        <rFont val="Arial"/>
        <family val="2"/>
      </rPr>
      <t>; einschließlich öffentlicher Fördermittel / Zuschüsse)</t>
    </r>
  </si>
  <si>
    <r>
      <t xml:space="preserve">Eigenkapital gemäß § 266 HGB
</t>
    </r>
    <r>
      <rPr>
        <sz val="8"/>
        <color theme="1"/>
        <rFont val="Arial"/>
        <family val="2"/>
      </rPr>
      <t>(</t>
    </r>
    <r>
      <rPr>
        <u/>
        <sz val="8"/>
        <color theme="1"/>
        <rFont val="Arial"/>
        <family val="2"/>
      </rPr>
      <t>nur Serviceeinrichtungen</t>
    </r>
    <r>
      <rPr>
        <sz val="8"/>
        <color theme="1"/>
        <rFont val="Arial"/>
        <family val="2"/>
      </rPr>
      <t>; ohne Sonderposten aus Zuwendungen / Zuschüssen)</t>
    </r>
  </si>
  <si>
    <r>
      <t xml:space="preserve">Fremdkapital gemäß § 266 HGB
</t>
    </r>
    <r>
      <rPr>
        <sz val="8"/>
        <color theme="1"/>
        <rFont val="Arial"/>
        <family val="2"/>
      </rPr>
      <t>(</t>
    </r>
    <r>
      <rPr>
        <u/>
        <sz val="8"/>
        <color theme="1"/>
        <rFont val="Arial"/>
        <family val="2"/>
      </rPr>
      <t>nur Serviceeinrichtungen</t>
    </r>
    <r>
      <rPr>
        <sz val="8"/>
        <color theme="1"/>
        <rFont val="Arial"/>
        <family val="2"/>
      </rPr>
      <t>; Rückstellungen &amp; Verbindlichkeiten)</t>
    </r>
  </si>
  <si>
    <t>Keine Angaben zur Vermögens- und Kapitalsituation möglich:</t>
  </si>
  <si>
    <t>Bitte geben Sie bei fehlenden Angaben zur Vermögens- und Kapitalsituation eine kurze Begründung:</t>
  </si>
  <si>
    <t>Falls zutreffend: Welches andere Unternehmen kann diese Information bereitstellen?</t>
  </si>
  <si>
    <t>Falls zutreffend: Welches andere Unternehmen erhebt für die Nutzung der Bahninfrastruktur Engelte?</t>
  </si>
  <si>
    <t>Wer betreibt die Infrastruktur?</t>
  </si>
  <si>
    <t>Wer ist Eigentümer der Infrastruktur?</t>
  </si>
  <si>
    <r>
      <t xml:space="preserve">Geben Sie bitte an, in welcher Höhe Sie für die </t>
    </r>
    <r>
      <rPr>
        <u/>
        <sz val="8"/>
        <color theme="1"/>
        <rFont val="Arial"/>
        <family val="2"/>
      </rPr>
      <t>bahnseitige</t>
    </r>
    <r>
      <rPr>
        <sz val="8"/>
        <color theme="1"/>
        <rFont val="Arial"/>
        <family val="2"/>
      </rPr>
      <t xml:space="preserve"> Nutzung Ihrer Güterterminal - Infrastruktur
an diesem Standort im Berichtsjahr Nutzungsentgelte erhoben haben.</t>
    </r>
  </si>
  <si>
    <t xml:space="preserve"> je Tonne</t>
  </si>
  <si>
    <t xml:space="preserve"> je TEU</t>
  </si>
  <si>
    <r>
      <t xml:space="preserve">Gemäß Art. 4 DVO i.V.m. § 19 Abs. 4 ERegG ist der Betreiber von Serviceeinrichtungen verpflichtet, Nutzungsbedingungen mit den in der DVO und dem ERegG geforderten Informationen aufzustellen (kurz: </t>
    </r>
    <r>
      <rPr>
        <b/>
        <sz val="8"/>
        <color theme="1"/>
        <rFont val="Arial"/>
        <family val="2"/>
      </rPr>
      <t>NBS</t>
    </r>
    <r>
      <rPr>
        <sz val="8"/>
        <color theme="1"/>
        <rFont val="Arial"/>
        <family val="2"/>
      </rPr>
      <t>).
Die Beschreibung der Serviceeinrichtung nach DVO ist Bestandteil der Nutzungsbedingungen.</t>
    </r>
  </si>
  <si>
    <t>Wurden für die von Ihnen betriebene Infrastruktur am Standort bereits NBS aufgestellt?</t>
  </si>
  <si>
    <t>Die standortbezogene Abfrage zum Themenblock Häfen dient zur Gewinnung eines besseren Überblicks über die Organisationsstrukturen von Häfen im Hinblick auf die betriebene Eisenbahninfrastruktur und deren Finanzierung.</t>
  </si>
  <si>
    <t>Güterterminals (Umschlagseinrichtungen)</t>
  </si>
  <si>
    <t>Güterterminals (Gleisanlagen)</t>
  </si>
  <si>
    <t xml:space="preserve">Zugbildungseinrichtungen / Rangierbahnhöfe     </t>
  </si>
  <si>
    <t>Welche Arten von Serviceeinrichtungen betreiben Sie eisenbahnseitig am Standort selbst?</t>
  </si>
  <si>
    <t xml:space="preserve"> Wenn Sie am Hafenstandort selbst Güterterminals betreiben, füllen Sie auch das Beiblatt "Güterterminals" aus.</t>
  </si>
  <si>
    <r>
      <t xml:space="preserve">Kann ein Teil des Umschlags </t>
    </r>
    <r>
      <rPr>
        <b/>
        <sz val="8"/>
        <color theme="1"/>
        <rFont val="Arial"/>
        <family val="2"/>
      </rPr>
      <t>nicht</t>
    </r>
    <r>
      <rPr>
        <sz val="8"/>
        <color theme="1"/>
        <rFont val="Arial"/>
        <family val="2"/>
      </rPr>
      <t xml:space="preserve"> in TEU angegeben werden, 
nennen Sie diesen bitte in Tonnen.</t>
    </r>
  </si>
  <si>
    <r>
      <t>Umsatz von EVU</t>
    </r>
    <r>
      <rPr>
        <b/>
        <sz val="7"/>
        <color theme="1"/>
        <rFont val="Arial"/>
        <family val="2"/>
      </rPr>
      <t xml:space="preserve"> insgesamt
</t>
    </r>
    <r>
      <rPr>
        <sz val="7"/>
        <color theme="1"/>
        <rFont val="Arial"/>
        <family val="2"/>
      </rPr>
      <t>(eigene und fremde EVU)</t>
    </r>
  </si>
  <si>
    <t>0.24.10</t>
  </si>
  <si>
    <t>0.24.11</t>
  </si>
  <si>
    <t xml:space="preserve"> - Umschlagseinrichtungen in Güterterminals</t>
  </si>
  <si>
    <t xml:space="preserve"> - Gleisanlagen in Güterterminals</t>
  </si>
  <si>
    <t>1.12.4</t>
  </si>
  <si>
    <t>Umsatz nach Marktsegment</t>
  </si>
  <si>
    <t>Bitte erläutern Sie, welche sonstigen Umsätze zur Deckung der Kosten der Pflichtleistung herangezogen wurden
(bspw. Stornierungsentgelte; jedoch keine Zuschüsse / Fördermittel):</t>
  </si>
  <si>
    <r>
      <rPr>
        <b/>
        <sz val="10"/>
        <color theme="1"/>
        <rFont val="Arial"/>
        <family val="2"/>
      </rPr>
      <t>Wichtiger Hinweis:</t>
    </r>
    <r>
      <rPr>
        <sz val="10"/>
        <color theme="1"/>
        <rFont val="Arial"/>
        <family val="2"/>
      </rPr>
      <t xml:space="preserve"> Achten Sie darauf, dass Ihre Angaben im Fragebogen mit denen in ihren bei der BNetzA gestellten Entgeltanträgen übereinstimmten sollten, wenn sich zwischenzeitlich keine Änderungen ergeben haben.</t>
    </r>
  </si>
  <si>
    <r>
      <t xml:space="preserve">Anzahl Güterterminals für die konventionelle Be- und Entladung von Zügen
</t>
    </r>
    <r>
      <rPr>
        <sz val="8"/>
        <rFont val="Arial"/>
        <family val="2"/>
      </rPr>
      <t>(außer KV-Terminals)</t>
    </r>
  </si>
  <si>
    <t>Anzahl aller Güterterminals</t>
  </si>
  <si>
    <t>Güterterminals (Einrichtungen zum Be- und Entladen)</t>
  </si>
  <si>
    <t>Gleisanlagen</t>
  </si>
  <si>
    <r>
      <t xml:space="preserve">Gemäß Art. 4 DVO i. V. m. § 19 Abs. 4 ERegG ist der Betreiber von Serviceeinrichtungen verpflichtet, Nutzungsbedingungen mit den in der DVO und dem ERegG geforderten Informationen aufzustellen (kurz: </t>
    </r>
    <r>
      <rPr>
        <b/>
        <sz val="8"/>
        <color theme="1"/>
        <rFont val="Arial"/>
        <family val="2"/>
      </rPr>
      <t>NBS</t>
    </r>
    <r>
      <rPr>
        <sz val="8"/>
        <color theme="1"/>
        <rFont val="Arial"/>
        <family val="2"/>
      </rPr>
      <t>).
Die Beschreibung der Serviceeinrichtung nach DVO ist Bestandteil der Nutzungsbedingungen.</t>
    </r>
  </si>
  <si>
    <r>
      <t xml:space="preserve"> Verkehrsträger am Standort</t>
    </r>
    <r>
      <rPr>
        <sz val="8"/>
        <color theme="1"/>
        <rFont val="Arial"/>
        <family val="2"/>
      </rPr>
      <t xml:space="preserve"> mit </t>
    </r>
    <r>
      <rPr>
        <u/>
        <sz val="8"/>
        <color theme="1"/>
        <rFont val="Arial"/>
        <family val="2"/>
      </rPr>
      <t>bahnseitiger</t>
    </r>
    <r>
      <rPr>
        <sz val="8"/>
        <color theme="1"/>
        <rFont val="Arial"/>
        <family val="2"/>
      </rPr>
      <t xml:space="preserve"> Umschlagsoption:</t>
    </r>
  </si>
  <si>
    <t>Wenn Ihr Unternehmen über mehr Hafen-Standorte verfügt als in dieser Tabelle vorgesehen
(maximal 10), kontaktieren Sie bitte Ihren Ansprechpartner (siehe Anschreiben bzw. siehe Tabelle Stammdaten).</t>
  </si>
  <si>
    <t>Information für Betreiber von Häfen mit Hafenbahninfrastruktur</t>
  </si>
  <si>
    <t>Häfen mit Schieneninfrastruktur/Hafenbahnen</t>
  </si>
  <si>
    <t>Bitte nennen Sie im Folgenden das Bahnumschlagsvolumen im Berichtsjahr an diesem Güterterminalstandort.
Kann ein Teil des Umschlags nicht in TEU angegeben werden, nennen Sie diesen bitte in Tonnen.</t>
  </si>
  <si>
    <t xml:space="preserve"> Beiblatt beachten.</t>
  </si>
  <si>
    <t>Sofern Ihr EVU selbst Trassen bestellt und bezahlt hat, beantworten Sie bitte auch die folgenden Fragenblöcke.</t>
  </si>
  <si>
    <r>
      <t xml:space="preserve">Betriebsleistung
im Schienengüterverkehr
</t>
    </r>
    <r>
      <rPr>
        <sz val="7"/>
        <color theme="1"/>
        <rFont val="Arial"/>
        <family val="2"/>
      </rPr>
      <t>für die Trassenentgelte
entrichtet wurden</t>
    </r>
  </si>
  <si>
    <t>Betriebsleistung im Schienengüterverkehr  &lt;3&gt;</t>
  </si>
  <si>
    <t>Falls ja, geben Sie bitte die Namen dieser Energieversorger für die einzelnen Jahre an:</t>
  </si>
  <si>
    <t>Welche Aufwendungen / Investitionen sind im Berichtsjahr für das eigene Netz angefallen?
In welchem Umfang wurden Fördermittel (FM) / Zuschüsse zur Finanzierung verwendet?</t>
  </si>
  <si>
    <t>aufgewendete
FM / Zuschüsse</t>
  </si>
  <si>
    <t>Teilen Sie die vorgenannten, aufgewendeten Fördermittel / Zuschüsse nach ihren Quellen auf:</t>
  </si>
  <si>
    <t>Die Summe der Spalte "vorhandene Infrastruktur" muss der Summe aus 2.15.3, 2.13.1 und 2.13.4 entsprechen.
Die Summe der Spalte "Neubau von Infrastruktur" muss dem Wert in Feld 2.13.7 entsprechen.</t>
  </si>
  <si>
    <r>
      <t xml:space="preserve">Güterterminals </t>
    </r>
    <r>
      <rPr>
        <sz val="8"/>
        <color theme="1"/>
        <rFont val="Arial"/>
        <family val="2"/>
      </rPr>
      <t>(alle Be- und Entladungseinrichtungen / Gleisanlagen)</t>
    </r>
  </si>
  <si>
    <t>Fördermittel / Zuschüsse für Serviceeinrichtungen in 2019</t>
  </si>
  <si>
    <r>
      <t xml:space="preserve">Güterterminals
</t>
    </r>
    <r>
      <rPr>
        <sz val="7"/>
        <color theme="1"/>
        <rFont val="Arial"/>
        <family val="2"/>
      </rPr>
      <t>(alle Be- und Entladungseinrichtungen / Gleisanlagen)</t>
    </r>
  </si>
  <si>
    <t>Haben Sie im Berichtsjahr Fördermittel für Ihre Serviceeinrichtungen verwendet?</t>
  </si>
  <si>
    <t>Umschlagseinrichtung /
Einr. zur Be- und Entladung</t>
  </si>
  <si>
    <r>
      <t xml:space="preserve"> Gesamte </t>
    </r>
    <r>
      <rPr>
        <u/>
        <sz val="10"/>
        <color theme="1"/>
        <rFont val="Arial"/>
        <family val="2"/>
      </rPr>
      <t>selbst betriebene</t>
    </r>
    <r>
      <rPr>
        <sz val="10"/>
        <color theme="1"/>
        <rFont val="Arial"/>
        <family val="2"/>
      </rPr>
      <t xml:space="preserve"> Gleislänge am Standort (Hafen / Hafenbahn)</t>
    </r>
    <r>
      <rPr>
        <sz val="8"/>
        <color theme="1"/>
        <rFont val="Arial"/>
        <family val="2"/>
      </rPr>
      <t>:</t>
    </r>
  </si>
  <si>
    <t>Hintergrund der Befragung - Häfen / Hafenbahnen</t>
  </si>
  <si>
    <t>Nutzungsdaten Hafenbahn - Infrastruktur</t>
  </si>
  <si>
    <t xml:space="preserve"> davon Gleislänge innerhalb von Häfen (Hafenbahnen)</t>
  </si>
  <si>
    <t>Umsatz bahnseitige Nutzung €</t>
  </si>
  <si>
    <t>Umsatz bahnseitige Nutzung € €</t>
  </si>
  <si>
    <t>Serviceeinrichtungen: Anzahl und Nutzung  &lt;4&gt;</t>
  </si>
  <si>
    <t>Welche Fahrzeuge haben Sie in Ihren Wartungseinrichtungen in 2019 gewartet / repariert?</t>
  </si>
  <si>
    <t>Umsatz in €</t>
  </si>
  <si>
    <t>Waren Sie im Berichtsjahr ausschließlich als Hauptfrachtführer tätig?</t>
  </si>
  <si>
    <t>Ausschließlich als Excel-Datei (XLSX) per eMail an:</t>
  </si>
  <si>
    <t>Eisenbahninfrastrukturunternehmen - Betreiber von Serviceeinrichtungen</t>
  </si>
  <si>
    <t>Vorstand / Geschäftsführer/in</t>
  </si>
  <si>
    <t>Öffentliche Eisenbahnen haben nach § 7 ERegG in ihrer Buchführung getrennte Konten für die Bereiche "Erbringung von Verkehrsleistungen" und "Betrieb der Eisenbahninfrastruktur" zu führen,
sofern die Ausnahmeregelungen aus § 2 ERegG bzw. § 7 Abs. 6 ERegG nicht anwendbar sind.</t>
  </si>
  <si>
    <r>
      <t xml:space="preserve">Verkehrsaufkommen "Punkt-zu-Punkt"
</t>
    </r>
    <r>
      <rPr>
        <sz val="8"/>
        <color theme="1"/>
        <rFont val="Arial"/>
        <family val="2"/>
      </rPr>
      <t>gemäß TPS 2019 DB Netz AG; in Personen</t>
    </r>
  </si>
  <si>
    <r>
      <t xml:space="preserve">Verkehrsaufkommen "Charter-/Nostalgie"
</t>
    </r>
    <r>
      <rPr>
        <sz val="8"/>
        <color theme="1"/>
        <rFont val="Arial"/>
        <family val="2"/>
      </rPr>
      <t>gemäß TPS 2019 DB Netz AG; in Personen</t>
    </r>
  </si>
  <si>
    <r>
      <t xml:space="preserve">Verkehrsaufkommen "Nachtzugverkehr"
</t>
    </r>
    <r>
      <rPr>
        <sz val="8"/>
        <color theme="1"/>
        <rFont val="Arial"/>
        <family val="2"/>
      </rPr>
      <t>gemäß TPS 2019 DB Netz AG; in Personen</t>
    </r>
  </si>
  <si>
    <r>
      <rPr>
        <b/>
        <sz val="8"/>
        <rFont val="Arial"/>
        <family val="2"/>
      </rPr>
      <t>Verkehrsaufkommen</t>
    </r>
    <r>
      <rPr>
        <sz val="8"/>
        <rFont val="Arial"/>
        <family val="2"/>
      </rPr>
      <t xml:space="preserve">
 - nach Marktsegment -
in Personen</t>
    </r>
  </si>
  <si>
    <r>
      <t xml:space="preserve">Verkehrsleistung "Punkt-zu-Punkt-Verkehr"
</t>
    </r>
    <r>
      <rPr>
        <sz val="8"/>
        <color theme="1"/>
        <rFont val="Arial"/>
        <family val="2"/>
      </rPr>
      <t>gemäß TPS 2019 DB Netz AG; in Pkm</t>
    </r>
  </si>
  <si>
    <r>
      <t xml:space="preserve">Verkehrsleistung "Charter-/Nostalgie"
</t>
    </r>
    <r>
      <rPr>
        <sz val="8"/>
        <color theme="1"/>
        <rFont val="Arial"/>
        <family val="2"/>
      </rPr>
      <t>gemäß TPS 2019 DB Netz AG; in Pkm</t>
    </r>
  </si>
  <si>
    <r>
      <t xml:space="preserve">Verkehrsleistung "Nachtzugverkehr"
</t>
    </r>
    <r>
      <rPr>
        <sz val="8"/>
        <color theme="1"/>
        <rFont val="Arial"/>
        <family val="2"/>
      </rPr>
      <t>gemäß TPS 2019 DB Netz AG; in Pkm</t>
    </r>
  </si>
  <si>
    <r>
      <rPr>
        <b/>
        <sz val="8"/>
        <rFont val="Arial"/>
        <family val="2"/>
      </rPr>
      <t>Verkehrsleistung</t>
    </r>
    <r>
      <rPr>
        <sz val="8"/>
        <rFont val="Arial"/>
        <family val="2"/>
      </rPr>
      <t xml:space="preserve">
 - nach Marktsegment -
in Personenkilometer</t>
    </r>
  </si>
  <si>
    <t>Das Eisenbahnverkehrsunternehmen erbringt in den folgenden Staaten Leistungen im SPNV / SPFV:</t>
  </si>
  <si>
    <t>Das Eisenbahnverkehrsunternehmen erbringt in den folgenden Staaten Leistungen im SGV / sV:</t>
  </si>
  <si>
    <t>Umsatz Einzelwagenverkehre
(inkl. Wagengruppen); in Euro</t>
  </si>
  <si>
    <t>Geben Sie hier bitte alle Einrichtungen an, welche der Be- und Entladung von Zügen dienen.
Dazu zählen u. a. Laderampen, Ladestraßen, Ladestellen und Terminals für den Kombinierten Verkehr.</t>
  </si>
  <si>
    <t>Güterterminals
(alle Be- und Entladungseinrichtungen / Gleisanlagen)</t>
  </si>
  <si>
    <t>Instandhaltung von Gleisbau- und Sonderfahrzeugen</t>
  </si>
  <si>
    <r>
      <t xml:space="preserve">Art der Serviceeinrichtung / Berichtsjahr 2019
</t>
    </r>
    <r>
      <rPr>
        <sz val="7"/>
        <color theme="1"/>
        <rFont val="Arial"/>
        <family val="2"/>
      </rPr>
      <t>(ohne Wartungseinrichtungen und Einr. für die Brennstoffaufnahme)</t>
    </r>
  </si>
  <si>
    <r>
      <t xml:space="preserve">Berücksichtigen Sie hier nur:
- </t>
    </r>
    <r>
      <rPr>
        <b/>
        <sz val="7.5"/>
        <color theme="1"/>
        <rFont val="Arial"/>
        <family val="2"/>
      </rPr>
      <t>Personenbahnhöfe</t>
    </r>
    <r>
      <rPr>
        <sz val="7.5"/>
        <color theme="1"/>
        <rFont val="Arial"/>
        <family val="2"/>
      </rPr>
      <t xml:space="preserve"> mit einer mittleren täglichen Fahrgastzahl von </t>
    </r>
    <r>
      <rPr>
        <b/>
        <sz val="7.5"/>
        <color theme="1"/>
        <rFont val="Arial"/>
        <family val="2"/>
      </rPr>
      <t>&gt; 10.000</t>
    </r>
    <r>
      <rPr>
        <sz val="7.5"/>
        <color theme="1"/>
        <rFont val="Arial"/>
        <family val="2"/>
      </rPr>
      <t xml:space="preserve"> und 
- </t>
    </r>
    <r>
      <rPr>
        <b/>
        <sz val="7.5"/>
        <color theme="1"/>
        <rFont val="Arial"/>
        <family val="2"/>
      </rPr>
      <t>Güterterminals für den Kombinierten Verkehr</t>
    </r>
    <r>
      <rPr>
        <sz val="7.5"/>
        <color theme="1"/>
        <rFont val="Arial"/>
        <family val="2"/>
      </rPr>
      <t xml:space="preserve"> mit einem Jahresumschlag von </t>
    </r>
    <r>
      <rPr>
        <b/>
        <sz val="7.5"/>
        <color theme="1"/>
        <rFont val="Arial"/>
        <family val="2"/>
      </rPr>
      <t>&gt; 100.000 TEU bzw. 1 Mio. Tonnen.</t>
    </r>
  </si>
  <si>
    <r>
      <t xml:space="preserve"> Quelle für </t>
    </r>
    <r>
      <rPr>
        <b/>
        <u/>
        <sz val="8"/>
        <color theme="1"/>
        <rFont val="Arial"/>
        <family val="2"/>
      </rPr>
      <t>große Personenbahnhöfe</t>
    </r>
  </si>
  <si>
    <r>
      <t xml:space="preserve"> Quelle für </t>
    </r>
    <r>
      <rPr>
        <b/>
        <u/>
        <sz val="8"/>
        <color theme="1"/>
        <rFont val="Arial"/>
        <family val="2"/>
      </rPr>
      <t>große KV-Güterterminals</t>
    </r>
  </si>
  <si>
    <t>Haben Sie die Bundesnetzagentur über Ihre aktuell gültigen NBS unterrichtet?</t>
  </si>
  <si>
    <t>Haben Sie die Bundesnetzagentur über Ihre für 2020 gültige Entgeltliste unterrichtet?</t>
  </si>
  <si>
    <t>Wenn ja, im Auftrag welcher Zugangsberechtigter (EVU/Spediteure/Logistiker) wurden Leistungen erbracht?</t>
  </si>
  <si>
    <r>
      <t>Der Betreiber von Serviceeinrichtungen ist gemäß Art. 4 DVO (</t>
    </r>
    <r>
      <rPr>
        <u/>
        <sz val="8"/>
        <color theme="1"/>
        <rFont val="Arial"/>
        <family val="2"/>
      </rPr>
      <t>EU 2017/2177</t>
    </r>
    <r>
      <rPr>
        <sz val="8"/>
        <color theme="1"/>
        <rFont val="Arial"/>
        <family val="2"/>
      </rPr>
      <t>) i.V.m. § 19 Abs. 4 ERegG verpflichtet, Nutzungsbedingungen mit den in der DVO und dem ERegG geforderten Informationen aufzustellen.
Die Beschreibung der Serviceeinrichtung nach DVO ist Bestandteil der Nutzungsbedingungen.
Diese müssen dem Betreiber der Schienenwege, an dessen Netz die Serviceeinrichtungen angeschlossen sind,
zur Verfügung gestellt werden.</t>
    </r>
  </si>
  <si>
    <t>Hat Ihr Unternehmen Verkehre durch andere EVU durchführen lassen,
für die Sie Trassenentgelte entrichtet haben?</t>
  </si>
  <si>
    <t>Nennen Sie die Höhe dieser beauftragten Betriebsleistung:</t>
  </si>
  <si>
    <t>Nennen Sie die Höhe dieser erbrachten Betriebsleistung:</t>
  </si>
  <si>
    <r>
      <t xml:space="preserve">Hat Ihr Unternehmen Betriebsleistungen erbracht,
für die Sie selbst </t>
    </r>
    <r>
      <rPr>
        <u/>
        <sz val="10"/>
        <color theme="1"/>
        <rFont val="Arial"/>
        <family val="2"/>
      </rPr>
      <t>keine</t>
    </r>
    <r>
      <rPr>
        <sz val="10"/>
        <color theme="1"/>
        <rFont val="Arial"/>
        <family val="2"/>
      </rPr>
      <t xml:space="preserve"> Trassenentgelte entrichtet haben?</t>
    </r>
  </si>
  <si>
    <r>
      <t xml:space="preserve">Hat Ihr Unternehmen Verkehre </t>
    </r>
    <r>
      <rPr>
        <u/>
        <sz val="10"/>
        <color theme="1"/>
        <rFont val="Arial"/>
        <family val="2"/>
      </rPr>
      <t>an</t>
    </r>
    <r>
      <rPr>
        <sz val="10"/>
        <color theme="1"/>
        <rFont val="Arial"/>
        <family val="2"/>
      </rPr>
      <t xml:space="preserve"> Unterfrachtführer (andere EVU) vergeben?</t>
    </r>
  </si>
  <si>
    <t>Nennen Sie die Höhe dieser beauftragten Verkehrsleistung:</t>
  </si>
  <si>
    <t>Hat Ihr Unternehmen Verkehre (als Unterfrachtführer)
für einen Hauptfrachtführer erbracht?</t>
  </si>
  <si>
    <t>Falls bekannt, welche Verkehrsleistung umfassen diese Verkehre?</t>
  </si>
  <si>
    <t>Betriebsleistung im Schienenpersonenverkehr &lt;3&gt;</t>
  </si>
  <si>
    <t>Verkehrsaufkommen im Schienenpersonenverkehr</t>
  </si>
  <si>
    <t>Verkehrsleistung für ausgewählte Marktsegmente</t>
  </si>
  <si>
    <t>Betriebsleistung für ausgewählte Marktsegmente</t>
  </si>
  <si>
    <t>Verkehrsaufkommen für ausgewählte Marktsegmente</t>
  </si>
  <si>
    <t>3.34.36 /  3.34.39</t>
  </si>
  <si>
    <t>3.34.40 / 3.34.43</t>
  </si>
  <si>
    <t>3.34.44 / 3.34.45</t>
  </si>
  <si>
    <t>3.34.46 / 3.34.47</t>
  </si>
  <si>
    <t>3.38.1 / 3.38.2</t>
  </si>
  <si>
    <t>3.38.3</t>
  </si>
  <si>
    <t>3.38.4 / 3.38.5</t>
  </si>
  <si>
    <t>3.38.6 - 3.38.8</t>
  </si>
  <si>
    <t>3.38.9 - 3.38.12</t>
  </si>
  <si>
    <t>3.5.7 / 3.5.8 / 3.5.9 / 3.5.10</t>
  </si>
  <si>
    <t>3.6.21</t>
  </si>
  <si>
    <t>3.6.22 -3.6.25</t>
  </si>
  <si>
    <t>3.35.19</t>
  </si>
  <si>
    <t>3.38</t>
  </si>
  <si>
    <t>3.22.13</t>
  </si>
  <si>
    <t>3.39. - 3.39.4</t>
  </si>
  <si>
    <t>3.39.5 - 3.39.9</t>
  </si>
  <si>
    <t>3.39.10 - 3.39.14</t>
  </si>
  <si>
    <t>3.39.15 - 3.39.19</t>
  </si>
  <si>
    <t>3.39.20 - 3.39.24</t>
  </si>
  <si>
    <t>3.39.25 - 3.39.29</t>
  </si>
  <si>
    <t>3.39.30 - 3.39.34</t>
  </si>
  <si>
    <t>3.39.35 - 3.39.39</t>
  </si>
  <si>
    <t>3.39.40 - 3.39.44</t>
  </si>
  <si>
    <t>3.39.45 - 3.39.49</t>
  </si>
  <si>
    <t>3.39.50 - 3.39.54</t>
  </si>
  <si>
    <t>3.39.55 - 3.39.59</t>
  </si>
  <si>
    <t>3.39.60 - 3.39.64</t>
  </si>
  <si>
    <t>3.39.65 - 3.39.69</t>
  </si>
  <si>
    <t>3.39.70 - 3.39.74</t>
  </si>
  <si>
    <t>3.29.1</t>
  </si>
  <si>
    <r>
      <t xml:space="preserve">Verkehrsaufkommen im </t>
    </r>
    <r>
      <rPr>
        <b/>
        <u/>
        <sz val="8"/>
        <color theme="1"/>
        <rFont val="Arial"/>
        <family val="2"/>
      </rPr>
      <t>Kombinierten Verkehr</t>
    </r>
    <r>
      <rPr>
        <b/>
        <sz val="8"/>
        <color theme="1"/>
        <rFont val="Arial"/>
        <family val="2"/>
      </rPr>
      <t xml:space="preserve"> als Hauptfrachtführer
</t>
    </r>
    <r>
      <rPr>
        <sz val="8"/>
        <color theme="1"/>
        <rFont val="Arial"/>
        <family val="2"/>
      </rPr>
      <t>in Tonnen</t>
    </r>
  </si>
  <si>
    <t>Wenn Ihnen ingesamt oder teilweise keine Tonnagen bekannt sind, geben Sie hier die Anzahl der TEU an:</t>
  </si>
  <si>
    <r>
      <t xml:space="preserve">Verkehrsaufkommen im </t>
    </r>
    <r>
      <rPr>
        <b/>
        <u/>
        <sz val="8"/>
        <color theme="1"/>
        <rFont val="Arial"/>
        <family val="2"/>
      </rPr>
      <t>Kombinierten Verkehr</t>
    </r>
    <r>
      <rPr>
        <b/>
        <sz val="8"/>
        <color theme="1"/>
        <rFont val="Arial"/>
        <family val="2"/>
      </rPr>
      <t xml:space="preserve"> als Hauptfrachtführer
</t>
    </r>
    <r>
      <rPr>
        <sz val="8"/>
        <color theme="1"/>
        <rFont val="Arial"/>
        <family val="2"/>
      </rPr>
      <t>in TEU</t>
    </r>
  </si>
  <si>
    <r>
      <t>Verkehrsleistung im Schienengüterverkehr als Hauptfrachtführer
gesamt</t>
    </r>
    <r>
      <rPr>
        <sz val="8"/>
        <color theme="1"/>
        <rFont val="Arial"/>
        <family val="2"/>
      </rPr>
      <t>; in Tonnenkilometer (tkm)</t>
    </r>
  </si>
  <si>
    <t>0.13.1</t>
  </si>
  <si>
    <t>0.13.2</t>
  </si>
  <si>
    <t>0.34.1</t>
  </si>
  <si>
    <t>Verkehrsleistung im Schienengüterverkehr</t>
  </si>
  <si>
    <t>1.12.1</t>
  </si>
  <si>
    <t>1.12.2</t>
  </si>
  <si>
    <t>1.12.3</t>
  </si>
  <si>
    <t>Betriebsleistung im Schienengüterverkehr  &lt;2&gt;
&amp; Betriebsleistung im sonstigen Schienenverkehr</t>
  </si>
  <si>
    <t>1.9.4</t>
  </si>
  <si>
    <t>1.9.5</t>
  </si>
  <si>
    <t>1.9.6</t>
  </si>
  <si>
    <t>Die Angabe Ihrer Kontaktdaten ermöglicht eine zügigere Bearbeitung im Rahmen der zukünftigen Kommunikation.</t>
  </si>
  <si>
    <r>
      <t xml:space="preserve">Betriebsleistung im Kombinierten Verkehr
</t>
    </r>
    <r>
      <rPr>
        <sz val="7"/>
        <color theme="1"/>
        <rFont val="Arial"/>
        <family val="2"/>
      </rPr>
      <t>für die Trassenentgelte
entrichtet wurden</t>
    </r>
  </si>
  <si>
    <t>Betriebsleistung im Kombinierten Verkehr
als Hauptfrachtführer</t>
  </si>
  <si>
    <r>
      <t xml:space="preserve">Verkehrsaufkommen (Transportmenge)
als Hauptfrachtführer; </t>
    </r>
    <r>
      <rPr>
        <sz val="8"/>
        <color theme="1"/>
        <rFont val="Arial"/>
        <family val="2"/>
      </rPr>
      <t>in Tonnen</t>
    </r>
  </si>
  <si>
    <t>2.1.8</t>
  </si>
  <si>
    <t>2.18.26</t>
  </si>
  <si>
    <t>2.18.14</t>
  </si>
  <si>
    <t>2.1.7</t>
  </si>
  <si>
    <t>Wenn Ihr Unternehmen über mehr Güterterminal-Standorte verfügt als in dieser Tabelle vorgesehen,
kontaktieren Sie bitte Ihren Ansprechpartner (siehe Anschreiben bzw. siehe Tabelle Stammdaten).</t>
  </si>
  <si>
    <t>In einigen Themenbereichen sind die erfragten Informationen nach eigenen und fremden Nutzern bzw. Kunden
zu differenzieren. Als Nutzer bzw. Kunden gelten alle Zugangsberechtigten zur Eisenbahninfrastruktur
(neben Eisenbahnverkehrsunternehmen können dies auch Speditionen oder Logistiker sein).</t>
  </si>
  <si>
    <r>
      <rPr>
        <u/>
        <sz val="8"/>
        <color theme="1"/>
        <rFont val="Arial"/>
        <family val="2"/>
      </rPr>
      <t>Gesellschaftsrechtlich verbundene</t>
    </r>
    <r>
      <rPr>
        <sz val="8"/>
        <color theme="1"/>
        <rFont val="Arial"/>
        <family val="2"/>
      </rPr>
      <t xml:space="preserve"> Zugangsberechtigte sind als </t>
    </r>
    <r>
      <rPr>
        <b/>
        <sz val="8"/>
        <color theme="1"/>
        <rFont val="Arial"/>
        <family val="2"/>
      </rPr>
      <t>eigene</t>
    </r>
    <r>
      <rPr>
        <sz val="8"/>
        <color theme="1"/>
        <rFont val="Arial"/>
        <family val="2"/>
      </rPr>
      <t xml:space="preserve"> Nutzer bzw. Kunden zu berücksichtigen.</t>
    </r>
  </si>
  <si>
    <t>2.18.2</t>
  </si>
  <si>
    <t>2.18.5</t>
  </si>
  <si>
    <t>2.18.25</t>
  </si>
  <si>
    <t>2.18.27</t>
  </si>
  <si>
    <t>2.18.28</t>
  </si>
  <si>
    <t>2.18.29</t>
  </si>
  <si>
    <t>2.18.30</t>
  </si>
  <si>
    <r>
      <rPr>
        <u/>
        <sz val="8"/>
        <color theme="1"/>
        <rFont val="Arial"/>
        <family val="2"/>
      </rPr>
      <t>Falls</t>
    </r>
    <r>
      <rPr>
        <sz val="8"/>
        <color theme="1"/>
        <rFont val="Arial"/>
        <family val="2"/>
      </rPr>
      <t xml:space="preserve"> Sie Traktionsenergie </t>
    </r>
    <r>
      <rPr>
        <u/>
        <sz val="8"/>
        <color theme="1"/>
        <rFont val="Arial"/>
        <family val="2"/>
      </rPr>
      <t>sowohl</t>
    </r>
    <r>
      <rPr>
        <sz val="8"/>
        <color theme="1"/>
        <rFont val="Arial"/>
        <family val="2"/>
      </rPr>
      <t xml:space="preserve"> von DB Energie </t>
    </r>
    <r>
      <rPr>
        <u/>
        <sz val="8"/>
        <color theme="1"/>
        <rFont val="Arial"/>
        <family val="2"/>
      </rPr>
      <t>als auch</t>
    </r>
    <r>
      <rPr>
        <sz val="8"/>
        <color theme="1"/>
        <rFont val="Arial"/>
        <family val="2"/>
      </rPr>
      <t xml:space="preserve"> über andere Versorger bezogen haben, welchen Anteil (nach kWh) haben Sie von DB Energie bezogen?</t>
    </r>
  </si>
  <si>
    <t>Wenn Sie elektrifizierte Strecken betreiben, nennen Sie bitte die genutzten Stromsysteme (bspw. 15 kV; 16 2/3 Hz):</t>
  </si>
  <si>
    <r>
      <t xml:space="preserve">Länge </t>
    </r>
    <r>
      <rPr>
        <b/>
        <sz val="8"/>
        <color theme="1"/>
        <rFont val="Arial"/>
        <family val="2"/>
      </rPr>
      <t>aller</t>
    </r>
    <r>
      <rPr>
        <sz val="8"/>
        <color theme="1"/>
        <rFont val="Arial"/>
        <family val="2"/>
      </rPr>
      <t xml:space="preserve"> im Zugbetrieb betriebenen Strecken nach UIC 390:
- </t>
    </r>
    <r>
      <rPr>
        <b/>
        <sz val="8"/>
        <color theme="1"/>
        <rFont val="Arial"/>
        <family val="2"/>
      </rPr>
      <t>mit</t>
    </r>
    <r>
      <rPr>
        <sz val="8"/>
        <color theme="1"/>
        <rFont val="Arial"/>
        <family val="2"/>
      </rPr>
      <t xml:space="preserve"> </t>
    </r>
    <r>
      <rPr>
        <u/>
        <sz val="8"/>
        <color theme="1"/>
        <rFont val="Arial"/>
        <family val="2"/>
      </rPr>
      <t>gepachteten Strecken</t>
    </r>
    <r>
      <rPr>
        <sz val="8"/>
        <color theme="1"/>
        <rFont val="Arial"/>
        <family val="2"/>
      </rPr>
      <t xml:space="preserve"> / Strecken aus Betriebsführungsverträgen
- </t>
    </r>
    <r>
      <rPr>
        <b/>
        <sz val="8"/>
        <color theme="1"/>
        <rFont val="Arial"/>
        <family val="2"/>
      </rPr>
      <t>mit</t>
    </r>
    <r>
      <rPr>
        <sz val="8"/>
        <color theme="1"/>
        <rFont val="Arial"/>
        <family val="2"/>
      </rPr>
      <t xml:space="preserve"> betriebsbereiten, aber nicht genutzten Strecken
- </t>
    </r>
    <r>
      <rPr>
        <b/>
        <sz val="8"/>
        <color theme="1"/>
        <rFont val="Arial"/>
        <family val="2"/>
      </rPr>
      <t>ohne</t>
    </r>
    <r>
      <rPr>
        <sz val="8"/>
        <color theme="1"/>
        <rFont val="Arial"/>
        <family val="2"/>
      </rPr>
      <t xml:space="preserve"> verpachtete Strecken</t>
    </r>
  </si>
  <si>
    <t>Die Berichtsstellennummer und Unternehmensname werden aus der Tabelle "Stammdaten" übernommen.
Sie müssen diese hier nicht gesondert eintragen.</t>
  </si>
  <si>
    <t>Auswirkungen auf den Eisenbahnbetrieb in 2020</t>
  </si>
  <si>
    <t>Fragen an Eisenbahnverkehrsunternehmen</t>
  </si>
  <si>
    <t>Indikator</t>
  </si>
  <si>
    <t xml:space="preserve"> Stückgüter (Paletten, verpackte Güter, …)</t>
  </si>
  <si>
    <t xml:space="preserve"> Fahrzeuge</t>
  </si>
  <si>
    <t xml:space="preserve"> Abfall/Entsorgung (Bodenaushub, Bauschutt, Müll, …)</t>
  </si>
  <si>
    <t>3.34.18 / 3.34.19</t>
  </si>
  <si>
    <t xml:space="preserve"> Stahlprodukte (Coils, Brammen, Träger, Stabstahl…)</t>
  </si>
  <si>
    <t>3.34.29</t>
  </si>
  <si>
    <t>3.34.25 / .31 / .22</t>
  </si>
  <si>
    <t>3.34.28 / .26 / .30</t>
  </si>
  <si>
    <t>Erwartete Abweichung
zum Vergleichszeitraum</t>
  </si>
  <si>
    <t>Fragen an Betreiber von Serviceeinrichtungen</t>
  </si>
  <si>
    <t>Fragen an Betreiber der Schienenwege</t>
  </si>
  <si>
    <t>Umsatz / Einnahmen aus Entgelten für Umschlagsleistungen</t>
  </si>
  <si>
    <t>Umsatz / Einnahmen aus Entgelten für Wartungsleistungen</t>
  </si>
  <si>
    <t>Umsatz / Einnahmen aus Entgelten für die Nutzung von Personenbahnhöfen</t>
  </si>
  <si>
    <r>
      <t>Umsatz / Einnahmen aus Entgelten für die Nutzung von Gleisinfrastrukturen
(</t>
    </r>
    <r>
      <rPr>
        <sz val="8"/>
        <color theme="1"/>
        <rFont val="Arial"/>
        <family val="2"/>
      </rPr>
      <t>für Rangierbahnhöfe / Zugbildungseinrichtungen, Güterbahnhöfe, Hafenbahnen)</t>
    </r>
  </si>
  <si>
    <t>Umsatz / Einnahmen aus Entgelten für die Brennstoffaufnahme</t>
  </si>
  <si>
    <t xml:space="preserve"> Schüttgüter (Bau-, Brennstoffe, Dünger, Staubgüter, Holzhackschnitzel, …)</t>
  </si>
  <si>
    <t xml:space="preserve"> Flüssige bzw. gasförmige Güter (Mineralprodukte, chemische Produkte, Flüssiggas, Pflanzenöle, …)</t>
  </si>
  <si>
    <t>positive Werte: Zuwachs
negative Werte: Rückgang</t>
  </si>
  <si>
    <t>Verkehrsleistung von Eisenbahnverkehren im SPNV</t>
  </si>
  <si>
    <t>Umsatz aus Eisenbahnverkehren im SPNV</t>
  </si>
  <si>
    <t>Aufwendungen für Eisenbahnverkehre (Kosten) im SPNV</t>
  </si>
  <si>
    <t>Verkehrsleistung von Eisenbahnverkehren im SPFV</t>
  </si>
  <si>
    <t>Umsatz aus Eisenbahnverkehren im SPFV</t>
  </si>
  <si>
    <t>Aufwendungen für Eisenbahnverkehre (Kosten) im SPFV</t>
  </si>
  <si>
    <t>Umsatz aus Eisenbahnverkehren im SGV</t>
  </si>
  <si>
    <t>Aufwendungen für Eisenbahnverkehre (Kosten) im SGV</t>
  </si>
  <si>
    <t>Betriebsleistung von Eisenbahnverkehren im SPNV</t>
  </si>
  <si>
    <t>Betriebsleistung von Eisenbahnverkehren im SPFV</t>
  </si>
  <si>
    <r>
      <t xml:space="preserve">Betriebsleistung von Eisenbahnverkehren im SGV
</t>
    </r>
    <r>
      <rPr>
        <sz val="8"/>
        <color theme="1"/>
        <rFont val="Arial"/>
        <family val="2"/>
      </rPr>
      <t>(Nur Betriebsleistungen, für die selbst Trassenentgelte bezahlt wurden.)</t>
    </r>
  </si>
  <si>
    <t>Umsatz / Einnahmen aus Trassenentgelten im SPNV</t>
  </si>
  <si>
    <t>Umsatz / Einnahmen aus Trassenentgelten im SPFV</t>
  </si>
  <si>
    <t>Betriebsleistung von Eisenbahnverkehren im SGV</t>
  </si>
  <si>
    <t>Umsatz / Einnahmen aus Trassenentgelten im SGV</t>
  </si>
  <si>
    <t>1.1.11</t>
  </si>
  <si>
    <t>1.1.12</t>
  </si>
  <si>
    <t>1.1.13</t>
  </si>
  <si>
    <t>1.1.14</t>
  </si>
  <si>
    <t>1.1.15</t>
  </si>
  <si>
    <t>1.1.16</t>
  </si>
  <si>
    <t>1.1.18 / 1.2.18</t>
  </si>
  <si>
    <t>1.1.19 / 1.2.19</t>
  </si>
  <si>
    <t>1.3.7</t>
  </si>
  <si>
    <t>1.3.8</t>
  </si>
  <si>
    <t>1.3.9</t>
  </si>
  <si>
    <t>1.8.1</t>
  </si>
  <si>
    <t>1.8.2</t>
  </si>
  <si>
    <t>1.8.3</t>
  </si>
  <si>
    <t>1.8.4</t>
  </si>
  <si>
    <t>1.8.5</t>
  </si>
  <si>
    <t>1.8.6</t>
  </si>
  <si>
    <t>1.9.10 /
1.9.21</t>
  </si>
  <si>
    <t>1.9.11 /
1.9.22</t>
  </si>
  <si>
    <t>1.9.20 /
1.9.23</t>
  </si>
  <si>
    <t>1.9.12 /
1.9.24</t>
  </si>
  <si>
    <t>1.9.13 /
1.9.25</t>
  </si>
  <si>
    <t>1.9.14 /
1.9.26</t>
  </si>
  <si>
    <t>1.9.15 /
1.9.27</t>
  </si>
  <si>
    <t>1.9.16 /
1.9.28</t>
  </si>
  <si>
    <t>1.9.17 /
1.9.29</t>
  </si>
  <si>
    <t>1.9.18 /
1.9.30</t>
  </si>
  <si>
    <t>1.9.19 /
1.9.31</t>
  </si>
  <si>
    <t>1.9.20 / 1.9.23</t>
  </si>
  <si>
    <t>1.9.34 / 1.9.35</t>
  </si>
  <si>
    <t>1.9.36 / 1.9.37</t>
  </si>
  <si>
    <t>1.9.32 / 1.9.33</t>
  </si>
  <si>
    <t>1.11.3</t>
  </si>
  <si>
    <t>1.11.4</t>
  </si>
  <si>
    <t>1.11.5</t>
  </si>
  <si>
    <t>1.11.6</t>
  </si>
  <si>
    <t>1.11.7</t>
  </si>
  <si>
    <t>1.11.8</t>
  </si>
  <si>
    <t>1.11.9</t>
  </si>
  <si>
    <t>1.12.27</t>
  </si>
  <si>
    <t>1.12.28</t>
  </si>
  <si>
    <t>1.12.29</t>
  </si>
  <si>
    <t>1.12.30</t>
  </si>
  <si>
    <t>1.12.31</t>
  </si>
  <si>
    <t>1.12.32</t>
  </si>
  <si>
    <t>1.17.19</t>
  </si>
  <si>
    <t>1.17.20</t>
  </si>
  <si>
    <t>1.30.2</t>
  </si>
  <si>
    <t>1.44.4</t>
  </si>
  <si>
    <t>Verkehrsleistung im Schienengüterverkehr  &lt;2&gt;</t>
  </si>
  <si>
    <t>Verkehrsleistung im Schienengüterverkehr  &lt;1&gt;</t>
  </si>
  <si>
    <r>
      <t xml:space="preserve">Erbringt das EVU </t>
    </r>
    <r>
      <rPr>
        <u/>
        <sz val="8"/>
        <color theme="1"/>
        <rFont val="Arial"/>
        <family val="2"/>
      </rPr>
      <t>ausschließlich</t>
    </r>
    <r>
      <rPr>
        <sz val="8"/>
        <color theme="1"/>
        <rFont val="Arial"/>
        <family val="2"/>
      </rPr>
      <t xml:space="preserve"> Rangierleistungen innerhalb von Serviceeinrichtungen? Falls ja:
Die Fragen zu den Beförderungs- und Verkehrsleistungen entfallen; weiter mit </t>
    </r>
    <r>
      <rPr>
        <b/>
        <i/>
        <u/>
        <sz val="8"/>
        <color theme="1"/>
        <rFont val="Arial"/>
        <family val="2"/>
      </rPr>
      <t>Punkt 0.16</t>
    </r>
  </si>
  <si>
    <t>Verkehrsleistung im Schienenpersonenverkehr  &lt;1&gt;</t>
  </si>
  <si>
    <t>Verkehrsleistung im Schienenpersonenverkehr  &lt;2&gt;</t>
  </si>
  <si>
    <t>3.34.48</t>
  </si>
  <si>
    <t>3.34.49</t>
  </si>
  <si>
    <r>
      <t xml:space="preserve">Verkehrsleistung von Eisenbahnverkehren im SGV
</t>
    </r>
    <r>
      <rPr>
        <sz val="8"/>
        <color theme="1"/>
        <rFont val="Arial"/>
        <family val="2"/>
      </rPr>
      <t>(als Hauptfrachtführer)</t>
    </r>
  </si>
  <si>
    <t xml:space="preserve">Gab es Anträge für die Nutzung von Serviceeinrichtungen,
denen nicht in vollem Umfang entsprochen werden konnte? </t>
  </si>
  <si>
    <t xml:space="preserve">Wenn ja, wurde Ihnen vom Betreiber der Serviceeinrichtung
ein Alternativvorschlag zur Nutzung unterbreitet? </t>
  </si>
  <si>
    <r>
      <t xml:space="preserve">Mittleres </t>
    </r>
    <r>
      <rPr>
        <u/>
        <sz val="10"/>
        <color theme="1"/>
        <rFont val="Arial"/>
        <family val="2"/>
      </rPr>
      <t>Umschlags</t>
    </r>
    <r>
      <rPr>
        <sz val="10"/>
        <color theme="1"/>
        <rFont val="Arial"/>
        <family val="2"/>
      </rPr>
      <t>entgelt am Standort in Euro</t>
    </r>
  </si>
  <si>
    <t>1.9.10 + 1.9.11 + 1.9.20</t>
  </si>
  <si>
    <t>1.9.26 bis 1.9.31</t>
  </si>
  <si>
    <t>1.9.32 + 1.9.34 + 1.9.36</t>
  </si>
  <si>
    <t>1.9.33 + 1.9.35 + 1.9.37</t>
  </si>
  <si>
    <t>1.17.6 + 1.17.7 + 1.17.19</t>
  </si>
  <si>
    <r>
      <t xml:space="preserve">Umsatz Kombinierter Verkehr (KV)
</t>
    </r>
    <r>
      <rPr>
        <u/>
        <sz val="7"/>
        <color theme="1"/>
        <rFont val="Arial"/>
        <family val="2"/>
      </rPr>
      <t>in Euro</t>
    </r>
  </si>
  <si>
    <r>
      <t xml:space="preserve">Umsatz Maritimer KV
</t>
    </r>
    <r>
      <rPr>
        <u/>
        <sz val="7"/>
        <color theme="1"/>
        <rFont val="Arial"/>
        <family val="2"/>
      </rPr>
      <t>(von und zu Seehäfen); in Euro</t>
    </r>
  </si>
  <si>
    <r>
      <rPr>
        <sz val="8"/>
        <color theme="1"/>
        <rFont val="Arial"/>
        <family val="2"/>
      </rPr>
      <t>Umsatz Nicht-maritimer KV</t>
    </r>
    <r>
      <rPr>
        <b/>
        <sz val="8"/>
        <color theme="1"/>
        <rFont val="Arial"/>
        <family val="2"/>
      </rPr>
      <t xml:space="preserve">
</t>
    </r>
    <r>
      <rPr>
        <u/>
        <sz val="7"/>
        <color theme="1"/>
        <rFont val="Arial"/>
        <family val="2"/>
      </rPr>
      <t>(ohne Seehafenverkehre); in Euro</t>
    </r>
  </si>
  <si>
    <t>3.13</t>
  </si>
  <si>
    <t>Güterumschlag am Standort</t>
  </si>
  <si>
    <t xml:space="preserve">Gibt es in Ihrem Bereich weitere Unternehmen, die eisenbahnbezogene Infrastruktur betreiben
(z. B. Umschlagsanlagen)? </t>
  </si>
  <si>
    <t xml:space="preserve">Straße / Nummer: </t>
  </si>
  <si>
    <r>
      <t xml:space="preserve">Gesamte </t>
    </r>
    <r>
      <rPr>
        <u/>
        <sz val="10"/>
        <color theme="1"/>
        <rFont val="Arial"/>
        <family val="2"/>
      </rPr>
      <t>selbst betriebene</t>
    </r>
    <r>
      <rPr>
        <sz val="10"/>
        <color theme="1"/>
        <rFont val="Arial"/>
        <family val="2"/>
      </rPr>
      <t xml:space="preserve"> Gleislänge am Standort (Hafen / Hafenbahn)</t>
    </r>
    <r>
      <rPr>
        <sz val="8"/>
        <color theme="1"/>
        <rFont val="Arial"/>
        <family val="2"/>
      </rPr>
      <t>:</t>
    </r>
  </si>
  <si>
    <r>
      <t>Verkehrsträger am Standort</t>
    </r>
    <r>
      <rPr>
        <sz val="8"/>
        <color theme="1"/>
        <rFont val="Arial"/>
        <family val="2"/>
      </rPr>
      <t xml:space="preserve"> mit </t>
    </r>
    <r>
      <rPr>
        <u/>
        <sz val="8"/>
        <color theme="1"/>
        <rFont val="Arial"/>
        <family val="2"/>
      </rPr>
      <t>bahnseitiger</t>
    </r>
    <r>
      <rPr>
        <sz val="8"/>
        <color theme="1"/>
        <rFont val="Arial"/>
        <family val="2"/>
      </rPr>
      <t xml:space="preserve"> Umschlagsoption:</t>
    </r>
  </si>
  <si>
    <t>Sonderfragebogen Covid-19  (2020)</t>
  </si>
  <si>
    <r>
      <t xml:space="preserve">Die Fragen zur Verkehrsleistung sind (außer Punkt 1.11.9) </t>
    </r>
    <r>
      <rPr>
        <u/>
        <sz val="8"/>
        <color theme="1"/>
        <rFont val="Arial"/>
        <family val="2"/>
      </rPr>
      <t>ausschließlich in der Funktion als Hauptfrachtführer</t>
    </r>
    <r>
      <rPr>
        <sz val="8"/>
        <color theme="1"/>
        <rFont val="Arial"/>
        <family val="2"/>
      </rPr>
      <t xml:space="preserve">
zu beantworten. Als Orientierungshilfe können die 'Ergänzenden Hinweise zur Meldung der monatlichen
Schienen-Güterverkehrsstatistik' des </t>
    </r>
    <r>
      <rPr>
        <b/>
        <sz val="8"/>
        <color theme="1"/>
        <rFont val="Arial"/>
        <family val="2"/>
      </rPr>
      <t>Statistischen Bundesamtes (Destatis)</t>
    </r>
    <r>
      <rPr>
        <sz val="8"/>
        <color theme="1"/>
        <rFont val="Arial"/>
        <family val="2"/>
      </rPr>
      <t xml:space="preserve"> herangezogen werden.</t>
    </r>
  </si>
  <si>
    <t>3.38.13 / 3.38.14</t>
  </si>
  <si>
    <t>3.38.15 / 3.38.16</t>
  </si>
  <si>
    <t>3.38.17 / 3.38.18</t>
  </si>
  <si>
    <t>3.38.19 / 3.38.20</t>
  </si>
  <si>
    <t>3.38.21</t>
  </si>
  <si>
    <t>3.38.22</t>
  </si>
  <si>
    <t>3.38.23 / 3.38.24</t>
  </si>
  <si>
    <t>3.38.25</t>
  </si>
  <si>
    <t>3.38.26</t>
  </si>
  <si>
    <t>3.38.27</t>
  </si>
  <si>
    <t>3.38.28</t>
  </si>
  <si>
    <t>Aufwendungen für Schienenwege (Kosten)</t>
  </si>
  <si>
    <t>Aufwendungen für die Serviceeinrichtungen (Kosten)</t>
  </si>
  <si>
    <t>Informationsblatt zur Markterhebung Eisenbahnen 2020
durch die Bundesnetzagentur</t>
  </si>
  <si>
    <r>
      <t xml:space="preserve">Die Fragebogen werden auf der Website der Bundesnetzagentur als Microsoft Excel-Dateien zum Download bereitgestellt und sind innerhalb der im Schreiben genannten Frist zu beantworten und (ebenfalls als Excel-Datei)
</t>
    </r>
    <r>
      <rPr>
        <b/>
        <sz val="10"/>
        <color theme="1"/>
        <rFont val="Arial"/>
        <family val="2"/>
      </rPr>
      <t>per E-Mail an</t>
    </r>
    <r>
      <rPr>
        <sz val="10"/>
        <color theme="1"/>
        <rFont val="Arial"/>
        <family val="2"/>
      </rPr>
      <t xml:space="preserve"> </t>
    </r>
    <r>
      <rPr>
        <b/>
        <i/>
        <sz val="9"/>
        <color theme="4"/>
        <rFont val="Arial"/>
        <family val="2"/>
      </rPr>
      <t>marktbeobachtung.schiene@bnetza.de</t>
    </r>
    <r>
      <rPr>
        <sz val="8"/>
        <color theme="1"/>
        <rFont val="Arial"/>
        <family val="2"/>
      </rPr>
      <t xml:space="preserve"> </t>
    </r>
    <r>
      <rPr>
        <sz val="10"/>
        <color theme="1"/>
        <rFont val="Arial"/>
        <family val="2"/>
      </rPr>
      <t xml:space="preserve">zurückzusenden.
Eine postalische Übermittlung ist </t>
    </r>
    <r>
      <rPr>
        <b/>
        <sz val="10"/>
        <color theme="1"/>
        <rFont val="Arial"/>
        <family val="2"/>
      </rPr>
      <t>nicht</t>
    </r>
    <r>
      <rPr>
        <sz val="10"/>
        <color theme="1"/>
        <rFont val="Arial"/>
        <family val="2"/>
      </rPr>
      <t xml:space="preserve"> möglich.</t>
    </r>
  </si>
  <si>
    <t xml:space="preserve"> Personen</t>
  </si>
  <si>
    <t>Sie können diese Hinweise bei Destatis einsehen unter: https://erhebungsdatenbank.estatistik.de
(EVAS: 46131)</t>
  </si>
  <si>
    <t>Zu beachten ist hierbei, dass in den Markterhebungen der Bundesnetzagentur Überführungsfahrten jeglicher Art
(z. B. auch gezogene Triebwagen, Baustellenverkehre / Gleisbaumaschinen zu anderen Einsatzorten usw.)
zu den sonstigen Verkehren zu zählen sind.
Unberücksichtigt bleiben grundsätzlich auch Transporte, die keine typischen Merkmale einer Zugfahrt aufweisen.</t>
  </si>
  <si>
    <t>Die Regulierungsbehörde führt zur Wahrnehmung ihrer Aufgaben im Hinblick auf die Erfüllung der in § 3 ERegG genannten Ziele, insbesondere zur Herstellung von Markttransparenz, eine Marktüberwachung bei den Eisenbahnen und Zugangsberechtigten durch. Die Ergebnisse der Marktüberwachung fließen u. a. in die Berichterstattung
der Bundesnetzagentur an die gesetzgebenden Körperschaften des Bundes nach § 71 ERegG
und an die Europäische Kommission nach § 17 Abs. 5 ERegG ein.</t>
  </si>
  <si>
    <t>Ihr(e) persönliche(r) Ansprechpartner(in) steht Ihnen gern für Rückfragen zur Verfügung und unterstützt Sie
beim Beantworten des Fragebogens (soweit möglich). Die Kontaktdaten finden Sie im Anschreiben.</t>
  </si>
  <si>
    <r>
      <t xml:space="preserve">Die beiden verschlüsselten Dateien mit den Endungen </t>
    </r>
    <r>
      <rPr>
        <b/>
        <i/>
        <sz val="9"/>
        <color theme="1"/>
        <rFont val="Arial"/>
        <family val="2"/>
      </rPr>
      <t>.xlsx.key</t>
    </r>
    <r>
      <rPr>
        <sz val="9"/>
        <color theme="1"/>
        <rFont val="Arial"/>
        <family val="2"/>
      </rPr>
      <t xml:space="preserve"> und </t>
    </r>
    <r>
      <rPr>
        <b/>
        <i/>
        <sz val="9"/>
        <color theme="1"/>
        <rFont val="Arial"/>
        <family val="2"/>
      </rPr>
      <t>.xlsx.enc</t>
    </r>
    <r>
      <rPr>
        <sz val="9"/>
        <color theme="1"/>
        <rFont val="Arial"/>
        <family val="2"/>
      </rPr>
      <t xml:space="preserve"> 
sind</t>
    </r>
    <r>
      <rPr>
        <sz val="9"/>
        <color theme="1"/>
        <rFont val="Arial"/>
        <family val="2"/>
      </rPr>
      <t xml:space="preserve"> als Anhang an die folgende E-Mail-Adresse zu senden:</t>
    </r>
  </si>
  <si>
    <r>
      <t xml:space="preserve">Die beiden verschlüsselten Dateien legt das Programm im Ursprungsverzeichnis der ausgefüllten Excel-Fragebogen an. Bei der Verschlüsselung werden </t>
    </r>
    <r>
      <rPr>
        <b/>
        <sz val="9"/>
        <color theme="1"/>
        <rFont val="Arial"/>
        <family val="2"/>
      </rPr>
      <t>spezifische Dateinamen</t>
    </r>
    <r>
      <rPr>
        <sz val="9"/>
        <color theme="1"/>
        <rFont val="Arial"/>
        <family val="2"/>
      </rPr>
      <t xml:space="preserve"> generiert.
Daher dürfen die erzeugten Dateinamen nicht mehr verändert werden.</t>
    </r>
  </si>
  <si>
    <r>
      <t xml:space="preserve">Mit der Schaltfläche </t>
    </r>
    <r>
      <rPr>
        <b/>
        <sz val="9"/>
        <color theme="1"/>
        <rFont val="Arial"/>
        <family val="2"/>
      </rPr>
      <t>Verschlüsseln</t>
    </r>
    <r>
      <rPr>
        <sz val="9"/>
        <color theme="1"/>
        <rFont val="Arial"/>
        <family val="2"/>
      </rPr>
      <t xml:space="preserve"> (ALT+V) wird die ausgewählte Datei verschlüsselt, wobei </t>
    </r>
    <r>
      <rPr>
        <u/>
        <sz val="9"/>
        <color theme="1"/>
        <rFont val="Arial"/>
        <family val="2"/>
      </rPr>
      <t>zwei</t>
    </r>
    <r>
      <rPr>
        <sz val="9"/>
        <color theme="1"/>
        <rFont val="Arial"/>
        <family val="2"/>
      </rPr>
      <t xml:space="preserve"> verschlüsselte Dateien angelegt werden. Die Datei mit der Endung </t>
    </r>
    <r>
      <rPr>
        <b/>
        <i/>
        <sz val="9"/>
        <color theme="1"/>
        <rFont val="Arial"/>
        <family val="2"/>
      </rPr>
      <t>.xlsx.enc</t>
    </r>
    <r>
      <rPr>
        <sz val="9"/>
        <color theme="1"/>
        <rFont val="Arial"/>
        <family val="2"/>
      </rPr>
      <t xml:space="preserve"> enthält die verschlüsselten Daten des Fragebogens, die Datei mit der Endung </t>
    </r>
    <r>
      <rPr>
        <b/>
        <i/>
        <sz val="9"/>
        <color theme="1"/>
        <rFont val="Arial"/>
        <family val="2"/>
      </rPr>
      <t>.xlsx.key</t>
    </r>
    <r>
      <rPr>
        <sz val="9"/>
        <color theme="1"/>
        <rFont val="Arial"/>
        <family val="2"/>
      </rPr>
      <t xml:space="preserve"> enthält das verschlüsselte (automatisch generierte) Passwort. 
</t>
    </r>
  </si>
  <si>
    <r>
      <t xml:space="preserve">Wie schätzt Ihr Unternehmen die Verfügbarkeit von Personal für den Eisenbahninfrastrukturbetrieb ein?
</t>
    </r>
    <r>
      <rPr>
        <sz val="8"/>
        <color theme="1"/>
        <rFont val="Arial"/>
        <family val="2"/>
      </rPr>
      <t>Gewichtung: 1 (Entspannt) / 2 (Zufriedenstellend) / 3 (Angespannt) / 4 (Kritisch) / 5 (Existenzbedrohend).</t>
    </r>
  </si>
  <si>
    <r>
      <t xml:space="preserve">Wie schätzt Ihr Unternehmen die Verfügbarkeit von Personal für den Eisenbahnverkehr ein?
</t>
    </r>
    <r>
      <rPr>
        <sz val="8"/>
        <color theme="1"/>
        <rFont val="Arial"/>
        <family val="2"/>
      </rPr>
      <t>Gewichtung: 1 (Entspannt) / 2 (Zufriedenstellend) / 3 (Angespannt) / 4 (Kritisch) / 5 (Existenzbedrohend).</t>
    </r>
  </si>
  <si>
    <t>* Für das Umladen und Einlagern intermodaler Transporteinheiten ausgerüstet, wobei einer der Verkehrsträger die Schiene ist.
  (Container, Wechselbehälter, Sattelauflieger und komplette LKW)
** Anbindung von Straße / Schiene / Wasserstraße</t>
  </si>
  <si>
    <t>Infrastrukturfremde Kosten (z. B. Vermarktungsaufwendungen für Verkaufsflächen) sind herauszurechnen.</t>
  </si>
  <si>
    <r>
      <t xml:space="preserve">Beziehen Sie hier bei allen Angaben nur das Vermögen bzw. Kapital mit ein, welches den betriebenen  </t>
    </r>
    <r>
      <rPr>
        <b/>
        <sz val="8"/>
        <color theme="1"/>
        <rFont val="Arial"/>
        <family val="2"/>
      </rPr>
      <t>Serviceeinrichtungen</t>
    </r>
    <r>
      <rPr>
        <sz val="8"/>
        <color theme="1"/>
        <rFont val="Arial"/>
        <family val="2"/>
      </rPr>
      <t xml:space="preserve"> zuzuordnen ist; </t>
    </r>
    <r>
      <rPr>
        <u/>
        <sz val="8"/>
        <color theme="1"/>
        <rFont val="Arial"/>
        <family val="2"/>
      </rPr>
      <t>jeweils netto (vermindert um öffentliche Fördermittel und Zuschüsse)</t>
    </r>
    <r>
      <rPr>
        <sz val="8"/>
        <color theme="1"/>
        <rFont val="Arial"/>
        <family val="2"/>
      </rPr>
      <t>.
Eisenbahnfremde Einrichtungen sind nicht mitzuberücksichtigen.
Infrastrukturfremde Kosten (z. B. Vermarktungsaufwendungen für Bahnhofsgeschäfte) sind herauszurechnen.</t>
    </r>
  </si>
  <si>
    <r>
      <t>Betriebsleistung</t>
    </r>
    <r>
      <rPr>
        <sz val="7"/>
        <color theme="1"/>
        <rFont val="Arial"/>
        <family val="2"/>
      </rPr>
      <t xml:space="preserve">
eigenwirtschaftliche Verkehre</t>
    </r>
  </si>
  <si>
    <r>
      <t xml:space="preserve">Betriebsleistung national
</t>
    </r>
    <r>
      <rPr>
        <sz val="7"/>
        <color theme="1"/>
        <rFont val="Arial"/>
        <family val="2"/>
      </rPr>
      <t>öffentlich bestellte oder finanzierte Verkehre</t>
    </r>
  </si>
  <si>
    <r>
      <t>Betriebsleistung grenzüberschreitend</t>
    </r>
    <r>
      <rPr>
        <sz val="7"/>
        <color theme="1"/>
        <rFont val="Arial"/>
        <family val="2"/>
      </rPr>
      <t xml:space="preserve">
öffentlich bestellte oder finanzierte Verkehre</t>
    </r>
  </si>
  <si>
    <r>
      <t>Betriebsleistung E-Traktion</t>
    </r>
    <r>
      <rPr>
        <sz val="7"/>
        <color theme="1"/>
        <rFont val="Arial"/>
        <family val="2"/>
      </rPr>
      <t xml:space="preserve">
Verkehre mit elektrischer Traktion</t>
    </r>
  </si>
  <si>
    <r>
      <t>Betriebsleistung andere Traktionsarten</t>
    </r>
    <r>
      <rPr>
        <sz val="7"/>
        <color theme="1"/>
        <rFont val="Arial"/>
        <family val="2"/>
      </rPr>
      <t xml:space="preserve">
Verkehre mit anderen Traktionsarten</t>
    </r>
  </si>
  <si>
    <r>
      <t xml:space="preserve">Verkehrsleistung
</t>
    </r>
    <r>
      <rPr>
        <sz val="7"/>
        <color theme="1"/>
        <rFont val="Arial"/>
        <family val="2"/>
      </rPr>
      <t>eigenwirtschaftliche Verkehre</t>
    </r>
  </si>
  <si>
    <r>
      <t xml:space="preserve">Verkehrsleistung national
</t>
    </r>
    <r>
      <rPr>
        <sz val="7"/>
        <color theme="1"/>
        <rFont val="Arial"/>
        <family val="2"/>
      </rPr>
      <t xml:space="preserve">öffentlich bestellte oder finanzierte Verkehre
</t>
    </r>
    <r>
      <rPr>
        <b/>
        <sz val="7"/>
        <color theme="1"/>
        <rFont val="Arial"/>
        <family val="2"/>
      </rPr>
      <t>wettbewerblich</t>
    </r>
    <r>
      <rPr>
        <sz val="7"/>
        <color theme="1"/>
        <rFont val="Arial"/>
        <family val="2"/>
      </rPr>
      <t xml:space="preserve"> vergeben</t>
    </r>
  </si>
  <si>
    <r>
      <t xml:space="preserve">Verkehrsleistung national
</t>
    </r>
    <r>
      <rPr>
        <sz val="7"/>
        <color theme="1"/>
        <rFont val="Arial"/>
        <family val="2"/>
      </rPr>
      <t xml:space="preserve">öffentlich bestellte oder finanzierte Verkehre
</t>
    </r>
    <r>
      <rPr>
        <b/>
        <sz val="7"/>
        <color theme="1"/>
        <rFont val="Arial"/>
        <family val="2"/>
      </rPr>
      <t>nicht wettbewerblich</t>
    </r>
    <r>
      <rPr>
        <sz val="7"/>
        <color theme="1"/>
        <rFont val="Arial"/>
        <family val="2"/>
      </rPr>
      <t xml:space="preserve"> vergeben</t>
    </r>
  </si>
  <si>
    <r>
      <t xml:space="preserve">Verkehrsleistung grenzüberschreitend
</t>
    </r>
    <r>
      <rPr>
        <sz val="7"/>
        <color theme="1"/>
        <rFont val="Arial"/>
        <family val="2"/>
      </rPr>
      <t xml:space="preserve">öffentlich bestellte oder finanzierte Verkehre
</t>
    </r>
    <r>
      <rPr>
        <b/>
        <sz val="7"/>
        <color theme="1"/>
        <rFont val="Arial"/>
        <family val="2"/>
      </rPr>
      <t>wettbewerblich</t>
    </r>
    <r>
      <rPr>
        <sz val="7"/>
        <color theme="1"/>
        <rFont val="Arial"/>
        <family val="2"/>
      </rPr>
      <t xml:space="preserve"> vergeben</t>
    </r>
  </si>
  <si>
    <r>
      <t xml:space="preserve">Verkehrsleistung grenzüberschreitend
</t>
    </r>
    <r>
      <rPr>
        <sz val="7"/>
        <color theme="1"/>
        <rFont val="Arial"/>
        <family val="2"/>
      </rPr>
      <t xml:space="preserve">öffentlich bestellte oder finanzierte Verkehre
</t>
    </r>
    <r>
      <rPr>
        <b/>
        <sz val="7"/>
        <color theme="1"/>
        <rFont val="Arial"/>
        <family val="2"/>
      </rPr>
      <t>nicht wettbewerblich</t>
    </r>
    <r>
      <rPr>
        <sz val="7"/>
        <color theme="1"/>
        <rFont val="Arial"/>
        <family val="2"/>
      </rPr>
      <t xml:space="preserve"> vergeben</t>
    </r>
  </si>
  <si>
    <r>
      <t>Verkehrsleistung E-Traktion</t>
    </r>
    <r>
      <rPr>
        <sz val="7"/>
        <color theme="1"/>
        <rFont val="Arial"/>
        <family val="2"/>
      </rPr>
      <t xml:space="preserve">
Verkehre mit elektrischer Traktion</t>
    </r>
  </si>
  <si>
    <r>
      <t>Verkehrsleistung andere Traktionsarten</t>
    </r>
    <r>
      <rPr>
        <sz val="7"/>
        <color theme="1"/>
        <rFont val="Arial"/>
        <family val="2"/>
      </rPr>
      <t xml:space="preserve">
Verkehre mit anderen Traktionsarten</t>
    </r>
  </si>
  <si>
    <r>
      <t>Betriebsleistung E-Traktion</t>
    </r>
    <r>
      <rPr>
        <sz val="7"/>
        <color theme="1"/>
        <rFont val="Arial"/>
        <family val="2"/>
      </rPr>
      <t xml:space="preserve">
Verkehre mit elektrischer Traktion; inkl. Akkutraktion</t>
    </r>
  </si>
  <si>
    <r>
      <rPr>
        <sz val="8"/>
        <color theme="1"/>
        <rFont val="Arial"/>
        <family val="2"/>
      </rPr>
      <t>Betriebsleistung Einzelwagenverkehre</t>
    </r>
    <r>
      <rPr>
        <b/>
        <sz val="8"/>
        <color theme="1"/>
        <rFont val="Arial"/>
        <family val="2"/>
      </rPr>
      <t xml:space="preserve">
</t>
    </r>
    <r>
      <rPr>
        <sz val="7"/>
        <color theme="1"/>
        <rFont val="Arial"/>
        <family val="2"/>
      </rPr>
      <t>(inkl. Wagengruppen); in Trassenkilometer</t>
    </r>
  </si>
  <si>
    <r>
      <t xml:space="preserve">Betriebsleistung Ganzzugverkehre
</t>
    </r>
    <r>
      <rPr>
        <sz val="7"/>
        <color theme="1"/>
        <rFont val="Arial"/>
        <family val="2"/>
      </rPr>
      <t>(ohne Leistungen im KV); in Trassenkilometer</t>
    </r>
  </si>
  <si>
    <r>
      <t xml:space="preserve">Betriebsleistung Kombinierter Verkehr (KV)
</t>
    </r>
    <r>
      <rPr>
        <sz val="7"/>
        <color theme="1"/>
        <rFont val="Arial"/>
        <family val="2"/>
      </rPr>
      <t>in Trassenkilometer</t>
    </r>
  </si>
  <si>
    <r>
      <t xml:space="preserve">Betriebsleistung Maritimer KV
</t>
    </r>
    <r>
      <rPr>
        <sz val="7"/>
        <color theme="1"/>
        <rFont val="Arial"/>
        <family val="2"/>
      </rPr>
      <t>(von und zu Seehäfen); in Trassenkilometer</t>
    </r>
  </si>
  <si>
    <r>
      <rPr>
        <sz val="8"/>
        <color theme="1"/>
        <rFont val="Arial"/>
        <family val="2"/>
      </rPr>
      <t>Betriebsleistung Nicht-maritimer KV</t>
    </r>
    <r>
      <rPr>
        <b/>
        <sz val="8"/>
        <color theme="1"/>
        <rFont val="Arial"/>
        <family val="2"/>
      </rPr>
      <t xml:space="preserve">
</t>
    </r>
    <r>
      <rPr>
        <sz val="7"/>
        <color theme="1"/>
        <rFont val="Arial"/>
        <family val="2"/>
      </rPr>
      <t>(ohne Seehafenverkehre); in Trassenkilometer</t>
    </r>
  </si>
  <si>
    <r>
      <rPr>
        <sz val="8"/>
        <color theme="1"/>
        <rFont val="Arial"/>
        <family val="2"/>
      </rPr>
      <t>Betriebsleistung "Standard"</t>
    </r>
    <r>
      <rPr>
        <b/>
        <sz val="8"/>
        <color theme="1"/>
        <rFont val="Arial"/>
        <family val="2"/>
      </rPr>
      <t xml:space="preserve">
</t>
    </r>
    <r>
      <rPr>
        <sz val="7"/>
        <color theme="1"/>
        <rFont val="Arial"/>
        <family val="2"/>
      </rPr>
      <t>gemäß TPS 2019 DB Netz AG; in Trkm</t>
    </r>
  </si>
  <si>
    <r>
      <t xml:space="preserve">Betriebsleistung "Sehr schwer"
</t>
    </r>
    <r>
      <rPr>
        <sz val="7"/>
        <color theme="1"/>
        <rFont val="Arial"/>
        <family val="2"/>
      </rPr>
      <t>gemäß TPS 2019 DB Netz AG; in Trkm</t>
    </r>
  </si>
  <si>
    <r>
      <t xml:space="preserve">Betriebsleistung "Gefahrgutganzzug"
</t>
    </r>
    <r>
      <rPr>
        <sz val="7"/>
        <color theme="1"/>
        <rFont val="Arial"/>
        <family val="2"/>
      </rPr>
      <t>gemäß TPS 2019 DB Netz AG; in Trkm</t>
    </r>
  </si>
  <si>
    <r>
      <t xml:space="preserve">Betriebsleistung "Gefahrgüternahverkehr"
</t>
    </r>
    <r>
      <rPr>
        <sz val="7"/>
        <color theme="1"/>
        <rFont val="Arial"/>
        <family val="2"/>
      </rPr>
      <t>gemäß TPS 2019 DB Netz AG; in Trkm</t>
    </r>
  </si>
  <si>
    <r>
      <t xml:space="preserve">Betriebsleistung "Güternahverkehr"
</t>
    </r>
    <r>
      <rPr>
        <sz val="7"/>
        <color theme="1"/>
        <rFont val="Arial"/>
        <family val="2"/>
      </rPr>
      <t>gemäß TPS 2019 DB Netz AG; in Trkm</t>
    </r>
  </si>
  <si>
    <r>
      <t xml:space="preserve">Betriebsleistung "Lokfahrt"
</t>
    </r>
    <r>
      <rPr>
        <sz val="7"/>
        <color theme="1"/>
        <rFont val="Arial"/>
        <family val="2"/>
      </rPr>
      <t>gemäß TPS 2019 DB Netz AG; in Trkm</t>
    </r>
  </si>
  <si>
    <r>
      <t>Verkehrsleistung E-Traktion</t>
    </r>
    <r>
      <rPr>
        <sz val="7"/>
        <color theme="1"/>
        <rFont val="Arial"/>
        <family val="2"/>
      </rPr>
      <t xml:space="preserve">
Verkehre mit elektrischer Traktion;</t>
    </r>
  </si>
  <si>
    <r>
      <t xml:space="preserve">Verkehrsleistung Einzelwagenverkehre
</t>
    </r>
    <r>
      <rPr>
        <sz val="7"/>
        <color theme="1"/>
        <rFont val="Arial"/>
        <family val="2"/>
      </rPr>
      <t>(inkl. Wagengruppen); in Tonnenkilometer</t>
    </r>
  </si>
  <si>
    <r>
      <t xml:space="preserve">Verkehrsleistung Ganzzugverkehre
</t>
    </r>
    <r>
      <rPr>
        <sz val="7"/>
        <color theme="1"/>
        <rFont val="Arial"/>
        <family val="2"/>
      </rPr>
      <t>(ohne Leistungen im KV); in Tonnenkilometer</t>
    </r>
  </si>
  <si>
    <r>
      <t xml:space="preserve">Verkehrsleistung "Standard"
</t>
    </r>
    <r>
      <rPr>
        <sz val="7"/>
        <color theme="1"/>
        <rFont val="Arial"/>
        <family val="2"/>
      </rPr>
      <t>gemäß TPS 2019 DB Netz AG; in Tonnenkilometer</t>
    </r>
  </si>
  <si>
    <r>
      <t xml:space="preserve">Verkehrsleistung "Sehr schwer"
</t>
    </r>
    <r>
      <rPr>
        <sz val="7"/>
        <color theme="1"/>
        <rFont val="Arial"/>
        <family val="2"/>
      </rPr>
      <t>gemäß TPS 2019 DB Netz AG; in Tonnenkilometer</t>
    </r>
  </si>
  <si>
    <r>
      <t xml:space="preserve">Verkehrsleistung "Gefahrgutganzzug"
</t>
    </r>
    <r>
      <rPr>
        <sz val="7"/>
        <color theme="1"/>
        <rFont val="Arial"/>
        <family val="2"/>
      </rPr>
      <t>gemäß TPS 2019 DB Netz AG; in Tonnenkilometer</t>
    </r>
  </si>
  <si>
    <r>
      <t xml:space="preserve">Verkehrsleistung "Gefahrgüternahverkehr"
</t>
    </r>
    <r>
      <rPr>
        <sz val="7"/>
        <color theme="1"/>
        <rFont val="Arial"/>
        <family val="2"/>
      </rPr>
      <t>gemäß TPS 2019 DB Netz AG; in Tonnenkilometer</t>
    </r>
  </si>
  <si>
    <r>
      <t xml:space="preserve">Verkehrsleistung "Güternahverkehr"
</t>
    </r>
    <r>
      <rPr>
        <sz val="7"/>
        <color theme="1"/>
        <rFont val="Arial"/>
        <family val="2"/>
      </rPr>
      <t>gemäß TPS 2019 DB Netz AG; in Tonnenkilometer</t>
    </r>
  </si>
  <si>
    <r>
      <t>Dient Ihre Eisenbahninfrastruktur</t>
    </r>
    <r>
      <rPr>
        <b/>
        <sz val="9"/>
        <color theme="1"/>
        <rFont val="Arial"/>
        <family val="2"/>
      </rPr>
      <t xml:space="preserve"> primär dem eigenen Güterverkehr, </t>
    </r>
    <r>
      <rPr>
        <sz val="9"/>
        <color theme="1"/>
        <rFont val="Arial"/>
        <family val="2"/>
      </rPr>
      <t>kontaktieren Sie bitte Ihre(n) Ansprechpartner(in).</t>
    </r>
  </si>
  <si>
    <r>
      <rPr>
        <u/>
        <sz val="10"/>
        <color theme="1"/>
        <rFont val="Arial"/>
        <family val="2"/>
      </rPr>
      <t>Hinweise zum Datenschutz nach Art. 13 Datenschutz-Grundverordnung (DSGVO):</t>
    </r>
    <r>
      <rPr>
        <sz val="10"/>
        <color theme="1"/>
        <rFont val="Arial"/>
        <family val="2"/>
      </rPr>
      <t xml:space="preserve">
Die von Ihnen mitgeteilten personenbezogenen Daten werden im Rahmen der Durchführung der Markterhebung Eisenbahn der Bundesnetzagentur verarbeitet und für die Dauer von mindestens 5 Jahren gespeichert.
Rechtsgrundlage hierfür ist Art. 6e DSGVO, §§17, 67 ERegG.
Sie sind zur Angabe der personenbezogenen Daten gesetzlich nicht verpflichtet.
</t>
    </r>
    <r>
      <rPr>
        <u/>
        <sz val="10"/>
        <color theme="1"/>
        <rFont val="Arial"/>
        <family val="2"/>
      </rPr>
      <t>Datenschutzhinweis gemäß Art. 13 und 14 DSGVO:</t>
    </r>
    <r>
      <rPr>
        <sz val="10"/>
        <color theme="1"/>
        <rFont val="Arial"/>
        <family val="2"/>
      </rPr>
      <t xml:space="preserve">
Ihre personenbezogenen Daten werden zur weiteren Bearbeitung und Korrespondenz entsprechend der Datenschutzerklärung der Bundesnetzagentur verarbeitet. Diese können Sie über folgenden Link abrufen:</t>
    </r>
  </si>
  <si>
    <r>
      <t xml:space="preserve">Länge aller Gleise </t>
    </r>
    <r>
      <rPr>
        <b/>
        <sz val="8"/>
        <color theme="1"/>
        <rFont val="Arial"/>
        <family val="2"/>
      </rPr>
      <t>in Serviceeinrichtungen</t>
    </r>
    <r>
      <rPr>
        <sz val="8"/>
        <color theme="1"/>
        <rFont val="Arial"/>
        <family val="2"/>
      </rPr>
      <t xml:space="preserve"> </t>
    </r>
    <r>
      <rPr>
        <u/>
        <sz val="8"/>
        <color theme="1"/>
        <rFont val="Arial"/>
        <family val="2"/>
      </rPr>
      <t>inklusive</t>
    </r>
    <r>
      <rPr>
        <sz val="8"/>
        <color theme="1"/>
        <rFont val="Arial"/>
        <family val="2"/>
      </rPr>
      <t xml:space="preserve"> der </t>
    </r>
    <r>
      <rPr>
        <u/>
        <sz val="8"/>
        <color theme="1"/>
        <rFont val="Arial"/>
        <family val="2"/>
      </rPr>
      <t>Zuführungsgleise</t>
    </r>
    <r>
      <rPr>
        <sz val="8"/>
        <color theme="1"/>
        <rFont val="Arial"/>
        <family val="2"/>
      </rPr>
      <t xml:space="preserve">, sofern diese </t>
    </r>
    <r>
      <rPr>
        <b/>
        <sz val="8"/>
        <color theme="1"/>
        <rFont val="Arial"/>
        <family val="2"/>
      </rPr>
      <t>nicht</t>
    </r>
    <r>
      <rPr>
        <sz val="8"/>
        <color theme="1"/>
        <rFont val="Arial"/>
        <family val="2"/>
      </rPr>
      <t xml:space="preserve"> im 
</t>
    </r>
    <r>
      <rPr>
        <b/>
        <sz val="8"/>
        <color theme="1"/>
        <rFont val="Arial"/>
        <family val="2"/>
      </rPr>
      <t>Fragebogen Nr. 2</t>
    </r>
    <r>
      <rPr>
        <sz val="8"/>
        <color theme="1"/>
        <rFont val="Arial"/>
        <family val="2"/>
      </rPr>
      <t xml:space="preserve"> (EIU-Betreiber der Schienenwege) </t>
    </r>
    <r>
      <rPr>
        <b/>
        <sz val="8"/>
        <color theme="1"/>
        <rFont val="Arial"/>
        <family val="2"/>
      </rPr>
      <t>erfasst werden müssen</t>
    </r>
    <r>
      <rPr>
        <sz val="8"/>
        <color theme="1"/>
        <rFont val="Arial"/>
        <family val="2"/>
      </rPr>
      <t>. (</t>
    </r>
    <r>
      <rPr>
        <u/>
        <sz val="8"/>
        <color theme="1"/>
        <rFont val="Arial"/>
        <family val="2"/>
      </rPr>
      <t>ohne</t>
    </r>
    <r>
      <rPr>
        <sz val="8"/>
        <color theme="1"/>
        <rFont val="Arial"/>
        <family val="2"/>
      </rPr>
      <t xml:space="preserve"> verpachtete Gleise;
</t>
    </r>
    <r>
      <rPr>
        <u/>
        <sz val="8"/>
        <color theme="1"/>
        <rFont val="Arial"/>
        <family val="2"/>
      </rPr>
      <t>einschließlich</t>
    </r>
    <r>
      <rPr>
        <sz val="8"/>
        <color theme="1"/>
        <rFont val="Arial"/>
        <family val="2"/>
      </rPr>
      <t xml:space="preserve"> gepachteter, betriebsbereiter nicht genutzter Gleise und Gleisen aus Betriebsführungsverträgen)</t>
    </r>
  </si>
  <si>
    <t>Aufwendungen für Betrieb, Instandhaltung und Abschreibungen
von Serviceeinrichtungen im Geschäftsjahr 2019</t>
  </si>
  <si>
    <r>
      <t xml:space="preserve">Bitte geben Sie für die jeweilige Sparte die im Berichtsjahr entstandenen </t>
    </r>
    <r>
      <rPr>
        <u/>
        <sz val="8"/>
        <color theme="1"/>
        <rFont val="Arial"/>
        <family val="2"/>
      </rPr>
      <t>eisenbahninfrastrukturbezogenen</t>
    </r>
    <r>
      <rPr>
        <sz val="8"/>
        <color theme="1"/>
        <rFont val="Arial"/>
        <family val="2"/>
      </rPr>
      <t xml:space="preserve"> Kosten für Instandhaltung, Abschreibungen und den Betrieb (inkl. Zinsen und Pachtzahlungen sowie sonstiger Kosten) von Serviceeinrichtungen (einschließlich der Gleisanlagen) an.</t>
    </r>
  </si>
  <si>
    <t>Gesamtumsatz aus bahnseitigen Nutzungsentgelten am Standort in 2019:</t>
  </si>
  <si>
    <t>In der Anlage 2 (zu den §§ 10 bis 14) des Eisenbahnregulierungsgesetzes (ERegG) werden Häfen mit Schieneninfrastruktur nicht mehr explizit als Serviceeinrichtungen genannt.
Die Regulierung durch die Bundesnetzagentur erfolgt für die innerhalb der Häfen betriebenen Serviceeinrichtungen. Im Rahmen der Markterhebung sind sämtliche bislang für den gesamten Hafen gemachten Angaben den einzelnen im Hafen betriebenen Serviceeinrichtungen (beispielsweise Güterterminals) zuzuordnen.
Sofern Gleise für mehrere Zwecke genutzt werden können, ist deren primäre Nutzung für die Zuordnung zu einer bestimmten Serviceeinrichtungsart maßgeblich.
Können die geforderten Aufgliederungen nicht bzw. nur mit unangemessenem Aufwand erfüllt werden
(bspw. bei der Zuschlüsselung von Entgeltumsätzen), können qualifizierte Schätzungen vorgenommen werden.</t>
  </si>
  <si>
    <t>Kommentarfeld für Traktionsenergie und Brennstoffe:</t>
  </si>
  <si>
    <t xml:space="preserve"> Agrargüter (Getreide, Futtermittel, …)</t>
  </si>
  <si>
    <r>
      <t xml:space="preserve">Zur Durchführung der Marktüberwachung und der gesonderten Erhebungen im Einzelfall kann die Regulierungsbehörde bei den Zugangsberechtigten und Eisenbahnen erforderliche Auskünfte und Daten auch außerhalb konkreter Prüfungen in einer von ihr vorgegebenen Form verlangen. Nach § 67 Abs. 4-6 ERegG schließt dies neben Informationen, die für statistische und Marktüberwachungszwecke erforderlich sind u.a. auch Auskünfte über wirtschaftliche Verhältnisse mit ein. Alle verlangten Auskünfte sind </t>
    </r>
    <r>
      <rPr>
        <b/>
        <sz val="10"/>
        <color theme="1"/>
        <rFont val="Arial"/>
        <family val="2"/>
      </rPr>
      <t>binnen eines Monats</t>
    </r>
    <r>
      <rPr>
        <sz val="10"/>
        <color theme="1"/>
        <rFont val="Arial"/>
        <family val="2"/>
      </rPr>
      <t xml:space="preserve"> zu erteilen; bei Vorliegen außergewöhnlicher Umstände kann eine zusätzliche Karenz von bis zu 2 Wochen eingeräumt werden.
Die Bundesnetzagentur hat diese Karenz in der allgemeinen Fristsetzung bereits berücksichtigt.</t>
    </r>
  </si>
  <si>
    <r>
      <t xml:space="preserve">Eine Befreiungsmöglichkeit von den Mitwirkungspflichten der Marktteilnehmer an dieser Erhebung hat der Gesetzgeber nicht vorgesehen. </t>
    </r>
    <r>
      <rPr>
        <b/>
        <sz val="9"/>
        <color theme="1"/>
        <rFont val="Arial"/>
        <family val="2"/>
      </rPr>
      <t>Museumsbahnen gemäß §2 Abs. 6a ERegG</t>
    </r>
    <r>
      <rPr>
        <sz val="9"/>
        <color theme="1"/>
        <rFont val="Arial"/>
        <family val="2"/>
      </rPr>
      <t xml:space="preserve"> sowie </t>
    </r>
    <r>
      <rPr>
        <b/>
        <sz val="9"/>
        <color theme="1"/>
        <rFont val="Arial"/>
        <family val="2"/>
      </rPr>
      <t>nicht regelspurige Eisenbahnen</t>
    </r>
    <r>
      <rPr>
        <sz val="9"/>
        <color theme="1"/>
        <rFont val="Arial"/>
        <family val="2"/>
      </rPr>
      <t xml:space="preserve"> beachten bitte den Anhang zum postalisch zugesandten Anschreiben.</t>
    </r>
  </si>
  <si>
    <t>1.1.4 + 1.1.18 + 1.1.19</t>
  </si>
  <si>
    <t>1.2.4 + 1.2.18 + 1.2.19</t>
  </si>
  <si>
    <t xml:space="preserve">Welche Verkehrsleistung im SGV
haben Sie dem Statistischen Bundesamt
(Destatis) für das Jahr 2019 gemeldet?
(in Tonnenkilometer) </t>
  </si>
  <si>
    <t>1.12.9 + 1.12.10 + 1.12.27</t>
  </si>
  <si>
    <t>1.12.27 = 1.12.28 + 1.12.29 + 1.12.30</t>
  </si>
  <si>
    <t xml:space="preserve">Haben Sie in 2018 bzw. 2019 Traktionsenergie
von anderen Energieversorgern bezogen? </t>
  </si>
  <si>
    <t xml:space="preserve">Haben Sie in 2018 bzw. 2019 Traktionsenergie
von DB Energie bezogen? </t>
  </si>
  <si>
    <t>1.9.21 + 1.9.22 + 1.9.23</t>
  </si>
  <si>
    <t>1.9.2</t>
  </si>
  <si>
    <t>Sonstiger Umsatz, sofern dieser zur Deckung der Kosten
der Erbringung der Pflichtleistung herangezogen wurde:</t>
  </si>
  <si>
    <r>
      <rPr>
        <u/>
        <sz val="8"/>
        <color theme="1"/>
        <rFont val="Arial"/>
        <family val="2"/>
      </rPr>
      <t>Zu den Hintergründen:</t>
    </r>
    <r>
      <rPr>
        <sz val="8"/>
        <color theme="1"/>
        <rFont val="Arial"/>
        <family val="2"/>
      </rPr>
      <t xml:space="preserve">
Die Bundesnetzagentur möchte die Auswirkungen der Covid-19 - Pandemie auf den Eisenbahnmarkt zeitnah erkennen und unter Wahrung von Betriebs- und Geschäftsgeheimnissen kommunizieren können. Daher bitten wir Sie um Ihre Einschätzung, in welchem Umfang Ihr Eisenbahngeschäft während der Pandemie betroffen ist bzw. war. 
Bitte setzen Sie dazu den Zeitraum vom 01.04.2020 bis zum 30.04.2020 zu einem geeigneten Vergleichszeitraum mit "normalem" Geschäft in Beziehung. Dabei kann es sich zum Beispiel um denselben Zeitraum im Jahr 2019
oder um die Monate Januar bzw. Februar 2020 handeln.
Teilen Sie uns untenstehend bitte die Veränderung der jeweiligen Indikatoren in Prozent mit (z. B.  -80).
Qualifizierte Schätzungen sind selbstverständlich hinreichend.</t>
    </r>
  </si>
  <si>
    <r>
      <t xml:space="preserve">Betriebsleistung im HGV
</t>
    </r>
    <r>
      <rPr>
        <sz val="8"/>
        <color theme="1"/>
        <rFont val="Arial"/>
        <family val="2"/>
      </rPr>
      <t>in Trassenkilometer</t>
    </r>
  </si>
  <si>
    <r>
      <t>Schienenpersonen-
fernverkehr</t>
    </r>
    <r>
      <rPr>
        <sz val="8"/>
        <color theme="1"/>
        <rFont val="Arial"/>
        <family val="2"/>
      </rPr>
      <t xml:space="preserve"> (SPFV)
</t>
    </r>
    <r>
      <rPr>
        <i/>
        <sz val="8"/>
        <color theme="1"/>
        <rFont val="Arial"/>
        <family val="2"/>
      </rPr>
      <t>nur ICE, Thalys, TGV</t>
    </r>
  </si>
  <si>
    <r>
      <t xml:space="preserve">Verkehrsleistung im HGV
</t>
    </r>
    <r>
      <rPr>
        <sz val="8"/>
        <color theme="1"/>
        <rFont val="Arial"/>
        <family val="2"/>
      </rPr>
      <t>in Personenkilometer</t>
    </r>
  </si>
  <si>
    <t>Herr Schenkling</t>
  </si>
  <si>
    <t>Frau Wessels</t>
  </si>
  <si>
    <t>0251 / 6081 - 241</t>
  </si>
  <si>
    <t>Herr Ernst</t>
  </si>
  <si>
    <t>0228 / 14 - 7079</t>
  </si>
  <si>
    <t>Herr Dr. Schultz</t>
  </si>
  <si>
    <t>0228 / 14 - 7075</t>
  </si>
  <si>
    <t>Herr Will</t>
  </si>
  <si>
    <t>0228 / 14 - 7024</t>
  </si>
  <si>
    <t>Herr Augst</t>
  </si>
  <si>
    <t>0208 / 4507 - 132</t>
  </si>
  <si>
    <t>Frau Kompa</t>
  </si>
  <si>
    <t>0251 / 6081 - 123</t>
  </si>
  <si>
    <t>Frau Groothold</t>
  </si>
  <si>
    <t>0228 / 14 - 7071</t>
  </si>
  <si>
    <t>Herr Böttcher</t>
  </si>
  <si>
    <t>0228 / 14 - 7073</t>
  </si>
  <si>
    <t>Frau Laermann</t>
  </si>
  <si>
    <t>0251 / 6081 - 285</t>
  </si>
  <si>
    <t>Herr Habrock</t>
  </si>
  <si>
    <t>0251 / 6081 - 354</t>
  </si>
  <si>
    <t>Frau Hackmann</t>
  </si>
  <si>
    <t>0251 / 6081 - 281</t>
  </si>
  <si>
    <t>0228 / 14 - 7027</t>
  </si>
  <si>
    <t>Herr Hülshorst</t>
  </si>
  <si>
    <t>0208 / 4507 - 137</t>
  </si>
  <si>
    <r>
      <t xml:space="preserve">Verkehrsleistung Maritimer KV
</t>
    </r>
    <r>
      <rPr>
        <sz val="7"/>
        <color theme="1"/>
        <rFont val="Arial"/>
        <family val="2"/>
      </rPr>
      <t>(von und zu Seehäfen); in Tonnenkilometer</t>
    </r>
  </si>
  <si>
    <r>
      <rPr>
        <sz val="8"/>
        <color theme="1"/>
        <rFont val="Arial"/>
        <family val="2"/>
      </rPr>
      <t>Verkehrsleistung Nicht-maritimer KV</t>
    </r>
    <r>
      <rPr>
        <b/>
        <sz val="8"/>
        <color theme="1"/>
        <rFont val="Arial"/>
        <family val="2"/>
      </rPr>
      <t xml:space="preserve">
</t>
    </r>
    <r>
      <rPr>
        <sz val="7"/>
        <color theme="1"/>
        <rFont val="Arial"/>
        <family val="2"/>
      </rPr>
      <t>(ohne Seehafenverkehre); in Tonnenkilometer</t>
    </r>
  </si>
  <si>
    <t>4 Wochen ab Erhalt</t>
  </si>
  <si>
    <r>
      <t xml:space="preserve">Verkehrsleistung Kombinierter Verkehr (KV)
</t>
    </r>
    <r>
      <rPr>
        <sz val="7"/>
        <color theme="1"/>
        <rFont val="Arial"/>
        <family val="2"/>
      </rPr>
      <t>in Tonnenkilometer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</si>
</sst>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4" formatCode="_-* #,##0.00\ &quot;€&quot;_-;\-* #,##0.00\ &quot;€&quot;_-;_-* &quot;-&quot;??\ &quot;€&quot;_-;_-@_-"/>
    <numFmt numFmtId="164" formatCode="&quot;€&quot;#,##0_);\(&quot;€&quot;#,##0\)"/>
    <numFmt numFmtId="165" formatCode="_(&quot;€&quot;* #,##0_);_(&quot;€&quot;* \(#,##0\);_(&quot;€&quot;* &quot;-&quot;_);_(@_)"/>
    <numFmt numFmtId="166" formatCode="_(&quot;€&quot;* #,##0.00_);_(&quot;€&quot;* \(#,##0.00\);_(&quot;€&quot;* &quot;-&quot;??_);_(@_)"/>
    <numFmt numFmtId="167" formatCode="########00000000"/>
    <numFmt numFmtId="168" formatCode="#,##0\ &quot;tkm&quot;"/>
    <numFmt numFmtId="169" formatCode="00000000"/>
    <numFmt numFmtId="170" formatCode="0\ &quot;Pkm&quot;"/>
    <numFmt numFmtId="171" formatCode="#,##0\ &quot;PAX&quot;"/>
    <numFmt numFmtId="172" formatCode="#,##0\ &quot;Pkm&quot;"/>
    <numFmt numFmtId="173" formatCode="#,##0\ &quot;Trkm&quot;"/>
    <numFmt numFmtId="174" formatCode="#,##0\ &quot;t&quot;"/>
    <numFmt numFmtId="175" formatCode="#,##0\ &quot;EUR&quot;"/>
    <numFmt numFmtId="176" formatCode="#,##0.00\ &quot;km&quot;"/>
    <numFmt numFmtId="177" formatCode="#,##0.00\ &quot;PAX&quot;"/>
    <numFmt numFmtId="178" formatCode="#,##0.00\ &quot;t&quot;"/>
    <numFmt numFmtId="179" formatCode="#,##0.0"/>
    <numFmt numFmtId="180" formatCode="0\ &quot;TEU&quot;"/>
  </numFmts>
  <fonts count="85" x14ac:knownFonts="1">
    <font>
      <sz val="10"/>
      <name val="Arial"/>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name val="Arial"/>
      <family val="2"/>
    </font>
    <font>
      <sz val="8"/>
      <name val="Arial"/>
      <family val="2"/>
    </font>
    <font>
      <sz val="10"/>
      <name val="Arial"/>
      <family val="2"/>
    </font>
    <font>
      <b/>
      <sz val="8"/>
      <name val="Arial"/>
      <family val="2"/>
    </font>
    <font>
      <b/>
      <sz val="14"/>
      <name val="Arial"/>
      <family val="2"/>
    </font>
    <font>
      <u/>
      <sz val="10"/>
      <color indexed="12"/>
      <name val="Arial"/>
      <family val="2"/>
    </font>
    <font>
      <sz val="8"/>
      <color indexed="81"/>
      <name val="Arial"/>
      <family val="2"/>
    </font>
    <font>
      <sz val="10"/>
      <color indexed="10"/>
      <name val="Arial"/>
      <family val="2"/>
    </font>
    <font>
      <sz val="7"/>
      <color theme="1"/>
      <name val="Arial"/>
      <family val="2"/>
    </font>
    <font>
      <sz val="10"/>
      <color theme="1"/>
      <name val="Arial"/>
      <family val="2"/>
    </font>
    <font>
      <b/>
      <sz val="18"/>
      <color theme="1"/>
      <name val="Arial"/>
      <family val="2"/>
    </font>
    <font>
      <b/>
      <sz val="14"/>
      <color theme="1"/>
      <name val="Arial"/>
      <family val="2"/>
    </font>
    <font>
      <sz val="12"/>
      <color theme="1"/>
      <name val="Arial"/>
      <family val="2"/>
    </font>
    <font>
      <b/>
      <u/>
      <sz val="11"/>
      <color theme="1"/>
      <name val="Arial"/>
      <family val="2"/>
    </font>
    <font>
      <i/>
      <sz val="8"/>
      <color theme="1"/>
      <name val="Arial"/>
      <family val="2"/>
    </font>
    <font>
      <sz val="11"/>
      <color theme="1"/>
      <name val="Arial"/>
      <family val="2"/>
    </font>
    <font>
      <b/>
      <sz val="10"/>
      <color theme="1"/>
      <name val="Arial"/>
      <family val="2"/>
    </font>
    <font>
      <u/>
      <sz val="8"/>
      <color theme="1"/>
      <name val="Arial"/>
      <family val="2"/>
    </font>
    <font>
      <b/>
      <sz val="8"/>
      <color theme="1"/>
      <name val="Wingdings"/>
      <charset val="2"/>
    </font>
    <font>
      <b/>
      <sz val="8"/>
      <color theme="1"/>
      <name val="Arial"/>
      <family val="2"/>
    </font>
    <font>
      <b/>
      <u/>
      <sz val="10"/>
      <color theme="1"/>
      <name val="Arial"/>
      <family val="2"/>
    </font>
    <font>
      <b/>
      <sz val="10"/>
      <color theme="1"/>
      <name val="Symbol"/>
      <family val="1"/>
      <charset val="2"/>
    </font>
    <font>
      <b/>
      <sz val="10"/>
      <color theme="1"/>
      <name val="Times New Roman"/>
      <family val="1"/>
    </font>
    <font>
      <b/>
      <sz val="9"/>
      <color theme="1"/>
      <name val="Arial"/>
      <family val="2"/>
    </font>
    <font>
      <sz val="9"/>
      <color theme="1"/>
      <name val="Arial"/>
      <family val="2"/>
    </font>
    <font>
      <u/>
      <sz val="9"/>
      <color theme="1"/>
      <name val="Arial"/>
      <family val="2"/>
    </font>
    <font>
      <b/>
      <sz val="10"/>
      <color theme="1"/>
      <name val="Courier New"/>
      <family val="3"/>
    </font>
    <font>
      <u/>
      <sz val="10"/>
      <color theme="1"/>
      <name val="Arial"/>
      <family val="2"/>
    </font>
    <font>
      <b/>
      <sz val="11"/>
      <color theme="1"/>
      <name val="Arial"/>
      <family val="2"/>
    </font>
    <font>
      <sz val="8"/>
      <color theme="1"/>
      <name val="Arial"/>
      <family val="2"/>
    </font>
    <font>
      <b/>
      <i/>
      <sz val="9"/>
      <color theme="1"/>
      <name val="Arial"/>
      <family val="2"/>
    </font>
    <font>
      <b/>
      <u/>
      <sz val="9"/>
      <color theme="1"/>
      <name val="Arial"/>
      <family val="2"/>
    </font>
    <font>
      <b/>
      <sz val="12"/>
      <color theme="1"/>
      <name val="Arial"/>
      <family val="2"/>
    </font>
    <font>
      <sz val="10"/>
      <color theme="1"/>
      <name val="Webdings"/>
      <family val="1"/>
      <charset val="2"/>
    </font>
    <font>
      <b/>
      <sz val="6"/>
      <color theme="1"/>
      <name val="Arial"/>
      <family val="2"/>
    </font>
    <font>
      <b/>
      <sz val="10"/>
      <color theme="1"/>
      <name val="Webdings"/>
      <family val="1"/>
      <charset val="2"/>
    </font>
    <font>
      <b/>
      <i/>
      <sz val="8"/>
      <color theme="1"/>
      <name val="Arial"/>
      <family val="2"/>
    </font>
    <font>
      <b/>
      <i/>
      <sz val="10"/>
      <color theme="1"/>
      <name val="Arial"/>
      <family val="2"/>
    </font>
    <font>
      <b/>
      <u/>
      <sz val="8"/>
      <color theme="1"/>
      <name val="Arial"/>
      <family val="2"/>
    </font>
    <font>
      <sz val="16"/>
      <color theme="1"/>
      <name val="Arial"/>
      <family val="2"/>
    </font>
    <font>
      <sz val="11"/>
      <color theme="1"/>
      <name val="Webdings"/>
      <family val="1"/>
      <charset val="2"/>
    </font>
    <font>
      <sz val="14"/>
      <color theme="1"/>
      <name val="Arial"/>
      <family val="2"/>
    </font>
    <font>
      <u/>
      <sz val="14"/>
      <color theme="1"/>
      <name val="Arial"/>
      <family val="2"/>
    </font>
    <font>
      <i/>
      <sz val="9"/>
      <color theme="1"/>
      <name val="Arial"/>
      <family val="2"/>
    </font>
    <font>
      <u/>
      <sz val="7"/>
      <color theme="1"/>
      <name val="Arial"/>
      <family val="2"/>
    </font>
    <font>
      <b/>
      <sz val="7"/>
      <color theme="1"/>
      <name val="Arial"/>
      <family val="2"/>
    </font>
    <font>
      <i/>
      <sz val="7"/>
      <color theme="1"/>
      <name val="Arial"/>
      <family val="2"/>
    </font>
    <font>
      <u/>
      <sz val="11"/>
      <color theme="1"/>
      <name val="Arial"/>
      <family val="2"/>
    </font>
    <font>
      <b/>
      <sz val="10"/>
      <color theme="0"/>
      <name val="Arial"/>
      <family val="2"/>
    </font>
    <font>
      <i/>
      <u/>
      <sz val="9"/>
      <color theme="1"/>
      <name val="Arial"/>
      <family val="2"/>
    </font>
    <font>
      <sz val="7"/>
      <name val="Arial"/>
      <family val="2"/>
    </font>
    <font>
      <sz val="9"/>
      <name val="Arial"/>
      <family val="2"/>
    </font>
    <font>
      <b/>
      <sz val="10"/>
      <name val="Arial"/>
      <family val="2"/>
    </font>
    <font>
      <b/>
      <i/>
      <u/>
      <sz val="8"/>
      <color theme="1"/>
      <name val="Arial"/>
      <family val="2"/>
    </font>
    <font>
      <sz val="10"/>
      <color rgb="FFEAEAEA"/>
      <name val="Arial"/>
      <family val="2"/>
    </font>
    <font>
      <sz val="8"/>
      <color rgb="FFEAEAEA"/>
      <name val="Arial"/>
      <family val="2"/>
    </font>
    <font>
      <i/>
      <sz val="10"/>
      <name val="Arial"/>
      <family val="2"/>
    </font>
    <font>
      <sz val="16"/>
      <color theme="1"/>
      <name val="Webdings"/>
      <family val="1"/>
      <charset val="2"/>
    </font>
    <font>
      <u/>
      <sz val="8"/>
      <name val="Arial"/>
      <family val="2"/>
    </font>
    <font>
      <sz val="11"/>
      <color rgb="FFEAEAEA"/>
      <name val="Arial"/>
      <family val="2"/>
    </font>
    <font>
      <u/>
      <sz val="10"/>
      <name val="Arial"/>
      <family val="2"/>
    </font>
    <font>
      <sz val="14"/>
      <name val="Arial"/>
      <family val="2"/>
    </font>
    <font>
      <b/>
      <sz val="7"/>
      <color theme="0"/>
      <name val="Arial"/>
      <family val="2"/>
    </font>
    <font>
      <sz val="7"/>
      <color theme="0"/>
      <name val="Arial"/>
      <family val="2"/>
    </font>
    <font>
      <sz val="22"/>
      <color theme="1"/>
      <name val="Arial"/>
      <family val="2"/>
    </font>
    <font>
      <sz val="22"/>
      <name val="Arial"/>
      <family val="2"/>
    </font>
    <font>
      <b/>
      <sz val="16"/>
      <color theme="1"/>
      <name val="Arial"/>
      <family val="2"/>
    </font>
    <font>
      <sz val="8"/>
      <color theme="0"/>
      <name val="Arial"/>
      <family val="2"/>
    </font>
    <font>
      <sz val="10"/>
      <color theme="0"/>
      <name val="Arial"/>
      <family val="2"/>
    </font>
    <font>
      <sz val="10"/>
      <name val="Arial"/>
      <family val="2"/>
    </font>
    <font>
      <strike/>
      <sz val="9"/>
      <color theme="1"/>
      <name val="Arial"/>
      <family val="2"/>
    </font>
    <font>
      <sz val="7.5"/>
      <color theme="1"/>
      <name val="Arial"/>
      <family val="2"/>
    </font>
    <font>
      <b/>
      <sz val="7.5"/>
      <color theme="1"/>
      <name val="Arial"/>
      <family val="2"/>
    </font>
    <font>
      <b/>
      <sz val="7"/>
      <name val="Arial"/>
      <family val="2"/>
    </font>
    <font>
      <b/>
      <i/>
      <sz val="9"/>
      <color theme="4"/>
      <name val="Arial"/>
      <family val="2"/>
    </font>
  </fonts>
  <fills count="13">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bgColor indexed="64"/>
      </patternFill>
    </fill>
    <fill>
      <patternFill patternType="solid">
        <fgColor theme="6" tint="0.79998168889431442"/>
        <bgColor indexed="64"/>
      </patternFill>
    </fill>
    <fill>
      <patternFill patternType="solid">
        <fgColor rgb="FFEAEAEA"/>
        <bgColor indexed="64"/>
      </patternFill>
    </fill>
    <fill>
      <patternFill patternType="solid">
        <fgColor theme="5" tint="0.79998168889431442"/>
        <bgColor indexed="64"/>
      </patternFill>
    </fill>
    <fill>
      <patternFill patternType="solid">
        <fgColor rgb="FFDDDDDD"/>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indexed="65"/>
        <bgColor indexed="64"/>
      </patternFill>
    </fill>
    <fill>
      <patternFill patternType="solid">
        <fgColor theme="3" tint="0.79998168889431442"/>
        <bgColor indexed="64"/>
      </patternFill>
    </fill>
  </fills>
  <borders count="165">
    <border>
      <left/>
      <right/>
      <top/>
      <bottom/>
      <diagonal/>
    </border>
    <border>
      <left/>
      <right/>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top style="hair">
        <color indexed="64"/>
      </top>
      <bottom style="hair">
        <color indexed="64"/>
      </bottom>
      <diagonal/>
    </border>
    <border>
      <left/>
      <right/>
      <top style="hair">
        <color indexed="64"/>
      </top>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right style="hair">
        <color indexed="64"/>
      </right>
      <top/>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medium">
        <color indexed="9"/>
      </bottom>
      <diagonal/>
    </border>
    <border>
      <left style="thin">
        <color indexed="64"/>
      </left>
      <right/>
      <top style="hair">
        <color indexed="64"/>
      </top>
      <bottom/>
      <diagonal/>
    </border>
    <border>
      <left/>
      <right style="thin">
        <color indexed="64"/>
      </right>
      <top style="hair">
        <color indexed="64"/>
      </top>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top style="thin">
        <color indexed="64"/>
      </top>
      <bottom style="thin">
        <color indexed="64"/>
      </bottom>
      <diagonal/>
    </border>
    <border>
      <left style="hair">
        <color indexed="64"/>
      </left>
      <right/>
      <top/>
      <bottom/>
      <diagonal/>
    </border>
    <border>
      <left style="hair">
        <color indexed="64"/>
      </left>
      <right style="hair">
        <color indexed="64"/>
      </right>
      <top/>
      <bottom/>
      <diagonal/>
    </border>
    <border>
      <left/>
      <right/>
      <top/>
      <bottom style="medium">
        <color indexed="9"/>
      </bottom>
      <diagonal/>
    </border>
    <border>
      <left style="hair">
        <color indexed="64"/>
      </left>
      <right style="hair">
        <color indexed="64"/>
      </right>
      <top style="hair">
        <color indexed="64"/>
      </top>
      <bottom/>
      <diagonal/>
    </border>
    <border>
      <left style="hair">
        <color indexed="8"/>
      </left>
      <right/>
      <top style="hair">
        <color indexed="8"/>
      </top>
      <bottom style="hair">
        <color indexed="8"/>
      </bottom>
      <diagonal/>
    </border>
    <border>
      <left/>
      <right/>
      <top style="hair">
        <color indexed="8"/>
      </top>
      <bottom style="hair">
        <color indexed="8"/>
      </bottom>
      <diagonal/>
    </border>
    <border>
      <left/>
      <right style="hair">
        <color indexed="8"/>
      </right>
      <top style="hair">
        <color indexed="8"/>
      </top>
      <bottom style="hair">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thin">
        <color indexed="64"/>
      </top>
      <bottom style="double">
        <color indexed="64"/>
      </bottom>
      <diagonal/>
    </border>
    <border>
      <left/>
      <right style="hair">
        <color indexed="64"/>
      </right>
      <top style="thin">
        <color indexed="64"/>
      </top>
      <bottom style="double">
        <color indexed="64"/>
      </bottom>
      <diagonal/>
    </border>
    <border>
      <left/>
      <right/>
      <top style="hair">
        <color indexed="64"/>
      </top>
      <bottom style="thick">
        <color theme="0"/>
      </bottom>
      <diagonal/>
    </border>
    <border>
      <left/>
      <right/>
      <top style="thin">
        <color indexed="64"/>
      </top>
      <bottom style="double">
        <color indexed="64"/>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right/>
      <top style="hair">
        <color indexed="8"/>
      </top>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theme="1"/>
      </left>
      <right/>
      <top/>
      <bottom/>
      <diagonal/>
    </border>
    <border>
      <left/>
      <right style="hair">
        <color theme="1"/>
      </right>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top style="hair">
        <color auto="1"/>
      </top>
      <bottom/>
      <diagonal/>
    </border>
    <border>
      <left/>
      <right style="hair">
        <color auto="1"/>
      </right>
      <top style="hair">
        <color auto="1"/>
      </top>
      <bottom/>
      <diagonal/>
    </border>
    <border>
      <left style="hair">
        <color indexed="64"/>
      </left>
      <right/>
      <top style="hair">
        <color indexed="64"/>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indexed="64"/>
      </left>
      <right/>
      <top style="hair">
        <color indexed="64"/>
      </top>
      <bottom/>
      <diagonal/>
    </border>
    <border>
      <left/>
      <right style="thin">
        <color indexed="64"/>
      </right>
      <top style="hair">
        <color indexed="64"/>
      </top>
      <bottom/>
      <diagonal/>
    </border>
    <border>
      <left/>
      <right style="thin">
        <color theme="0"/>
      </right>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right/>
      <top style="hair">
        <color indexed="8"/>
      </top>
      <bottom/>
      <diagonal/>
    </border>
    <border>
      <left style="hair">
        <color indexed="64"/>
      </left>
      <right/>
      <top style="hair">
        <color indexed="64"/>
      </top>
      <bottom/>
      <diagonal/>
    </border>
    <border>
      <left/>
      <right style="hair">
        <color indexed="64"/>
      </right>
      <top style="hair">
        <color indexed="64"/>
      </top>
      <bottom/>
      <diagonal/>
    </border>
    <border>
      <left style="hair">
        <color auto="1"/>
      </left>
      <right style="hair">
        <color indexed="64"/>
      </right>
      <top style="hair">
        <color auto="1"/>
      </top>
      <bottom/>
      <diagonal/>
    </border>
    <border>
      <left/>
      <right/>
      <top style="hair">
        <color auto="1"/>
      </top>
      <bottom style="hair">
        <color auto="1"/>
      </bottom>
      <diagonal/>
    </border>
    <border>
      <left/>
      <right style="hair">
        <color auto="1"/>
      </right>
      <top style="hair">
        <color auto="1"/>
      </top>
      <bottom style="hair">
        <color auto="1"/>
      </bottom>
      <diagonal/>
    </border>
    <border>
      <left style="mediumDashed">
        <color rgb="FFFF0000"/>
      </left>
      <right/>
      <top style="mediumDashed">
        <color rgb="FFFF0000"/>
      </top>
      <bottom/>
      <diagonal/>
    </border>
    <border>
      <left/>
      <right/>
      <top style="mediumDashed">
        <color rgb="FFFF0000"/>
      </top>
      <bottom/>
      <diagonal/>
    </border>
    <border>
      <left/>
      <right style="mediumDashed">
        <color rgb="FFFF0000"/>
      </right>
      <top style="mediumDashed">
        <color rgb="FFFF0000"/>
      </top>
      <bottom/>
      <diagonal/>
    </border>
    <border>
      <left style="mediumDashed">
        <color rgb="FFFF0000"/>
      </left>
      <right/>
      <top/>
      <bottom style="mediumDashed">
        <color rgb="FFFF0000"/>
      </bottom>
      <diagonal/>
    </border>
    <border>
      <left/>
      <right/>
      <top/>
      <bottom style="mediumDashed">
        <color rgb="FFFF0000"/>
      </bottom>
      <diagonal/>
    </border>
    <border>
      <left/>
      <right style="mediumDashed">
        <color rgb="FFFF0000"/>
      </right>
      <top/>
      <bottom style="mediumDashed">
        <color rgb="FFFF0000"/>
      </bottom>
      <diagonal/>
    </border>
    <border>
      <left/>
      <right style="hair">
        <color auto="1"/>
      </right>
      <top style="hair">
        <color auto="1"/>
      </top>
      <bottom style="hair">
        <color auto="1"/>
      </bottom>
      <diagonal/>
    </border>
    <border>
      <left/>
      <right/>
      <top style="hair">
        <color auto="1"/>
      </top>
      <bottom style="hair">
        <color auto="1"/>
      </bottom>
      <diagonal/>
    </border>
    <border>
      <left/>
      <right style="hair">
        <color indexed="64"/>
      </right>
      <top style="hair">
        <color indexed="64"/>
      </top>
      <bottom/>
      <diagonal/>
    </border>
    <border>
      <left style="hair">
        <color auto="1"/>
      </left>
      <right style="hair">
        <color auto="1"/>
      </right>
      <top style="hair">
        <color auto="1"/>
      </top>
      <bottom/>
      <diagonal/>
    </border>
    <border>
      <left style="hair">
        <color indexed="64"/>
      </left>
      <right/>
      <top style="hair">
        <color indexed="64"/>
      </top>
      <bottom style="hair">
        <color indexed="64"/>
      </bottom>
      <diagonal/>
    </border>
    <border>
      <left/>
      <right/>
      <top style="hair">
        <color indexed="64"/>
      </top>
      <bottom style="medium">
        <color theme="0"/>
      </bottom>
      <diagonal/>
    </border>
    <border>
      <left/>
      <right/>
      <top style="medium">
        <color theme="0"/>
      </top>
      <bottom style="hair">
        <color auto="1"/>
      </bottom>
      <diagonal/>
    </border>
    <border>
      <left style="hair">
        <color auto="1"/>
      </left>
      <right style="hair">
        <color auto="1"/>
      </right>
      <top style="thin">
        <color auto="1"/>
      </top>
      <bottom style="double">
        <color auto="1"/>
      </bottom>
      <diagonal/>
    </border>
    <border>
      <left style="hair">
        <color indexed="64"/>
      </left>
      <right/>
      <top style="hair">
        <color indexed="64"/>
      </top>
      <bottom style="double">
        <color indexed="64"/>
      </bottom>
      <diagonal/>
    </border>
    <border>
      <left/>
      <right/>
      <top style="hair">
        <color indexed="64"/>
      </top>
      <bottom style="double">
        <color indexed="64"/>
      </bottom>
      <diagonal/>
    </border>
    <border>
      <left/>
      <right/>
      <top/>
      <bottom style="thick">
        <color theme="0"/>
      </bottom>
      <diagonal/>
    </border>
    <border>
      <left/>
      <right/>
      <top style="thick">
        <color theme="0"/>
      </top>
      <bottom style="hair">
        <color indexed="64"/>
      </bottom>
      <diagonal/>
    </border>
    <border>
      <left/>
      <right style="hair">
        <color auto="1"/>
      </right>
      <top style="hair">
        <color indexed="64"/>
      </top>
      <bottom style="thin">
        <color indexed="64"/>
      </bottom>
      <diagonal/>
    </border>
    <border>
      <left/>
      <right style="hair">
        <color auto="1"/>
      </right>
      <top style="hair">
        <color indexed="64"/>
      </top>
      <bottom style="double">
        <color indexed="64"/>
      </bottom>
      <diagonal/>
    </border>
    <border>
      <left style="hair">
        <color indexed="64"/>
      </left>
      <right/>
      <top style="hair">
        <color indexed="64"/>
      </top>
      <bottom/>
      <diagonal/>
    </border>
    <border>
      <left style="hair">
        <color indexed="64"/>
      </left>
      <right/>
      <top/>
      <bottom style="double">
        <color indexed="64"/>
      </bottom>
      <diagonal/>
    </border>
    <border>
      <left/>
      <right/>
      <top/>
      <bottom style="double">
        <color indexed="64"/>
      </bottom>
      <diagonal/>
    </border>
    <border>
      <left/>
      <right style="hair">
        <color auto="1"/>
      </right>
      <top/>
      <bottom style="double">
        <color indexed="64"/>
      </bottom>
      <diagonal/>
    </border>
    <border>
      <left style="hair">
        <color auto="1"/>
      </left>
      <right style="hair">
        <color auto="1"/>
      </right>
      <top style="hair">
        <color auto="1"/>
      </top>
      <bottom style="thin">
        <color auto="1"/>
      </bottom>
      <diagonal/>
    </border>
    <border>
      <left style="hair">
        <color indexed="64"/>
      </left>
      <right style="hair">
        <color auto="1"/>
      </right>
      <top style="hair">
        <color indexed="64"/>
      </top>
      <bottom style="double">
        <color indexed="64"/>
      </bottom>
      <diagonal/>
    </border>
    <border>
      <left style="hair">
        <color theme="1"/>
      </left>
      <right/>
      <top style="hair">
        <color theme="1"/>
      </top>
      <bottom style="hair">
        <color theme="1"/>
      </bottom>
      <diagonal/>
    </border>
    <border>
      <left/>
      <right style="hair">
        <color theme="1"/>
      </right>
      <top style="hair">
        <color theme="1"/>
      </top>
      <bottom style="hair">
        <color theme="1"/>
      </bottom>
      <diagonal/>
    </border>
    <border>
      <left/>
      <right style="thin">
        <color theme="0"/>
      </right>
      <top/>
      <bottom/>
      <diagonal/>
    </border>
    <border>
      <left style="hair">
        <color indexed="64"/>
      </left>
      <right/>
      <top style="double">
        <color indexed="64"/>
      </top>
      <bottom style="hair">
        <color indexed="64"/>
      </bottom>
      <diagonal/>
    </border>
    <border>
      <left/>
      <right/>
      <top style="double">
        <color indexed="64"/>
      </top>
      <bottom style="hair">
        <color auto="1"/>
      </bottom>
      <diagonal/>
    </border>
    <border>
      <left/>
      <right style="hair">
        <color auto="1"/>
      </right>
      <top style="double">
        <color indexed="64"/>
      </top>
      <bottom style="hair">
        <color auto="1"/>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thin">
        <color indexed="64"/>
      </bottom>
      <diagonal/>
    </border>
    <border>
      <left style="double">
        <color theme="0"/>
      </left>
      <right/>
      <top style="double">
        <color theme="0"/>
      </top>
      <bottom style="double">
        <color theme="0"/>
      </bottom>
      <diagonal/>
    </border>
    <border>
      <left/>
      <right style="double">
        <color theme="0"/>
      </right>
      <top style="double">
        <color theme="0"/>
      </top>
      <bottom style="double">
        <color theme="0"/>
      </bottom>
      <diagonal/>
    </border>
    <border>
      <left style="double">
        <color theme="0"/>
      </left>
      <right/>
      <top/>
      <bottom/>
      <diagonal/>
    </border>
    <border>
      <left/>
      <right/>
      <top style="double">
        <color theme="0"/>
      </top>
      <bottom style="double">
        <color theme="0"/>
      </bottom>
      <diagonal/>
    </border>
    <border>
      <left style="hair">
        <color indexed="64"/>
      </left>
      <right style="hair">
        <color theme="0"/>
      </right>
      <top style="hair">
        <color indexed="64"/>
      </top>
      <bottom style="hair">
        <color indexed="64"/>
      </bottom>
      <diagonal/>
    </border>
    <border>
      <left style="hair">
        <color theme="0"/>
      </left>
      <right style="hair">
        <color theme="0"/>
      </right>
      <top style="hair">
        <color indexed="64"/>
      </top>
      <bottom style="hair">
        <color auto="1"/>
      </bottom>
      <diagonal/>
    </border>
    <border>
      <left style="hair">
        <color theme="0"/>
      </left>
      <right style="hair">
        <color auto="1"/>
      </right>
      <top style="hair">
        <color indexed="64"/>
      </top>
      <bottom style="hair">
        <color auto="1"/>
      </bottom>
      <diagonal/>
    </border>
    <border>
      <left style="hair">
        <color theme="0"/>
      </left>
      <right/>
      <top style="hair">
        <color indexed="64"/>
      </top>
      <bottom style="hair">
        <color auto="1"/>
      </bottom>
      <diagonal/>
    </border>
    <border>
      <left/>
      <right style="hair">
        <color theme="0"/>
      </right>
      <top style="hair">
        <color indexed="64"/>
      </top>
      <bottom style="hair">
        <color auto="1"/>
      </bottom>
      <diagonal/>
    </border>
    <border>
      <left style="hair">
        <color indexed="8"/>
      </left>
      <right/>
      <top style="hair">
        <color indexed="8"/>
      </top>
      <bottom style="hair">
        <color auto="1"/>
      </bottom>
      <diagonal/>
    </border>
    <border>
      <left/>
      <right/>
      <top style="hair">
        <color indexed="8"/>
      </top>
      <bottom style="hair">
        <color auto="1"/>
      </bottom>
      <diagonal/>
    </border>
    <border>
      <left/>
      <right style="hair">
        <color indexed="8"/>
      </right>
      <top style="hair">
        <color indexed="8"/>
      </top>
      <bottom style="hair">
        <color auto="1"/>
      </bottom>
      <diagonal/>
    </border>
    <border>
      <left style="hair">
        <color indexed="8"/>
      </left>
      <right/>
      <top style="hair">
        <color indexed="8"/>
      </top>
      <bottom style="hair">
        <color indexed="8"/>
      </bottom>
      <diagonal/>
    </border>
    <border>
      <left/>
      <right/>
      <top style="hair">
        <color indexed="8"/>
      </top>
      <bottom style="hair">
        <color indexed="8"/>
      </bottom>
      <diagonal/>
    </border>
    <border>
      <left/>
      <right style="hair">
        <color indexed="8"/>
      </right>
      <top style="hair">
        <color indexed="8"/>
      </top>
      <bottom style="hair">
        <color indexed="8"/>
      </bottom>
      <diagonal/>
    </border>
    <border>
      <left/>
      <right/>
      <top style="hair">
        <color indexed="64"/>
      </top>
      <bottom/>
      <diagonal/>
    </border>
    <border>
      <left/>
      <right/>
      <top style="hair">
        <color indexed="64"/>
      </top>
      <bottom style="hair">
        <color auto="1"/>
      </bottom>
      <diagonal/>
    </border>
    <border>
      <left/>
      <right style="hair">
        <color auto="1"/>
      </right>
      <top style="hair">
        <color indexed="64"/>
      </top>
      <bottom style="hair">
        <color auto="1"/>
      </bottom>
      <diagonal/>
    </border>
    <border>
      <left style="hair">
        <color indexed="64"/>
      </left>
      <right/>
      <top style="hair">
        <color indexed="64"/>
      </top>
      <bottom/>
      <diagonal/>
    </border>
    <border>
      <left/>
      <right style="hair">
        <color indexed="64"/>
      </right>
      <top style="hair">
        <color indexed="64"/>
      </top>
      <bottom/>
      <diagonal/>
    </border>
    <border>
      <left/>
      <right/>
      <top style="medium">
        <color indexed="9"/>
      </top>
      <bottom/>
      <diagonal/>
    </border>
    <border>
      <left style="hair">
        <color indexed="64"/>
      </left>
      <right style="hair">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indexed="64"/>
      </left>
      <right style="hair">
        <color indexed="64"/>
      </right>
      <top style="hair">
        <color indexed="64"/>
      </top>
      <bottom style="hair">
        <color indexed="64"/>
      </bottom>
      <diagonal/>
    </border>
    <border>
      <left style="thin">
        <color theme="0"/>
      </left>
      <right style="hair">
        <color theme="1"/>
      </right>
      <top style="double">
        <color indexed="64"/>
      </top>
      <bottom style="hair">
        <color indexed="64"/>
      </bottom>
      <diagonal/>
    </border>
    <border>
      <left style="hair">
        <color theme="1"/>
      </left>
      <right style="hair">
        <color theme="1"/>
      </right>
      <top style="double">
        <color indexed="64"/>
      </top>
      <bottom style="hair">
        <color indexed="64"/>
      </bottom>
      <diagonal/>
    </border>
    <border>
      <left style="hair">
        <color theme="1"/>
      </left>
      <right style="hair">
        <color auto="1"/>
      </right>
      <top style="double">
        <color indexed="64"/>
      </top>
      <bottom style="hair">
        <color indexed="64"/>
      </bottom>
      <diagonal/>
    </border>
    <border>
      <left style="thin">
        <color theme="0"/>
      </left>
      <right style="hair">
        <color theme="1"/>
      </right>
      <top style="hair">
        <color indexed="64"/>
      </top>
      <bottom style="hair">
        <color indexed="64"/>
      </bottom>
      <diagonal/>
    </border>
    <border>
      <left style="hair">
        <color theme="1"/>
      </left>
      <right style="hair">
        <color theme="1"/>
      </right>
      <top style="hair">
        <color indexed="64"/>
      </top>
      <bottom style="hair">
        <color indexed="64"/>
      </bottom>
      <diagonal/>
    </border>
    <border>
      <left style="hair">
        <color theme="1"/>
      </left>
      <right style="hair">
        <color auto="1"/>
      </right>
      <top style="hair">
        <color indexed="64"/>
      </top>
      <bottom style="hair">
        <color indexed="64"/>
      </bottom>
      <diagonal/>
    </border>
    <border>
      <left style="thin">
        <color theme="0"/>
      </left>
      <right/>
      <top style="double">
        <color indexed="64"/>
      </top>
      <bottom style="thin">
        <color theme="0"/>
      </bottom>
      <diagonal/>
    </border>
    <border>
      <left/>
      <right style="thin">
        <color theme="0"/>
      </right>
      <top style="double">
        <color indexed="64"/>
      </top>
      <bottom style="thin">
        <color theme="0"/>
      </bottom>
      <diagonal/>
    </border>
  </borders>
  <cellStyleXfs count="6">
    <xf numFmtId="0" fontId="0" fillId="0" borderId="0"/>
    <xf numFmtId="166" fontId="10" fillId="0" borderId="0" applyFont="0" applyFill="0" applyBorder="0" applyAlignment="0" applyProtection="0"/>
    <xf numFmtId="0" fontId="15" fillId="0" borderId="0" applyNumberFormat="0" applyFill="0" applyBorder="0" applyAlignment="0" applyProtection="0">
      <alignment vertical="top"/>
      <protection locked="0"/>
    </xf>
    <xf numFmtId="9" fontId="10" fillId="0" borderId="0" applyFont="0" applyFill="0" applyBorder="0" applyAlignment="0" applyProtection="0"/>
    <xf numFmtId="44" fontId="79" fillId="0" borderId="0" applyFont="0" applyFill="0" applyBorder="0" applyAlignment="0" applyProtection="0"/>
    <xf numFmtId="0" fontId="10" fillId="0" borderId="0"/>
  </cellStyleXfs>
  <cellXfs count="2388">
    <xf numFmtId="0" fontId="0" fillId="0" borderId="0" xfId="0"/>
    <xf numFmtId="0" fontId="14" fillId="4" borderId="0" xfId="0" applyFont="1" applyFill="1" applyProtection="1"/>
    <xf numFmtId="0" fontId="0" fillId="4" borderId="0" xfId="0" applyFill="1" applyProtection="1"/>
    <xf numFmtId="0" fontId="12" fillId="4" borderId="0" xfId="0" applyFont="1" applyFill="1" applyProtection="1"/>
    <xf numFmtId="0" fontId="18" fillId="3" borderId="0" xfId="0" applyFont="1" applyFill="1" applyAlignment="1" applyProtection="1">
      <alignment horizontal="left" vertical="center"/>
    </xf>
    <xf numFmtId="0" fontId="19" fillId="3" borderId="0" xfId="0" applyFont="1" applyFill="1" applyAlignment="1" applyProtection="1">
      <alignment vertical="center"/>
    </xf>
    <xf numFmtId="0" fontId="19" fillId="3" borderId="0" xfId="0" applyFont="1" applyFill="1" applyAlignment="1" applyProtection="1">
      <alignment horizontal="center" vertical="top"/>
    </xf>
    <xf numFmtId="0" fontId="19" fillId="3" borderId="0" xfId="0" applyFont="1" applyFill="1" applyProtection="1"/>
    <xf numFmtId="0" fontId="21" fillId="3" borderId="0" xfId="0" applyFont="1" applyFill="1" applyAlignment="1">
      <alignment horizontal="left"/>
    </xf>
    <xf numFmtId="0" fontId="19" fillId="3" borderId="0" xfId="0" applyFont="1" applyFill="1" applyBorder="1" applyAlignment="1" applyProtection="1">
      <alignment vertical="center"/>
    </xf>
    <xf numFmtId="0" fontId="22" fillId="3" borderId="0" xfId="0" applyFont="1" applyFill="1" applyProtection="1"/>
    <xf numFmtId="0" fontId="23" fillId="3" borderId="0" xfId="0" applyFont="1" applyFill="1" applyAlignment="1">
      <alignment horizontal="left"/>
    </xf>
    <xf numFmtId="0" fontId="19" fillId="3" borderId="0" xfId="0" applyFont="1" applyFill="1"/>
    <xf numFmtId="0" fontId="24" fillId="3" borderId="0" xfId="0" applyFont="1" applyFill="1" applyAlignment="1">
      <alignment horizontal="left"/>
    </xf>
    <xf numFmtId="0" fontId="26" fillId="3" borderId="0" xfId="0" applyFont="1" applyFill="1" applyAlignment="1">
      <alignment horizontal="left"/>
    </xf>
    <xf numFmtId="0" fontId="28" fillId="3" borderId="0" xfId="0" applyFont="1" applyFill="1" applyAlignment="1">
      <alignment horizontal="left"/>
    </xf>
    <xf numFmtId="0" fontId="31" fillId="3" borderId="0" xfId="0" applyFont="1" applyFill="1" applyAlignment="1">
      <alignment horizontal="right" vertical="center"/>
    </xf>
    <xf numFmtId="0" fontId="19" fillId="3" borderId="0" xfId="0" applyFont="1" applyFill="1" applyBorder="1"/>
    <xf numFmtId="0" fontId="33" fillId="3" borderId="0" xfId="0" applyFont="1" applyFill="1"/>
    <xf numFmtId="0" fontId="34" fillId="3" borderId="0" xfId="0" applyFont="1" applyFill="1" applyAlignment="1">
      <alignment horizontal="right" vertical="top"/>
    </xf>
    <xf numFmtId="0" fontId="38" fillId="3" borderId="0" xfId="0" applyFont="1" applyFill="1" applyAlignment="1">
      <alignment horizontal="left"/>
    </xf>
    <xf numFmtId="0" fontId="34" fillId="3" borderId="0" xfId="0" applyFont="1" applyFill="1" applyAlignment="1">
      <alignment horizontal="left"/>
    </xf>
    <xf numFmtId="0" fontId="34" fillId="3" borderId="0" xfId="0" applyFont="1" applyFill="1"/>
    <xf numFmtId="0" fontId="26" fillId="3" borderId="0" xfId="0" applyFont="1" applyFill="1" applyAlignment="1">
      <alignment horizontal="center"/>
    </xf>
    <xf numFmtId="0" fontId="18" fillId="3" borderId="0" xfId="0" applyFont="1" applyFill="1" applyAlignment="1">
      <alignment horizontal="left"/>
    </xf>
    <xf numFmtId="0" fontId="30" fillId="0" borderId="0" xfId="0" applyFont="1" applyAlignment="1">
      <alignment horizontal="left"/>
    </xf>
    <xf numFmtId="0" fontId="34" fillId="3" borderId="0" xfId="0" applyFont="1" applyFill="1" applyAlignment="1">
      <alignment horizontal="left" vertical="center"/>
    </xf>
    <xf numFmtId="0" fontId="19" fillId="3" borderId="0" xfId="0" applyFont="1" applyFill="1" applyAlignment="1">
      <alignment vertical="center"/>
    </xf>
    <xf numFmtId="0" fontId="26" fillId="3" borderId="0" xfId="0" applyFont="1" applyFill="1" applyAlignment="1" applyProtection="1">
      <alignment vertical="center"/>
    </xf>
    <xf numFmtId="0" fontId="18" fillId="3" borderId="1" xfId="0" applyFont="1" applyFill="1" applyBorder="1" applyAlignment="1" applyProtection="1">
      <alignment horizontal="left" vertical="center"/>
    </xf>
    <xf numFmtId="0" fontId="19" fillId="3" borderId="1" xfId="0" applyFont="1" applyFill="1" applyBorder="1" applyAlignment="1" applyProtection="1">
      <alignment vertical="center"/>
    </xf>
    <xf numFmtId="0" fontId="25" fillId="3" borderId="0" xfId="0" applyFont="1" applyFill="1"/>
    <xf numFmtId="0" fontId="39" fillId="3" borderId="0" xfId="0" applyFont="1" applyFill="1"/>
    <xf numFmtId="0" fontId="42" fillId="3" borderId="0" xfId="0" applyFont="1" applyFill="1"/>
    <xf numFmtId="0" fontId="22" fillId="3" borderId="0" xfId="0" applyFont="1" applyFill="1"/>
    <xf numFmtId="0" fontId="30" fillId="3" borderId="0" xfId="0" applyFont="1" applyFill="1"/>
    <xf numFmtId="0" fontId="26" fillId="3" borderId="0" xfId="0" applyFont="1" applyFill="1"/>
    <xf numFmtId="0" fontId="19" fillId="3" borderId="0" xfId="0" quotePrefix="1" applyFont="1" applyFill="1"/>
    <xf numFmtId="0" fontId="43" fillId="3" borderId="0" xfId="0" applyFont="1" applyFill="1" applyAlignment="1">
      <alignment horizontal="center"/>
    </xf>
    <xf numFmtId="0" fontId="26" fillId="3" borderId="0" xfId="0" applyFont="1" applyFill="1" applyAlignment="1">
      <alignment vertical="top"/>
    </xf>
    <xf numFmtId="0" fontId="19" fillId="3" borderId="0" xfId="0" applyFont="1" applyFill="1" applyAlignment="1">
      <alignment horizontal="center" vertical="center"/>
    </xf>
    <xf numFmtId="0" fontId="45" fillId="3" borderId="0" xfId="0" applyFont="1" applyFill="1" applyAlignment="1">
      <alignment horizontal="center"/>
    </xf>
    <xf numFmtId="0" fontId="26" fillId="3" borderId="0" xfId="0" applyFont="1" applyFill="1" applyAlignment="1">
      <alignment vertical="center"/>
    </xf>
    <xf numFmtId="0" fontId="39" fillId="3" borderId="0" xfId="0" applyFont="1" applyFill="1" applyBorder="1" applyAlignment="1">
      <alignment horizontal="center" vertical="center" wrapText="1"/>
    </xf>
    <xf numFmtId="0" fontId="19" fillId="3" borderId="0" xfId="0" applyFont="1" applyFill="1" applyBorder="1" applyAlignment="1">
      <alignment horizontal="center" vertical="center" wrapText="1"/>
    </xf>
    <xf numFmtId="0" fontId="29" fillId="2" borderId="16" xfId="0" applyFont="1" applyFill="1" applyBorder="1" applyAlignment="1">
      <alignment horizontal="center" wrapText="1"/>
    </xf>
    <xf numFmtId="0" fontId="19" fillId="3" borderId="0" xfId="0" applyFont="1" applyFill="1" applyBorder="1" applyAlignment="1">
      <alignment vertical="center"/>
    </xf>
    <xf numFmtId="0" fontId="19" fillId="3" borderId="28" xfId="0" applyFont="1" applyFill="1" applyBorder="1" applyAlignment="1">
      <alignment horizontal="center" vertical="center"/>
    </xf>
    <xf numFmtId="0" fontId="19" fillId="3" borderId="27" xfId="0" applyFont="1" applyFill="1" applyBorder="1" applyAlignment="1">
      <alignment vertical="center"/>
    </xf>
    <xf numFmtId="9" fontId="39" fillId="3" borderId="28" xfId="3" applyFont="1" applyFill="1" applyBorder="1" applyAlignment="1">
      <alignment horizontal="center"/>
    </xf>
    <xf numFmtId="9" fontId="29" fillId="2" borderId="28" xfId="3" applyFont="1" applyFill="1" applyBorder="1" applyAlignment="1">
      <alignment horizontal="center"/>
    </xf>
    <xf numFmtId="9" fontId="39" fillId="3" borderId="24" xfId="3" quotePrefix="1" applyFont="1" applyFill="1" applyBorder="1" applyAlignment="1">
      <alignment horizontal="center"/>
    </xf>
    <xf numFmtId="0" fontId="39" fillId="3" borderId="0" xfId="0" applyFont="1" applyFill="1" applyAlignment="1" applyProtection="1">
      <alignment vertical="center"/>
    </xf>
    <xf numFmtId="0" fontId="39" fillId="3" borderId="0" xfId="0" applyFont="1" applyFill="1" applyBorder="1" applyAlignment="1" applyProtection="1">
      <alignment vertical="center"/>
    </xf>
    <xf numFmtId="0" fontId="19" fillId="3" borderId="18" xfId="0" applyFont="1" applyFill="1" applyBorder="1" applyAlignment="1" applyProtection="1">
      <alignment vertical="center"/>
    </xf>
    <xf numFmtId="0" fontId="19" fillId="2" borderId="0" xfId="0" applyFont="1" applyFill="1" applyBorder="1" applyAlignment="1" applyProtection="1">
      <alignment vertical="center"/>
    </xf>
    <xf numFmtId="0" fontId="39" fillId="2" borderId="0" xfId="0" applyFont="1" applyFill="1" applyBorder="1" applyAlignment="1" applyProtection="1">
      <alignment vertical="center"/>
    </xf>
    <xf numFmtId="0" fontId="41" fillId="3" borderId="0" xfId="0" applyFont="1" applyFill="1" applyBorder="1" applyAlignment="1" applyProtection="1">
      <alignment horizontal="left" vertical="center"/>
    </xf>
    <xf numFmtId="0" fontId="41" fillId="3" borderId="0" xfId="0" applyFont="1" applyFill="1" applyBorder="1" applyAlignment="1" applyProtection="1">
      <alignment horizontal="right" vertical="center"/>
    </xf>
    <xf numFmtId="0" fontId="19" fillId="3" borderId="3" xfId="0" applyFont="1" applyFill="1" applyBorder="1" applyAlignment="1" applyProtection="1">
      <alignment vertical="center"/>
    </xf>
    <xf numFmtId="0" fontId="19" fillId="3" borderId="4" xfId="0" applyFont="1" applyFill="1" applyBorder="1" applyAlignment="1" applyProtection="1">
      <alignment vertical="center"/>
    </xf>
    <xf numFmtId="0" fontId="39" fillId="3" borderId="4" xfId="0" applyFont="1" applyFill="1" applyBorder="1" applyAlignment="1" applyProtection="1">
      <alignment vertical="center"/>
    </xf>
    <xf numFmtId="0" fontId="19" fillId="3" borderId="5" xfId="0" applyFont="1" applyFill="1" applyBorder="1" applyAlignment="1" applyProtection="1">
      <alignment vertical="center"/>
    </xf>
    <xf numFmtId="0" fontId="49" fillId="2" borderId="6"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9" fillId="2" borderId="0" xfId="0" applyFont="1" applyFill="1" applyBorder="1" applyAlignment="1" applyProtection="1">
      <alignment horizontal="center" vertical="center" wrapText="1"/>
    </xf>
    <xf numFmtId="0" fontId="49" fillId="2" borderId="2" xfId="0" applyFont="1" applyFill="1" applyBorder="1" applyAlignment="1" applyProtection="1">
      <alignment horizontal="center" vertical="center"/>
    </xf>
    <xf numFmtId="0" fontId="19" fillId="2" borderId="6" xfId="0" applyFont="1" applyFill="1" applyBorder="1" applyAlignment="1" applyProtection="1">
      <alignment vertical="center"/>
    </xf>
    <xf numFmtId="0" fontId="25" fillId="2" borderId="0" xfId="0" applyFont="1" applyFill="1" applyBorder="1" applyAlignment="1" applyProtection="1">
      <alignment vertical="center"/>
    </xf>
    <xf numFmtId="0" fontId="19" fillId="2" borderId="2" xfId="0" applyFont="1" applyFill="1" applyBorder="1" applyAlignment="1" applyProtection="1">
      <alignment vertical="center"/>
    </xf>
    <xf numFmtId="0" fontId="19" fillId="2" borderId="9" xfId="0" applyFont="1" applyFill="1" applyBorder="1" applyAlignment="1" applyProtection="1">
      <alignment vertical="center"/>
    </xf>
    <xf numFmtId="0" fontId="19" fillId="2" borderId="10" xfId="0" applyFont="1" applyFill="1" applyBorder="1" applyAlignment="1" applyProtection="1">
      <alignment vertical="center"/>
    </xf>
    <xf numFmtId="0" fontId="39" fillId="2" borderId="10" xfId="0" applyFont="1" applyFill="1" applyBorder="1" applyAlignment="1" applyProtection="1">
      <alignment vertical="center"/>
    </xf>
    <xf numFmtId="0" fontId="19" fillId="2" borderId="11" xfId="0" applyFont="1" applyFill="1" applyBorder="1" applyAlignment="1" applyProtection="1">
      <alignment vertical="center"/>
    </xf>
    <xf numFmtId="0" fontId="39" fillId="2" borderId="6" xfId="0" applyFont="1" applyFill="1" applyBorder="1" applyAlignment="1" applyProtection="1">
      <alignment vertical="center" wrapText="1"/>
    </xf>
    <xf numFmtId="0" fontId="38" fillId="2" borderId="0" xfId="0" applyFont="1" applyFill="1" applyBorder="1" applyAlignment="1" applyProtection="1">
      <alignment vertical="center"/>
    </xf>
    <xf numFmtId="49" fontId="25" fillId="2" borderId="0" xfId="0" applyNumberFormat="1" applyFont="1" applyFill="1" applyBorder="1" applyAlignment="1" applyProtection="1">
      <alignment horizontal="right" vertical="center"/>
    </xf>
    <xf numFmtId="49" fontId="19" fillId="2" borderId="0" xfId="0" applyNumberFormat="1" applyFont="1" applyFill="1" applyBorder="1" applyAlignment="1" applyProtection="1">
      <alignment horizontal="right" vertical="center"/>
    </xf>
    <xf numFmtId="0" fontId="19" fillId="2" borderId="7" xfId="0" applyFont="1" applyFill="1" applyBorder="1" applyAlignment="1" applyProtection="1">
      <alignment vertical="center"/>
    </xf>
    <xf numFmtId="0" fontId="25" fillId="2" borderId="1" xfId="0" applyFont="1" applyFill="1" applyBorder="1" applyAlignment="1" applyProtection="1">
      <alignment vertical="center"/>
    </xf>
    <xf numFmtId="0" fontId="19" fillId="2" borderId="1" xfId="0" applyFont="1" applyFill="1" applyBorder="1" applyAlignment="1" applyProtection="1">
      <alignment vertical="center"/>
    </xf>
    <xf numFmtId="0" fontId="19" fillId="2" borderId="8" xfId="0" applyFont="1" applyFill="1" applyBorder="1" applyAlignment="1" applyProtection="1">
      <alignment vertical="center"/>
    </xf>
    <xf numFmtId="0" fontId="19" fillId="2" borderId="3" xfId="0" applyFont="1" applyFill="1" applyBorder="1" applyAlignment="1" applyProtection="1">
      <alignment horizontal="left" vertical="center"/>
    </xf>
    <xf numFmtId="0" fontId="25" fillId="2" borderId="4" xfId="0" applyFont="1" applyFill="1" applyBorder="1" applyAlignment="1" applyProtection="1">
      <alignment horizontal="left" vertical="center"/>
    </xf>
    <xf numFmtId="0" fontId="19" fillId="2" borderId="4" xfId="0" applyFont="1" applyFill="1" applyBorder="1" applyAlignment="1" applyProtection="1">
      <alignment horizontal="left" vertical="center"/>
    </xf>
    <xf numFmtId="0" fontId="19" fillId="2" borderId="5" xfId="0" applyFon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2" xfId="0" applyFont="1" applyFill="1" applyBorder="1" applyAlignment="1" applyProtection="1">
      <alignment horizontal="left" vertical="center"/>
    </xf>
    <xf numFmtId="0" fontId="19" fillId="3" borderId="0" xfId="0" applyFont="1" applyFill="1" applyAlignment="1" applyProtection="1">
      <alignment horizontal="left" vertical="center"/>
    </xf>
    <xf numFmtId="0" fontId="25" fillId="2" borderId="0" xfId="0" applyFont="1" applyFill="1" applyBorder="1" applyAlignment="1" applyProtection="1">
      <alignment horizontal="left" vertical="center"/>
    </xf>
    <xf numFmtId="0" fontId="25" fillId="2" borderId="0" xfId="0" applyFont="1" applyFill="1" applyBorder="1" applyAlignment="1" applyProtection="1">
      <alignment horizontal="right" vertical="center"/>
    </xf>
    <xf numFmtId="0" fontId="19" fillId="2" borderId="0" xfId="0" applyFont="1" applyFill="1" applyBorder="1" applyAlignment="1" applyProtection="1">
      <alignment horizontal="right" vertical="center"/>
    </xf>
    <xf numFmtId="0" fontId="39" fillId="2" borderId="6" xfId="0" applyFont="1" applyFill="1" applyBorder="1" applyAlignment="1" applyProtection="1">
      <alignment horizontal="left" vertical="center"/>
    </xf>
    <xf numFmtId="0" fontId="19" fillId="2" borderId="0" xfId="0" applyFont="1" applyFill="1" applyAlignment="1" applyProtection="1">
      <alignment horizontal="right" vertical="center"/>
    </xf>
    <xf numFmtId="0" fontId="19" fillId="2" borderId="9" xfId="0" applyFont="1" applyFill="1" applyBorder="1" applyAlignment="1" applyProtection="1">
      <alignment horizontal="left" vertical="center"/>
    </xf>
    <xf numFmtId="0" fontId="25" fillId="2" borderId="10" xfId="0" applyFont="1" applyFill="1" applyBorder="1" applyAlignment="1" applyProtection="1">
      <alignment horizontal="left" vertical="center"/>
    </xf>
    <xf numFmtId="0" fontId="19" fillId="2" borderId="10" xfId="0" applyFont="1" applyFill="1" applyBorder="1" applyAlignment="1" applyProtection="1">
      <alignment horizontal="right" vertical="center"/>
    </xf>
    <xf numFmtId="0" fontId="19" fillId="2" borderId="11"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39" fillId="2" borderId="0" xfId="0" applyFont="1" applyFill="1" applyBorder="1" applyAlignment="1" applyProtection="1">
      <alignment horizontal="right" vertical="center"/>
    </xf>
    <xf numFmtId="0" fontId="39" fillId="2" borderId="6" xfId="0" applyFont="1" applyFill="1" applyBorder="1" applyAlignment="1" applyProtection="1">
      <alignment vertical="center"/>
    </xf>
    <xf numFmtId="0" fontId="39" fillId="2" borderId="2" xfId="0" applyFont="1" applyFill="1" applyBorder="1" applyAlignment="1" applyProtection="1">
      <alignment vertical="center"/>
    </xf>
    <xf numFmtId="0" fontId="18" fillId="2" borderId="0" xfId="0" applyFont="1" applyFill="1" applyBorder="1" applyAlignment="1" applyProtection="1">
      <alignment vertical="center"/>
    </xf>
    <xf numFmtId="9" fontId="19" fillId="2" borderId="0" xfId="3" applyFont="1" applyFill="1" applyBorder="1" applyAlignment="1" applyProtection="1">
      <alignment horizontal="center" vertical="center"/>
    </xf>
    <xf numFmtId="0" fontId="18" fillId="2" borderId="0" xfId="0" applyFont="1" applyFill="1" applyBorder="1" applyAlignment="1" applyProtection="1">
      <alignment horizontal="right" vertical="center"/>
    </xf>
    <xf numFmtId="0" fontId="19" fillId="2" borderId="0" xfId="0" applyFont="1" applyFill="1" applyBorder="1" applyAlignment="1" applyProtection="1">
      <alignment vertical="center" wrapText="1"/>
    </xf>
    <xf numFmtId="0" fontId="34" fillId="2" borderId="0" xfId="0" applyFont="1" applyFill="1" applyBorder="1" applyAlignment="1" applyProtection="1">
      <alignment vertical="center"/>
    </xf>
    <xf numFmtId="0" fontId="27" fillId="2" borderId="0" xfId="0" applyFont="1" applyFill="1" applyAlignment="1" applyProtection="1">
      <alignment vertical="center" wrapText="1"/>
    </xf>
    <xf numFmtId="3" fontId="19" fillId="2" borderId="0" xfId="0" applyNumberFormat="1" applyFont="1" applyFill="1" applyBorder="1" applyAlignment="1" applyProtection="1">
      <alignment vertical="center"/>
    </xf>
    <xf numFmtId="0" fontId="25" fillId="2" borderId="1" xfId="0" applyFont="1" applyFill="1" applyBorder="1" applyAlignment="1" applyProtection="1">
      <alignment horizontal="left" vertical="center"/>
    </xf>
    <xf numFmtId="16" fontId="39" fillId="2" borderId="6" xfId="0" quotePrefix="1" applyNumberFormat="1" applyFont="1" applyFill="1" applyBorder="1" applyAlignment="1" applyProtection="1">
      <alignment vertical="center"/>
    </xf>
    <xf numFmtId="0" fontId="39" fillId="2" borderId="6" xfId="0" quotePrefix="1" applyFont="1" applyFill="1" applyBorder="1" applyAlignment="1" applyProtection="1">
      <alignment vertical="center"/>
    </xf>
    <xf numFmtId="0" fontId="19" fillId="2" borderId="7" xfId="0" applyFont="1" applyFill="1" applyBorder="1" applyAlignment="1" applyProtection="1">
      <alignment horizontal="left" vertical="center"/>
    </xf>
    <xf numFmtId="0" fontId="19" fillId="2" borderId="1" xfId="0" applyFont="1" applyFill="1" applyBorder="1" applyAlignment="1" applyProtection="1">
      <alignment horizontal="right" vertical="center"/>
    </xf>
    <xf numFmtId="0" fontId="19" fillId="2" borderId="8" xfId="0" applyFont="1" applyFill="1" applyBorder="1" applyAlignment="1" applyProtection="1">
      <alignment horizontal="left" vertical="center"/>
    </xf>
    <xf numFmtId="0" fontId="39" fillId="2" borderId="0" xfId="0" applyFont="1" applyFill="1" applyAlignment="1" applyProtection="1">
      <alignment vertical="center"/>
    </xf>
    <xf numFmtId="49" fontId="19" fillId="2" borderId="0" xfId="0" applyNumberFormat="1" applyFont="1" applyFill="1" applyBorder="1" applyAlignment="1" applyProtection="1">
      <alignment horizontal="left" vertical="center"/>
    </xf>
    <xf numFmtId="49" fontId="19" fillId="2" borderId="0" xfId="0" applyNumberFormat="1" applyFont="1" applyFill="1" applyBorder="1" applyAlignment="1" applyProtection="1">
      <alignment vertical="center"/>
    </xf>
    <xf numFmtId="0" fontId="42" fillId="2" borderId="6" xfId="0" applyFont="1" applyFill="1" applyBorder="1" applyAlignment="1" applyProtection="1">
      <alignment vertical="center"/>
    </xf>
    <xf numFmtId="0" fontId="19" fillId="2" borderId="0" xfId="0" applyFont="1" applyFill="1" applyAlignment="1" applyProtection="1">
      <alignment vertical="center"/>
    </xf>
    <xf numFmtId="0" fontId="19" fillId="2" borderId="0" xfId="0" applyFont="1" applyFill="1" applyAlignment="1">
      <alignment vertical="center"/>
    </xf>
    <xf numFmtId="0" fontId="39" fillId="2" borderId="1" xfId="0" applyFont="1" applyFill="1" applyBorder="1" applyAlignment="1" applyProtection="1">
      <alignment vertical="center"/>
    </xf>
    <xf numFmtId="0" fontId="39" fillId="2" borderId="1" xfId="0" applyFont="1" applyFill="1" applyBorder="1" applyAlignment="1" applyProtection="1">
      <alignment horizontal="left" vertical="center"/>
    </xf>
    <xf numFmtId="0" fontId="19" fillId="2" borderId="3" xfId="0" applyFont="1" applyFill="1" applyBorder="1" applyAlignment="1" applyProtection="1">
      <alignment vertical="center"/>
    </xf>
    <xf numFmtId="0" fontId="19" fillId="2" borderId="4" xfId="0" applyFont="1" applyFill="1" applyBorder="1" applyAlignment="1" applyProtection="1">
      <alignment vertical="center"/>
    </xf>
    <xf numFmtId="0" fontId="39" fillId="2" borderId="4" xfId="0" applyFont="1" applyFill="1" applyBorder="1" applyAlignment="1" applyProtection="1">
      <alignment vertical="center"/>
    </xf>
    <xf numFmtId="0" fontId="19" fillId="2" borderId="5" xfId="0" applyFont="1" applyFill="1" applyBorder="1" applyAlignment="1" applyProtection="1">
      <alignment vertical="center"/>
    </xf>
    <xf numFmtId="0" fontId="19" fillId="2" borderId="0" xfId="0" applyFont="1" applyFill="1" applyBorder="1" applyAlignment="1">
      <alignment horizontal="right" vertical="center"/>
    </xf>
    <xf numFmtId="0" fontId="42" fillId="2" borderId="7" xfId="0" applyFont="1" applyFill="1" applyBorder="1" applyAlignment="1" applyProtection="1">
      <alignment vertical="center"/>
    </xf>
    <xf numFmtId="0" fontId="39" fillId="3" borderId="0" xfId="0" applyFont="1" applyFill="1" applyProtection="1"/>
    <xf numFmtId="0" fontId="25" fillId="2" borderId="3" xfId="0" applyFont="1" applyFill="1" applyBorder="1" applyAlignment="1">
      <alignment horizontal="left" vertical="center"/>
    </xf>
    <xf numFmtId="0" fontId="25" fillId="2" borderId="4" xfId="0" applyFont="1" applyFill="1" applyBorder="1" applyAlignment="1">
      <alignment horizontal="left" vertical="center"/>
    </xf>
    <xf numFmtId="0" fontId="18" fillId="2" borderId="4" xfId="0" applyFont="1" applyFill="1" applyBorder="1" applyAlignment="1">
      <alignment horizontal="center" vertical="center"/>
    </xf>
    <xf numFmtId="0" fontId="19" fillId="2" borderId="5" xfId="0" applyFont="1" applyFill="1" applyBorder="1" applyAlignment="1">
      <alignment horizontal="left" vertical="center"/>
    </xf>
    <xf numFmtId="0" fontId="19" fillId="3" borderId="0" xfId="0" applyFont="1" applyFill="1" applyAlignment="1">
      <alignment horizontal="left" vertical="center"/>
    </xf>
    <xf numFmtId="0" fontId="25" fillId="2" borderId="6" xfId="0" applyFont="1" applyFill="1" applyBorder="1" applyAlignment="1">
      <alignment horizontal="left" vertical="center"/>
    </xf>
    <xf numFmtId="0" fontId="25" fillId="2" borderId="0" xfId="0" applyFont="1" applyFill="1" applyBorder="1" applyAlignment="1">
      <alignment horizontal="left" vertical="center"/>
    </xf>
    <xf numFmtId="0" fontId="19" fillId="2" borderId="0" xfId="0" applyFont="1" applyFill="1" applyBorder="1" applyAlignment="1">
      <alignment horizontal="left" vertical="center"/>
    </xf>
    <xf numFmtId="0" fontId="18" fillId="2" borderId="0" xfId="0" applyFont="1" applyFill="1" applyBorder="1" applyAlignment="1">
      <alignment horizontal="center" vertical="center"/>
    </xf>
    <xf numFmtId="0" fontId="19" fillId="2" borderId="2" xfId="0" applyFont="1" applyFill="1" applyBorder="1" applyAlignment="1">
      <alignment horizontal="left" vertical="center"/>
    </xf>
    <xf numFmtId="0" fontId="25" fillId="2" borderId="9" xfId="0" applyFont="1" applyFill="1" applyBorder="1" applyAlignment="1">
      <alignment horizontal="left" vertical="center"/>
    </xf>
    <xf numFmtId="0" fontId="25" fillId="2" borderId="10" xfId="0" applyFont="1" applyFill="1" applyBorder="1" applyAlignment="1">
      <alignment horizontal="left" vertical="center"/>
    </xf>
    <xf numFmtId="0" fontId="18" fillId="2" borderId="10" xfId="0" applyFont="1" applyFill="1" applyBorder="1" applyAlignment="1">
      <alignment horizontal="center" vertical="center"/>
    </xf>
    <xf numFmtId="0" fontId="19" fillId="2" borderId="11" xfId="0" applyFont="1" applyFill="1" applyBorder="1" applyAlignment="1">
      <alignment horizontal="left" vertical="center"/>
    </xf>
    <xf numFmtId="0" fontId="25" fillId="2" borderId="7" xfId="0" applyFont="1" applyFill="1" applyBorder="1" applyAlignment="1">
      <alignment horizontal="left" vertical="center"/>
    </xf>
    <xf numFmtId="0" fontId="25" fillId="2" borderId="1" xfId="0" applyFont="1" applyFill="1" applyBorder="1" applyAlignment="1">
      <alignment horizontal="left" vertical="center"/>
    </xf>
    <xf numFmtId="0" fontId="18" fillId="2" borderId="1" xfId="0" applyFont="1" applyFill="1" applyBorder="1" applyAlignment="1">
      <alignment horizontal="center" vertical="center"/>
    </xf>
    <xf numFmtId="0" fontId="19" fillId="2" borderId="8" xfId="0" applyFont="1" applyFill="1" applyBorder="1" applyAlignment="1">
      <alignment horizontal="left" vertical="center"/>
    </xf>
    <xf numFmtId="0" fontId="19" fillId="2" borderId="6" xfId="0" applyFont="1" applyFill="1" applyBorder="1" applyAlignment="1">
      <alignment vertical="center"/>
    </xf>
    <xf numFmtId="0" fontId="19" fillId="2" borderId="0" xfId="0" applyFont="1" applyFill="1" applyBorder="1" applyAlignment="1">
      <alignment vertical="center"/>
    </xf>
    <xf numFmtId="0" fontId="19" fillId="2" borderId="2" xfId="0" applyFont="1" applyFill="1" applyBorder="1" applyAlignment="1">
      <alignment vertical="center"/>
    </xf>
    <xf numFmtId="0" fontId="51" fillId="2" borderId="0" xfId="0" applyFont="1" applyFill="1" applyBorder="1" applyAlignment="1">
      <alignment vertical="center"/>
    </xf>
    <xf numFmtId="0" fontId="39" fillId="3" borderId="0" xfId="0" applyFont="1" applyFill="1" applyAlignment="1">
      <alignment vertical="center"/>
    </xf>
    <xf numFmtId="0" fontId="39" fillId="2" borderId="6" xfId="0" applyFont="1" applyFill="1" applyBorder="1" applyAlignment="1">
      <alignment vertical="center"/>
    </xf>
    <xf numFmtId="0" fontId="39" fillId="2" borderId="2" xfId="0" applyFont="1" applyFill="1" applyBorder="1" applyAlignment="1">
      <alignment vertical="center"/>
    </xf>
    <xf numFmtId="0" fontId="19" fillId="2" borderId="0" xfId="0" applyFont="1" applyFill="1" applyBorder="1" applyAlignment="1">
      <alignment wrapText="1"/>
    </xf>
    <xf numFmtId="0" fontId="19" fillId="2" borderId="0" xfId="0" applyFont="1" applyFill="1" applyBorder="1" applyAlignment="1" applyProtection="1">
      <alignment wrapText="1"/>
    </xf>
    <xf numFmtId="168" fontId="39" fillId="2" borderId="10" xfId="0" applyNumberFormat="1" applyFont="1" applyFill="1" applyBorder="1" applyAlignment="1" applyProtection="1">
      <alignment horizontal="right" vertical="center"/>
    </xf>
    <xf numFmtId="0" fontId="19" fillId="2" borderId="10" xfId="0" applyFont="1" applyFill="1" applyBorder="1" applyAlignment="1" applyProtection="1">
      <alignment vertical="center" wrapText="1"/>
    </xf>
    <xf numFmtId="0" fontId="19" fillId="2" borderId="10" xfId="0" applyFont="1" applyFill="1" applyBorder="1" applyAlignment="1">
      <alignment vertical="center" wrapText="1"/>
    </xf>
    <xf numFmtId="0" fontId="19" fillId="2" borderId="21" xfId="0" applyFont="1" applyFill="1" applyBorder="1" applyAlignment="1">
      <alignment wrapText="1"/>
    </xf>
    <xf numFmtId="0" fontId="19" fillId="2" borderId="21" xfId="0" applyFont="1" applyFill="1" applyBorder="1" applyAlignment="1" applyProtection="1">
      <alignment wrapText="1"/>
    </xf>
    <xf numFmtId="168" fontId="39" fillId="2" borderId="21" xfId="0" applyNumberFormat="1" applyFont="1" applyFill="1" applyBorder="1" applyAlignment="1" applyProtection="1">
      <alignment horizontal="right" vertical="center"/>
    </xf>
    <xf numFmtId="0" fontId="19" fillId="2" borderId="21" xfId="0" applyFont="1" applyFill="1" applyBorder="1" applyAlignment="1" applyProtection="1">
      <alignment vertical="center" wrapText="1"/>
    </xf>
    <xf numFmtId="0" fontId="19" fillId="2" borderId="7" xfId="0" applyFont="1" applyFill="1" applyBorder="1" applyAlignment="1">
      <alignment vertical="center"/>
    </xf>
    <xf numFmtId="0" fontId="19" fillId="2" borderId="1" xfId="0" applyFont="1" applyFill="1" applyBorder="1" applyAlignment="1">
      <alignment vertical="center"/>
    </xf>
    <xf numFmtId="0" fontId="19" fillId="2" borderId="8" xfId="0" applyFont="1" applyFill="1" applyBorder="1" applyAlignment="1">
      <alignment vertical="center"/>
    </xf>
    <xf numFmtId="0" fontId="19" fillId="2" borderId="3" xfId="0" applyFont="1" applyFill="1" applyBorder="1" applyAlignment="1">
      <alignment vertical="center"/>
    </xf>
    <xf numFmtId="0" fontId="19" fillId="2" borderId="4" xfId="0" applyFont="1" applyFill="1" applyBorder="1" applyAlignment="1">
      <alignment vertical="center"/>
    </xf>
    <xf numFmtId="0" fontId="19" fillId="2" borderId="5" xfId="0" applyFont="1" applyFill="1" applyBorder="1" applyAlignment="1">
      <alignment vertical="center"/>
    </xf>
    <xf numFmtId="0" fontId="39" fillId="2" borderId="0" xfId="0" applyFont="1" applyFill="1" applyBorder="1" applyAlignment="1">
      <alignment vertical="center"/>
    </xf>
    <xf numFmtId="0" fontId="29" fillId="2" borderId="0" xfId="0" applyFont="1" applyFill="1" applyBorder="1" applyAlignment="1">
      <alignment vertical="center"/>
    </xf>
    <xf numFmtId="0" fontId="19" fillId="2" borderId="6" xfId="0" applyFont="1" applyFill="1" applyBorder="1"/>
    <xf numFmtId="0" fontId="19" fillId="2" borderId="2" xfId="0" applyFont="1" applyFill="1" applyBorder="1"/>
    <xf numFmtId="0" fontId="29" fillId="2" borderId="0" xfId="0" applyFont="1" applyFill="1" applyBorder="1" applyAlignment="1">
      <alignment horizontal="center" vertical="center" wrapText="1"/>
    </xf>
    <xf numFmtId="168" fontId="39" fillId="2" borderId="0" xfId="0" applyNumberFormat="1" applyFont="1" applyFill="1" applyBorder="1" applyAlignment="1" applyProtection="1">
      <alignment horizontal="right" vertical="center"/>
    </xf>
    <xf numFmtId="168" fontId="39" fillId="2" borderId="12" xfId="0" applyNumberFormat="1" applyFont="1" applyFill="1" applyBorder="1" applyAlignment="1" applyProtection="1">
      <alignment horizontal="right" vertical="center"/>
    </xf>
    <xf numFmtId="0" fontId="19" fillId="2" borderId="0" xfId="0" applyFont="1" applyFill="1" applyBorder="1"/>
    <xf numFmtId="0" fontId="19" fillId="2" borderId="10" xfId="0" applyFont="1" applyFill="1" applyBorder="1"/>
    <xf numFmtId="0" fontId="19" fillId="2" borderId="10" xfId="0" applyFont="1" applyFill="1" applyBorder="1" applyAlignment="1">
      <alignment vertical="center"/>
    </xf>
    <xf numFmtId="0" fontId="26" fillId="2" borderId="0" xfId="0" applyFont="1" applyFill="1" applyBorder="1" applyAlignment="1">
      <alignment vertical="center"/>
    </xf>
    <xf numFmtId="0" fontId="19" fillId="2" borderId="7" xfId="0" applyFont="1" applyFill="1" applyBorder="1" applyAlignment="1">
      <alignment horizontal="left" vertical="center"/>
    </xf>
    <xf numFmtId="0" fontId="19" fillId="2" borderId="1" xfId="0" applyFont="1" applyFill="1" applyBorder="1" applyAlignment="1">
      <alignment horizontal="left" vertical="center"/>
    </xf>
    <xf numFmtId="0" fontId="19" fillId="2" borderId="0" xfId="0" applyFont="1" applyFill="1" applyBorder="1" applyAlignment="1">
      <alignment vertical="top"/>
    </xf>
    <xf numFmtId="0" fontId="34" fillId="2" borderId="0" xfId="0" applyFont="1" applyFill="1" applyBorder="1" applyAlignment="1">
      <alignment vertical="center"/>
    </xf>
    <xf numFmtId="0" fontId="26" fillId="2" borderId="0" xfId="0" applyFont="1" applyFill="1" applyAlignment="1"/>
    <xf numFmtId="0" fontId="38" fillId="2" borderId="0" xfId="0" applyFont="1" applyFill="1" applyBorder="1" applyAlignment="1">
      <alignment vertical="center"/>
    </xf>
    <xf numFmtId="0" fontId="39" fillId="2" borderId="0" xfId="0" applyFont="1" applyFill="1" applyAlignment="1">
      <alignment vertical="center"/>
    </xf>
    <xf numFmtId="0" fontId="19" fillId="2" borderId="9" xfId="0" applyFont="1" applyFill="1" applyBorder="1" applyAlignment="1">
      <alignment vertical="center"/>
    </xf>
    <xf numFmtId="0" fontId="19" fillId="2" borderId="11" xfId="0" applyFont="1" applyFill="1" applyBorder="1" applyAlignment="1">
      <alignment vertical="center"/>
    </xf>
    <xf numFmtId="0" fontId="34" fillId="2" borderId="0" xfId="0" applyFont="1" applyFill="1" applyAlignment="1">
      <alignment vertical="center"/>
    </xf>
    <xf numFmtId="0" fontId="39" fillId="2" borderId="0" xfId="0" applyFont="1" applyFill="1" applyBorder="1" applyAlignment="1">
      <alignment horizontal="center" vertical="center"/>
    </xf>
    <xf numFmtId="0" fontId="19" fillId="2" borderId="7" xfId="0" applyFont="1" applyFill="1" applyBorder="1"/>
    <xf numFmtId="0" fontId="39" fillId="2" borderId="1" xfId="0" applyFont="1" applyFill="1" applyBorder="1" applyAlignment="1" applyProtection="1">
      <alignment horizontal="right" vertical="center"/>
    </xf>
    <xf numFmtId="0" fontId="19" fillId="2" borderId="8" xfId="0" applyFont="1" applyFill="1" applyBorder="1"/>
    <xf numFmtId="0" fontId="21" fillId="2" borderId="0" xfId="0" applyFont="1" applyFill="1" applyBorder="1" applyAlignment="1">
      <alignment horizontal="center" vertical="center"/>
    </xf>
    <xf numFmtId="0" fontId="39" fillId="2" borderId="0" xfId="0" quotePrefix="1" applyFont="1" applyFill="1" applyBorder="1" applyAlignment="1">
      <alignment horizontal="center" vertical="center"/>
    </xf>
    <xf numFmtId="20" fontId="27" fillId="2" borderId="0" xfId="0" applyNumberFormat="1" applyFont="1" applyFill="1" applyBorder="1" applyAlignment="1">
      <alignment horizontal="left" vertical="center"/>
    </xf>
    <xf numFmtId="20" fontId="48" fillId="2" borderId="0" xfId="0" applyNumberFormat="1" applyFont="1" applyFill="1" applyBorder="1" applyAlignment="1">
      <alignment horizontal="left" vertical="center"/>
    </xf>
    <xf numFmtId="0" fontId="53" fillId="2" borderId="0" xfId="0" applyFont="1" applyFill="1" applyBorder="1" applyAlignment="1">
      <alignment horizontal="left" vertical="center"/>
    </xf>
    <xf numFmtId="0" fontId="39" fillId="2" borderId="10" xfId="0" applyFont="1" applyFill="1" applyBorder="1" applyAlignment="1"/>
    <xf numFmtId="0" fontId="19" fillId="2" borderId="0" xfId="0" applyFont="1" applyFill="1" applyAlignment="1"/>
    <xf numFmtId="0" fontId="29" fillId="2" borderId="0" xfId="0" applyFont="1" applyFill="1" applyBorder="1" applyAlignment="1"/>
    <xf numFmtId="0" fontId="29" fillId="2" borderId="0" xfId="0" applyFont="1" applyFill="1" applyAlignment="1"/>
    <xf numFmtId="0" fontId="39" fillId="2" borderId="0" xfId="0" applyFont="1" applyFill="1" applyBorder="1"/>
    <xf numFmtId="0" fontId="19" fillId="2" borderId="0" xfId="0" applyFont="1" applyFill="1" applyBorder="1" applyAlignment="1"/>
    <xf numFmtId="0" fontId="19" fillId="2" borderId="12" xfId="0" applyFont="1" applyFill="1" applyBorder="1" applyAlignment="1"/>
    <xf numFmtId="0" fontId="26" fillId="2" borderId="0" xfId="0" applyFont="1" applyFill="1" applyBorder="1" applyAlignment="1">
      <alignment vertical="center" wrapText="1"/>
    </xf>
    <xf numFmtId="0" fontId="34" fillId="2" borderId="0" xfId="0" applyFont="1" applyFill="1" applyBorder="1" applyAlignment="1"/>
    <xf numFmtId="0" fontId="18" fillId="2" borderId="6" xfId="0" applyFont="1" applyFill="1" applyBorder="1" applyAlignment="1">
      <alignment horizontal="left" vertical="center"/>
    </xf>
    <xf numFmtId="0" fontId="18" fillId="2" borderId="2" xfId="0" applyFont="1" applyFill="1" applyBorder="1" applyAlignment="1">
      <alignment horizontal="left" vertical="center"/>
    </xf>
    <xf numFmtId="0" fontId="18" fillId="3" borderId="0" xfId="0" applyFont="1" applyFill="1" applyAlignment="1">
      <alignment vertical="center"/>
    </xf>
    <xf numFmtId="0" fontId="19" fillId="2" borderId="9"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6" xfId="0" applyFont="1" applyFill="1" applyBorder="1" applyAlignment="1">
      <alignment horizontal="left" vertical="center"/>
    </xf>
    <xf numFmtId="0" fontId="25" fillId="2" borderId="2" xfId="0" applyFont="1" applyFill="1" applyBorder="1" applyAlignment="1">
      <alignment horizontal="left" vertical="center"/>
    </xf>
    <xf numFmtId="0" fontId="25" fillId="3" borderId="0" xfId="0" applyFont="1" applyFill="1" applyAlignment="1">
      <alignment horizontal="left" vertical="center"/>
    </xf>
    <xf numFmtId="0" fontId="18" fillId="2" borderId="0" xfId="0" applyFont="1" applyFill="1" applyBorder="1" applyAlignment="1">
      <alignment horizontal="left" vertical="center"/>
    </xf>
    <xf numFmtId="0" fontId="39" fillId="2" borderId="0" xfId="0" applyFont="1" applyFill="1" applyBorder="1" applyAlignment="1">
      <alignment horizontal="left" vertical="center"/>
    </xf>
    <xf numFmtId="0" fontId="39" fillId="2" borderId="6" xfId="0" applyFont="1" applyFill="1" applyBorder="1" applyAlignment="1">
      <alignment horizontal="left" vertical="center"/>
    </xf>
    <xf numFmtId="0" fontId="18" fillId="3" borderId="0" xfId="0" applyFont="1" applyFill="1" applyAlignment="1">
      <alignment horizontal="left" vertical="center"/>
    </xf>
    <xf numFmtId="0" fontId="39" fillId="2" borderId="0" xfId="0" applyFont="1" applyFill="1" applyBorder="1" applyAlignment="1">
      <alignment horizontal="left"/>
    </xf>
    <xf numFmtId="0" fontId="51" fillId="2" borderId="0" xfId="0" applyFont="1" applyFill="1" applyBorder="1" applyAlignment="1">
      <alignment horizontal="left" vertical="center"/>
    </xf>
    <xf numFmtId="0" fontId="26" fillId="2" borderId="0" xfId="0" applyFont="1" applyFill="1" applyBorder="1" applyAlignment="1">
      <alignment horizontal="left" vertical="center"/>
    </xf>
    <xf numFmtId="0" fontId="25" fillId="2" borderId="0" xfId="0" applyFont="1" applyFill="1" applyBorder="1" applyAlignment="1">
      <alignment horizontal="right" vertical="center"/>
    </xf>
    <xf numFmtId="0" fontId="39" fillId="2" borderId="10" xfId="0" applyFont="1" applyFill="1" applyBorder="1" applyAlignment="1">
      <alignment horizontal="left" vertical="center"/>
    </xf>
    <xf numFmtId="0" fontId="55" fillId="2" borderId="0" xfId="0" applyFont="1" applyFill="1" applyBorder="1" applyAlignment="1">
      <alignment horizontal="center" vertical="center"/>
    </xf>
    <xf numFmtId="0" fontId="26" fillId="2" borderId="0" xfId="0" applyFont="1" applyFill="1" applyBorder="1" applyAlignment="1">
      <alignment horizontal="left"/>
    </xf>
    <xf numFmtId="0" fontId="56" fillId="2" borderId="0" xfId="0" applyFont="1" applyFill="1" applyBorder="1" applyAlignment="1">
      <alignment horizontal="left" vertical="center"/>
    </xf>
    <xf numFmtId="0" fontId="18" fillId="2" borderId="0" xfId="0" applyFont="1" applyFill="1" applyBorder="1" applyAlignment="1">
      <alignment vertical="center"/>
    </xf>
    <xf numFmtId="0" fontId="38" fillId="2" borderId="0" xfId="0" applyFont="1" applyFill="1" applyBorder="1" applyAlignment="1">
      <alignment horizontal="left" vertical="center"/>
    </xf>
    <xf numFmtId="0" fontId="39" fillId="2" borderId="20" xfId="0" applyFont="1" applyFill="1" applyBorder="1" applyAlignment="1">
      <alignment horizontal="left" vertical="center"/>
    </xf>
    <xf numFmtId="0" fontId="19" fillId="2" borderId="3" xfId="0" applyFont="1" applyFill="1" applyBorder="1" applyAlignment="1">
      <alignment horizontal="left" vertical="center"/>
    </xf>
    <xf numFmtId="0" fontId="39" fillId="2" borderId="0" xfId="0" applyFont="1" applyFill="1" applyBorder="1" applyAlignment="1">
      <alignment horizontal="left" vertical="top"/>
    </xf>
    <xf numFmtId="0" fontId="25" fillId="2" borderId="0" xfId="0" applyFont="1" applyFill="1" applyBorder="1" applyAlignment="1">
      <alignment vertical="center"/>
    </xf>
    <xf numFmtId="0" fontId="19" fillId="2" borderId="4" xfId="0" applyFont="1" applyFill="1" applyBorder="1" applyAlignment="1">
      <alignment horizontal="left" vertical="center"/>
    </xf>
    <xf numFmtId="0" fontId="25" fillId="2" borderId="0" xfId="0" applyFont="1" applyFill="1" applyBorder="1" applyAlignment="1" applyProtection="1">
      <alignment horizontal="left" vertical="center" wrapText="1"/>
    </xf>
    <xf numFmtId="0" fontId="25" fillId="2" borderId="0" xfId="0" applyFont="1" applyFill="1" applyBorder="1" applyProtection="1"/>
    <xf numFmtId="3" fontId="19" fillId="2" borderId="0" xfId="0" applyNumberFormat="1" applyFont="1" applyFill="1" applyBorder="1" applyAlignment="1" applyProtection="1">
      <alignment horizontal="right" vertical="center"/>
    </xf>
    <xf numFmtId="0" fontId="18" fillId="2" borderId="0" xfId="0" applyFont="1" applyFill="1" applyBorder="1" applyAlignment="1" applyProtection="1">
      <alignment horizontal="center" vertical="center"/>
    </xf>
    <xf numFmtId="0" fontId="29" fillId="2" borderId="0" xfId="0" applyFont="1" applyFill="1" applyBorder="1" applyAlignment="1">
      <alignment horizontal="left" vertical="center"/>
    </xf>
    <xf numFmtId="0" fontId="18" fillId="2" borderId="0" xfId="0" quotePrefix="1" applyFont="1" applyFill="1" applyBorder="1" applyAlignment="1" applyProtection="1">
      <alignment vertical="center" wrapText="1"/>
    </xf>
    <xf numFmtId="0" fontId="19" fillId="2" borderId="22" xfId="0" applyFont="1" applyFill="1" applyBorder="1" applyAlignment="1">
      <alignment horizontal="left" vertical="center"/>
    </xf>
    <xf numFmtId="0" fontId="25" fillId="2" borderId="13" xfId="0" applyFont="1" applyFill="1" applyBorder="1" applyAlignment="1">
      <alignment horizontal="left" vertical="center"/>
    </xf>
    <xf numFmtId="0" fontId="18" fillId="2" borderId="13" xfId="0" applyFont="1" applyFill="1" applyBorder="1" applyAlignment="1">
      <alignment horizontal="center" vertical="center"/>
    </xf>
    <xf numFmtId="0" fontId="19" fillId="2" borderId="23" xfId="0" applyFont="1" applyFill="1" applyBorder="1" applyAlignment="1">
      <alignment horizontal="left" vertical="center"/>
    </xf>
    <xf numFmtId="0" fontId="25" fillId="2" borderId="12" xfId="0" applyFont="1" applyFill="1" applyBorder="1" applyAlignment="1">
      <alignment horizontal="left" vertical="center"/>
    </xf>
    <xf numFmtId="0" fontId="3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wrapText="1"/>
    </xf>
    <xf numFmtId="0" fontId="19" fillId="2" borderId="0" xfId="0" applyFont="1" applyFill="1" applyBorder="1" applyAlignment="1">
      <alignment horizontal="left" vertical="center" indent="2"/>
    </xf>
    <xf numFmtId="0" fontId="39" fillId="2" borderId="0" xfId="0" applyFont="1" applyFill="1" applyBorder="1" applyAlignment="1">
      <alignment horizontal="right" vertical="center"/>
    </xf>
    <xf numFmtId="0" fontId="39" fillId="2" borderId="2" xfId="0" applyFont="1" applyFill="1" applyBorder="1" applyAlignment="1">
      <alignment horizontal="left" vertical="center"/>
    </xf>
    <xf numFmtId="0" fontId="39" fillId="3" borderId="0" xfId="0" applyFont="1" applyFill="1" applyAlignment="1">
      <alignment horizontal="left" vertical="center"/>
    </xf>
    <xf numFmtId="0" fontId="19" fillId="2" borderId="2" xfId="0" applyFont="1" applyFill="1" applyBorder="1" applyAlignment="1">
      <alignment vertical="center" wrapText="1"/>
    </xf>
    <xf numFmtId="0" fontId="25" fillId="2" borderId="0" xfId="0" applyFont="1" applyFill="1" applyBorder="1" applyAlignment="1">
      <alignment horizontal="center" vertical="center"/>
    </xf>
    <xf numFmtId="0" fontId="18" fillId="2" borderId="8" xfId="0" applyFont="1" applyFill="1" applyBorder="1" applyAlignment="1">
      <alignment horizontal="center" vertical="center"/>
    </xf>
    <xf numFmtId="0" fontId="51" fillId="2" borderId="6" xfId="0" applyFont="1" applyFill="1" applyBorder="1" applyAlignment="1">
      <alignment vertical="center"/>
    </xf>
    <xf numFmtId="0" fontId="39" fillId="2" borderId="6" xfId="0" quotePrefix="1" applyFont="1" applyFill="1" applyBorder="1" applyAlignment="1">
      <alignment vertical="center"/>
    </xf>
    <xf numFmtId="0" fontId="33" fillId="2" borderId="0" xfId="0" applyFont="1" applyFill="1" applyBorder="1" applyAlignment="1">
      <alignment horizontal="left" vertical="center"/>
    </xf>
    <xf numFmtId="0" fontId="39" fillId="2" borderId="1" xfId="0" applyFont="1" applyFill="1" applyBorder="1" applyAlignment="1">
      <alignment horizontal="left" vertical="center"/>
    </xf>
    <xf numFmtId="0" fontId="39" fillId="2" borderId="8" xfId="0" applyFont="1" applyFill="1" applyBorder="1" applyAlignment="1">
      <alignment vertical="center"/>
    </xf>
    <xf numFmtId="0" fontId="18" fillId="4" borderId="0" xfId="0" applyFont="1" applyFill="1" applyBorder="1" applyAlignment="1" applyProtection="1">
      <alignment vertical="center"/>
    </xf>
    <xf numFmtId="169" fontId="18" fillId="4" borderId="0" xfId="0" quotePrefix="1" applyNumberFormat="1" applyFont="1" applyFill="1" applyBorder="1" applyAlignment="1" applyProtection="1">
      <alignment horizontal="left" vertical="center"/>
    </xf>
    <xf numFmtId="16" fontId="18" fillId="4" borderId="0" xfId="0" quotePrefix="1" applyNumberFormat="1" applyFont="1" applyFill="1" applyBorder="1" applyAlignment="1" applyProtection="1">
      <alignment horizontal="left" vertical="center" wrapText="1"/>
    </xf>
    <xf numFmtId="16" fontId="18" fillId="4" borderId="0" xfId="0" quotePrefix="1" applyNumberFormat="1" applyFont="1" applyFill="1" applyBorder="1" applyAlignment="1" applyProtection="1">
      <alignment horizontal="left" vertical="center"/>
    </xf>
    <xf numFmtId="16" fontId="18" fillId="4" borderId="0" xfId="0" applyNumberFormat="1" applyFont="1" applyFill="1" applyBorder="1" applyAlignment="1" applyProtection="1">
      <alignment horizontal="left" vertical="center"/>
    </xf>
    <xf numFmtId="0" fontId="18" fillId="4" borderId="0" xfId="0" applyFont="1" applyFill="1" applyBorder="1" applyAlignment="1">
      <alignment horizontal="left" vertical="center"/>
    </xf>
    <xf numFmtId="16" fontId="18" fillId="4" borderId="0" xfId="0" quotePrefix="1" applyNumberFormat="1" applyFont="1" applyFill="1" applyBorder="1" applyAlignment="1">
      <alignment horizontal="left" vertical="center"/>
    </xf>
    <xf numFmtId="14" fontId="18" fillId="4" borderId="0" xfId="0" quotePrefix="1" applyNumberFormat="1" applyFont="1" applyFill="1" applyBorder="1" applyAlignment="1">
      <alignment horizontal="left" vertical="center"/>
    </xf>
    <xf numFmtId="0" fontId="18" fillId="4" borderId="0" xfId="0" applyFont="1" applyFill="1" applyBorder="1" applyAlignment="1">
      <alignment horizontal="left" vertical="center" wrapText="1"/>
    </xf>
    <xf numFmtId="0" fontId="18" fillId="4" borderId="0" xfId="0" quotePrefix="1" applyFont="1" applyFill="1" applyBorder="1" applyAlignment="1">
      <alignment horizontal="left" vertical="center" wrapText="1"/>
    </xf>
    <xf numFmtId="0" fontId="18" fillId="4" borderId="0" xfId="0" quotePrefix="1" applyFont="1" applyFill="1" applyBorder="1" applyAlignment="1">
      <alignment horizontal="left" vertical="center"/>
    </xf>
    <xf numFmtId="14" fontId="18" fillId="4" borderId="0" xfId="0" quotePrefix="1" applyNumberFormat="1" applyFont="1" applyFill="1" applyBorder="1" applyAlignment="1">
      <alignment horizontal="left" vertical="center" wrapText="1"/>
    </xf>
    <xf numFmtId="0" fontId="29" fillId="2" borderId="0" xfId="0" applyFont="1" applyFill="1" applyBorder="1" applyAlignment="1">
      <alignment vertical="center"/>
    </xf>
    <xf numFmtId="0" fontId="19" fillId="2" borderId="0" xfId="0" applyFont="1" applyFill="1" applyBorder="1" applyAlignment="1">
      <alignment vertical="center"/>
    </xf>
    <xf numFmtId="0" fontId="25" fillId="2" borderId="0" xfId="0" applyFont="1" applyFill="1" applyBorder="1" applyAlignment="1">
      <alignment horizontal="left" vertical="center"/>
    </xf>
    <xf numFmtId="0" fontId="19" fillId="2" borderId="3" xfId="0" applyNumberFormat="1" applyFont="1" applyFill="1" applyBorder="1" applyAlignment="1">
      <alignment vertical="center"/>
    </xf>
    <xf numFmtId="0" fontId="19" fillId="2" borderId="4" xfId="0" applyNumberFormat="1" applyFont="1" applyFill="1" applyBorder="1" applyAlignment="1">
      <alignment vertical="center"/>
    </xf>
    <xf numFmtId="0" fontId="19" fillId="2" borderId="5" xfId="0" applyNumberFormat="1" applyFont="1" applyFill="1" applyBorder="1" applyAlignment="1">
      <alignment vertical="center"/>
    </xf>
    <xf numFmtId="0" fontId="19" fillId="6" borderId="6" xfId="0" applyFont="1" applyFill="1" applyBorder="1" applyAlignment="1">
      <alignment horizontal="left" vertical="center"/>
    </xf>
    <xf numFmtId="0" fontId="51" fillId="6" borderId="0" xfId="0" applyFont="1" applyFill="1" applyBorder="1" applyAlignment="1">
      <alignment horizontal="left" vertical="center"/>
    </xf>
    <xf numFmtId="0" fontId="19" fillId="6" borderId="2" xfId="0" applyFont="1" applyFill="1" applyBorder="1" applyAlignment="1">
      <alignment horizontal="left" vertical="center"/>
    </xf>
    <xf numFmtId="0" fontId="18" fillId="6" borderId="0" xfId="0" applyFont="1" applyFill="1" applyBorder="1" applyAlignment="1">
      <alignment horizontal="center" vertical="center"/>
    </xf>
    <xf numFmtId="0" fontId="25" fillId="6" borderId="6" xfId="0" applyFont="1" applyFill="1" applyBorder="1" applyAlignment="1">
      <alignment horizontal="left" vertical="center"/>
    </xf>
    <xf numFmtId="0" fontId="25" fillId="6" borderId="0" xfId="0" applyFont="1" applyFill="1" applyBorder="1" applyAlignment="1">
      <alignment horizontal="left" vertical="center"/>
    </xf>
    <xf numFmtId="0" fontId="19" fillId="6" borderId="0" xfId="0" applyFont="1" applyFill="1" applyBorder="1" applyAlignment="1">
      <alignment horizontal="right" vertical="center"/>
    </xf>
    <xf numFmtId="0" fontId="39" fillId="6" borderId="0" xfId="0" applyFont="1" applyFill="1" applyBorder="1" applyAlignment="1">
      <alignment horizontal="left" vertical="center"/>
    </xf>
    <xf numFmtId="0" fontId="19" fillId="6" borderId="6" xfId="0" applyFont="1" applyFill="1" applyBorder="1" applyAlignment="1">
      <alignment vertical="center"/>
    </xf>
    <xf numFmtId="0" fontId="19" fillId="6" borderId="0" xfId="0" applyFont="1" applyFill="1" applyBorder="1" applyAlignment="1">
      <alignment wrapText="1"/>
    </xf>
    <xf numFmtId="0" fontId="19" fillId="6" borderId="0" xfId="0" applyFont="1" applyFill="1" applyBorder="1" applyAlignment="1" applyProtection="1">
      <alignment wrapText="1"/>
    </xf>
    <xf numFmtId="0" fontId="25" fillId="2" borderId="0" xfId="0" applyFont="1" applyFill="1" applyBorder="1" applyAlignment="1">
      <alignment horizontal="left" vertical="center"/>
    </xf>
    <xf numFmtId="0" fontId="26" fillId="2" borderId="0" xfId="0" applyFont="1" applyFill="1" applyAlignment="1"/>
    <xf numFmtId="0" fontId="19" fillId="2" borderId="0" xfId="0" applyFont="1" applyFill="1" applyBorder="1" applyAlignment="1">
      <alignment horizontal="right" vertical="center"/>
    </xf>
    <xf numFmtId="0" fontId="19" fillId="2" borderId="0" xfId="0" applyFont="1" applyFill="1" applyBorder="1" applyAlignment="1">
      <alignment horizontal="left" vertical="center"/>
    </xf>
    <xf numFmtId="0" fontId="19" fillId="2" borderId="0" xfId="0" applyFont="1" applyFill="1" applyBorder="1" applyAlignment="1">
      <alignment vertical="center"/>
    </xf>
    <xf numFmtId="0" fontId="37" fillId="2" borderId="0" xfId="0" applyFont="1" applyFill="1" applyBorder="1" applyAlignment="1">
      <alignment horizontal="left" vertical="center"/>
    </xf>
    <xf numFmtId="0" fontId="25" fillId="2" borderId="0" xfId="0" applyFont="1" applyFill="1" applyBorder="1" applyAlignment="1">
      <alignment horizontal="left" vertical="center"/>
    </xf>
    <xf numFmtId="0" fontId="19" fillId="6" borderId="0" xfId="0" applyFont="1" applyFill="1" applyAlignment="1">
      <alignment horizontal="left" vertical="center"/>
    </xf>
    <xf numFmtId="0" fontId="51" fillId="6" borderId="0" xfId="0" applyFont="1" applyFill="1" applyBorder="1" applyAlignment="1">
      <alignment horizontal="right" vertical="center"/>
    </xf>
    <xf numFmtId="0" fontId="19" fillId="6" borderId="0" xfId="0" applyFont="1" applyFill="1" applyBorder="1" applyAlignment="1">
      <alignment vertical="center"/>
    </xf>
    <xf numFmtId="0" fontId="39" fillId="6" borderId="0" xfId="0" applyFont="1" applyFill="1" applyBorder="1" applyAlignment="1">
      <alignment vertical="center"/>
    </xf>
    <xf numFmtId="0" fontId="26" fillId="6" borderId="0" xfId="0" applyFont="1" applyFill="1" applyBorder="1" applyAlignment="1">
      <alignment vertical="center"/>
    </xf>
    <xf numFmtId="0" fontId="34" fillId="6" borderId="10" xfId="0" applyFont="1" applyFill="1" applyBorder="1" applyAlignment="1"/>
    <xf numFmtId="0" fontId="39" fillId="6" borderId="10" xfId="0" applyFont="1" applyFill="1" applyBorder="1" applyAlignment="1"/>
    <xf numFmtId="0" fontId="34" fillId="6" borderId="0" xfId="0" applyFont="1" applyFill="1" applyBorder="1" applyAlignment="1">
      <alignment vertical="center"/>
    </xf>
    <xf numFmtId="0" fontId="51" fillId="6" borderId="0" xfId="0" applyFont="1" applyFill="1" applyBorder="1" applyAlignment="1">
      <alignment vertical="center"/>
    </xf>
    <xf numFmtId="0" fontId="19" fillId="6" borderId="0" xfId="0" applyFont="1" applyFill="1" applyBorder="1"/>
    <xf numFmtId="0" fontId="29" fillId="2" borderId="0" xfId="0" applyFont="1" applyFill="1" applyBorder="1" applyAlignment="1">
      <alignment horizontal="left" vertical="center" wrapText="1"/>
    </xf>
    <xf numFmtId="0" fontId="19" fillId="2" borderId="0" xfId="0" applyFont="1" applyFill="1" applyBorder="1" applyAlignment="1">
      <alignment vertical="center"/>
    </xf>
    <xf numFmtId="0" fontId="19" fillId="4" borderId="0" xfId="0" applyFont="1" applyFill="1" applyAlignment="1">
      <alignment vertical="center"/>
    </xf>
    <xf numFmtId="0" fontId="19" fillId="4" borderId="0" xfId="0" applyFont="1" applyFill="1" applyAlignment="1">
      <alignment horizontal="left" vertical="center"/>
    </xf>
    <xf numFmtId="0" fontId="19" fillId="4" borderId="0" xfId="0" applyFont="1" applyFill="1"/>
    <xf numFmtId="0" fontId="19" fillId="2" borderId="0" xfId="0" applyFont="1" applyFill="1" applyBorder="1" applyAlignment="1">
      <alignment wrapText="1"/>
    </xf>
    <xf numFmtId="0" fontId="38" fillId="2" borderId="0" xfId="0" applyFont="1" applyFill="1" applyBorder="1" applyAlignment="1">
      <alignment vertical="center"/>
    </xf>
    <xf numFmtId="0" fontId="19" fillId="2" borderId="0" xfId="0" applyFont="1" applyFill="1" applyBorder="1" applyAlignment="1">
      <alignment vertical="center"/>
    </xf>
    <xf numFmtId="0" fontId="19" fillId="2" borderId="0" xfId="0" applyFont="1" applyFill="1" applyBorder="1" applyAlignment="1">
      <alignment horizontal="right" vertical="center"/>
    </xf>
    <xf numFmtId="0" fontId="39" fillId="2" borderId="0" xfId="0" applyFont="1" applyFill="1" applyBorder="1" applyAlignment="1">
      <alignment horizontal="left" vertical="center" wrapText="1"/>
    </xf>
    <xf numFmtId="0" fontId="25" fillId="2" borderId="0" xfId="0" applyFont="1" applyFill="1" applyBorder="1" applyAlignment="1">
      <alignment horizontal="left" vertical="center"/>
    </xf>
    <xf numFmtId="0" fontId="19" fillId="2" borderId="0" xfId="0" applyFont="1" applyFill="1" applyBorder="1" applyAlignment="1">
      <alignment vertical="center"/>
    </xf>
    <xf numFmtId="0" fontId="19" fillId="6" borderId="0" xfId="0" applyFont="1" applyFill="1" applyBorder="1" applyAlignment="1">
      <alignment horizontal="left" vertical="center"/>
    </xf>
    <xf numFmtId="0" fontId="39" fillId="6" borderId="0" xfId="0" applyFont="1" applyFill="1" applyBorder="1" applyAlignment="1">
      <alignment horizontal="left" vertical="center" wrapText="1"/>
    </xf>
    <xf numFmtId="0" fontId="19" fillId="6" borderId="0" xfId="0" applyFont="1" applyFill="1" applyBorder="1" applyAlignment="1" applyProtection="1">
      <alignment vertical="center" wrapText="1"/>
    </xf>
    <xf numFmtId="0" fontId="39" fillId="2" borderId="4" xfId="0" quotePrefix="1" applyFont="1" applyFill="1" applyBorder="1" applyAlignment="1">
      <alignment vertical="center" wrapText="1"/>
    </xf>
    <xf numFmtId="0" fontId="26" fillId="6" borderId="0" xfId="0" applyFont="1" applyFill="1" applyBorder="1" applyAlignment="1">
      <alignment horizontal="left" vertical="center"/>
    </xf>
    <xf numFmtId="0" fontId="19" fillId="2" borderId="14" xfId="0" applyFont="1" applyFill="1" applyBorder="1" applyAlignment="1">
      <alignment horizontal="right" vertical="center"/>
    </xf>
    <xf numFmtId="0" fontId="34" fillId="2" borderId="0" xfId="0" applyFont="1" applyFill="1" applyBorder="1" applyAlignment="1">
      <alignment horizontal="left" vertical="center"/>
    </xf>
    <xf numFmtId="0" fontId="19" fillId="6" borderId="0" xfId="0" applyFont="1" applyFill="1" applyBorder="1" applyAlignment="1" applyProtection="1">
      <alignment vertical="center"/>
    </xf>
    <xf numFmtId="0" fontId="18" fillId="6" borderId="0" xfId="0" applyFont="1" applyFill="1" applyBorder="1" applyAlignment="1" applyProtection="1">
      <alignment horizontal="left" vertical="center"/>
    </xf>
    <xf numFmtId="0" fontId="19" fillId="6" borderId="18" xfId="0" applyFont="1" applyFill="1" applyBorder="1" applyAlignment="1">
      <alignment vertical="center"/>
    </xf>
    <xf numFmtId="0" fontId="19" fillId="6" borderId="0" xfId="0" applyFont="1" applyFill="1" applyBorder="1" applyAlignment="1">
      <alignment vertical="top"/>
    </xf>
    <xf numFmtId="0" fontId="26" fillId="6" borderId="0" xfId="0" applyFont="1" applyFill="1" applyAlignment="1"/>
    <xf numFmtId="0" fontId="58" fillId="6" borderId="0" xfId="0" applyFont="1" applyFill="1" applyAlignment="1"/>
    <xf numFmtId="0" fontId="39" fillId="6" borderId="20" xfId="0" applyFont="1" applyFill="1" applyBorder="1" applyAlignment="1">
      <alignment horizontal="left" vertical="center"/>
    </xf>
    <xf numFmtId="0" fontId="21" fillId="6" borderId="10" xfId="0" applyFont="1" applyFill="1" applyBorder="1" applyAlignment="1">
      <alignment horizontal="center" vertical="center"/>
    </xf>
    <xf numFmtId="0" fontId="39" fillId="2" borderId="12" xfId="0" applyFont="1" applyFill="1" applyBorder="1" applyAlignment="1">
      <alignment horizontal="center" vertical="center" wrapText="1"/>
    </xf>
    <xf numFmtId="0" fontId="25" fillId="6" borderId="12" xfId="0" applyFont="1" applyFill="1" applyBorder="1" applyAlignment="1">
      <alignment horizontal="left" vertical="center"/>
    </xf>
    <xf numFmtId="0" fontId="25" fillId="6" borderId="20" xfId="0" applyFont="1" applyFill="1" applyBorder="1" applyAlignment="1">
      <alignment horizontal="left" vertical="center"/>
    </xf>
    <xf numFmtId="0" fontId="39" fillId="6" borderId="14" xfId="0" applyFont="1" applyFill="1" applyBorder="1" applyAlignment="1">
      <alignment horizontal="right" vertical="center" wrapText="1"/>
    </xf>
    <xf numFmtId="0" fontId="25" fillId="6" borderId="14" xfId="0" applyFont="1" applyFill="1" applyBorder="1" applyAlignment="1">
      <alignment horizontal="right" vertical="center" wrapText="1"/>
    </xf>
    <xf numFmtId="0" fontId="25" fillId="6" borderId="12" xfId="0" applyFont="1" applyFill="1" applyBorder="1" applyAlignment="1">
      <alignment horizontal="right" vertical="center" wrapText="1"/>
    </xf>
    <xf numFmtId="0" fontId="26" fillId="2" borderId="0" xfId="0" applyFont="1" applyFill="1" applyBorder="1" applyAlignment="1">
      <alignment vertical="center" wrapText="1"/>
    </xf>
    <xf numFmtId="0" fontId="19" fillId="6" borderId="0" xfId="0" applyFont="1" applyFill="1" applyBorder="1"/>
    <xf numFmtId="0" fontId="19" fillId="2" borderId="0" xfId="0" applyFont="1" applyFill="1" applyBorder="1" applyAlignment="1">
      <alignment vertical="center"/>
    </xf>
    <xf numFmtId="0" fontId="19" fillId="2" borderId="0" xfId="0" applyFont="1" applyFill="1" applyBorder="1" applyAlignment="1">
      <alignment horizontal="right" vertical="center"/>
    </xf>
    <xf numFmtId="0" fontId="25" fillId="2" borderId="0" xfId="0" applyFont="1" applyFill="1" applyBorder="1" applyAlignment="1">
      <alignment horizontal="left" vertical="center"/>
    </xf>
    <xf numFmtId="0" fontId="34" fillId="6" borderId="20" xfId="0" applyFont="1" applyFill="1" applyBorder="1" applyAlignment="1">
      <alignment horizontal="left" vertical="center" wrapText="1"/>
    </xf>
    <xf numFmtId="0" fontId="29" fillId="2" borderId="20" xfId="0" applyFont="1" applyFill="1" applyBorder="1" applyAlignment="1">
      <alignment horizontal="left" vertical="center"/>
    </xf>
    <xf numFmtId="0" fontId="33" fillId="6" borderId="0" xfId="0" applyFont="1" applyFill="1" applyBorder="1" applyAlignment="1">
      <alignment horizontal="left" vertical="center"/>
    </xf>
    <xf numFmtId="0" fontId="19" fillId="6" borderId="16" xfId="0" applyFont="1" applyFill="1" applyBorder="1" applyAlignment="1">
      <alignment horizontal="left" vertical="center"/>
    </xf>
    <xf numFmtId="0" fontId="19" fillId="6" borderId="20" xfId="0" applyFont="1" applyFill="1" applyBorder="1" applyAlignment="1">
      <alignment horizontal="left" vertical="center"/>
    </xf>
    <xf numFmtId="0" fontId="29" fillId="2" borderId="12" xfId="0" applyFont="1" applyFill="1" applyBorder="1" applyAlignment="1">
      <alignment horizontal="left" vertical="center"/>
    </xf>
    <xf numFmtId="0" fontId="19" fillId="6" borderId="7" xfId="0" applyFont="1" applyFill="1" applyBorder="1" applyAlignment="1">
      <alignment vertical="center"/>
    </xf>
    <xf numFmtId="0" fontId="39" fillId="6" borderId="1" xfId="0" applyFont="1" applyFill="1" applyBorder="1" applyAlignment="1">
      <alignment vertical="center" wrapText="1"/>
    </xf>
    <xf numFmtId="0" fontId="0" fillId="6" borderId="1" xfId="0" applyFill="1" applyBorder="1" applyAlignment="1">
      <alignment vertical="center" wrapText="1"/>
    </xf>
    <xf numFmtId="0" fontId="19" fillId="2" borderId="3" xfId="0" applyNumberFormat="1" applyFont="1" applyFill="1" applyBorder="1" applyAlignment="1"/>
    <xf numFmtId="0" fontId="19" fillId="2" borderId="4" xfId="0" applyNumberFormat="1" applyFont="1" applyFill="1" applyBorder="1" applyAlignment="1"/>
    <xf numFmtId="0" fontId="19" fillId="2" borderId="5" xfId="0" applyNumberFormat="1" applyFont="1" applyFill="1" applyBorder="1" applyAlignment="1"/>
    <xf numFmtId="0" fontId="34" fillId="2" borderId="4" xfId="0" applyNumberFormat="1" applyFont="1" applyFill="1" applyBorder="1" applyAlignment="1"/>
    <xf numFmtId="0" fontId="25" fillId="2" borderId="0" xfId="0" applyFont="1" applyFill="1" applyBorder="1" applyAlignment="1">
      <alignment horizontal="left" vertical="center"/>
    </xf>
    <xf numFmtId="0" fontId="19" fillId="2" borderId="0" xfId="0" applyFont="1" applyFill="1" applyBorder="1" applyAlignment="1">
      <alignment horizontal="left" vertical="center"/>
    </xf>
    <xf numFmtId="0" fontId="19" fillId="6" borderId="0" xfId="0" applyFont="1" applyFill="1" applyBorder="1" applyAlignment="1">
      <alignment horizontal="left" vertical="center"/>
    </xf>
    <xf numFmtId="0" fontId="25" fillId="2" borderId="4" xfId="0" applyFont="1" applyFill="1" applyBorder="1" applyAlignment="1">
      <alignment horizontal="right" vertical="center"/>
    </xf>
    <xf numFmtId="0" fontId="25" fillId="2" borderId="0" xfId="0" applyFont="1" applyFill="1" applyBorder="1" applyAlignment="1">
      <alignment horizontal="left" vertical="center"/>
    </xf>
    <xf numFmtId="0" fontId="26" fillId="2" borderId="38" xfId="0" applyFont="1" applyFill="1" applyBorder="1" applyAlignment="1">
      <alignment horizontal="left" vertical="center"/>
    </xf>
    <xf numFmtId="0" fontId="25" fillId="2" borderId="38" xfId="0" applyFont="1" applyFill="1" applyBorder="1" applyAlignment="1">
      <alignment horizontal="left" vertical="center"/>
    </xf>
    <xf numFmtId="0" fontId="25" fillId="4" borderId="0" xfId="0" applyFont="1" applyFill="1" applyAlignment="1">
      <alignment horizontal="left"/>
    </xf>
    <xf numFmtId="0" fontId="29" fillId="4" borderId="0" xfId="0" applyFont="1" applyFill="1" applyAlignment="1">
      <alignment horizontal="left" vertical="center"/>
    </xf>
    <xf numFmtId="0" fontId="25" fillId="4" borderId="0" xfId="0" applyFont="1" applyFill="1"/>
    <xf numFmtId="0" fontId="26" fillId="4" borderId="0" xfId="0" applyFont="1" applyFill="1" applyAlignment="1">
      <alignment horizontal="left"/>
    </xf>
    <xf numFmtId="0" fontId="34" fillId="4" borderId="0" xfId="0" applyFont="1" applyFill="1"/>
    <xf numFmtId="0" fontId="25" fillId="6" borderId="0" xfId="0" applyFont="1" applyFill="1" applyBorder="1" applyAlignment="1">
      <alignment vertical="center"/>
    </xf>
    <xf numFmtId="0" fontId="34" fillId="6" borderId="0" xfId="0" applyFont="1" applyFill="1" applyBorder="1" applyAlignment="1">
      <alignment horizontal="left" vertical="center"/>
    </xf>
    <xf numFmtId="0" fontId="35" fillId="6" borderId="0" xfId="0" applyFont="1" applyFill="1" applyBorder="1" applyAlignment="1">
      <alignment horizontal="left" vertical="center"/>
    </xf>
    <xf numFmtId="0" fontId="35" fillId="2" borderId="0" xfId="0" applyFont="1" applyFill="1" applyBorder="1" applyAlignment="1">
      <alignment horizontal="left" vertical="center"/>
    </xf>
    <xf numFmtId="0" fontId="39" fillId="6" borderId="6" xfId="0" applyFont="1" applyFill="1" applyBorder="1" applyAlignment="1" applyProtection="1">
      <alignment vertical="center"/>
    </xf>
    <xf numFmtId="0" fontId="39" fillId="6" borderId="2" xfId="0" applyFont="1" applyFill="1" applyBorder="1" applyAlignment="1" applyProtection="1">
      <alignment vertical="center"/>
    </xf>
    <xf numFmtId="0" fontId="19" fillId="6" borderId="0" xfId="0" applyFont="1" applyFill="1" applyBorder="1" applyAlignment="1" applyProtection="1">
      <alignment horizontal="right" vertical="center"/>
    </xf>
    <xf numFmtId="0" fontId="39" fillId="6" borderId="6" xfId="0" applyFont="1" applyFill="1" applyBorder="1" applyAlignment="1" applyProtection="1">
      <alignment horizontal="left" vertical="center"/>
    </xf>
    <xf numFmtId="0" fontId="25" fillId="6" borderId="0" xfId="0" applyFont="1" applyFill="1" applyBorder="1" applyAlignment="1" applyProtection="1">
      <alignment horizontal="left" vertical="center"/>
    </xf>
    <xf numFmtId="0" fontId="19" fillId="6" borderId="0" xfId="0" applyFont="1" applyFill="1" applyAlignment="1" applyProtection="1">
      <alignment horizontal="right" vertical="center"/>
    </xf>
    <xf numFmtId="0" fontId="19" fillId="6" borderId="2" xfId="0" applyFont="1" applyFill="1" applyBorder="1" applyAlignment="1" applyProtection="1">
      <alignment horizontal="left" vertical="center"/>
    </xf>
    <xf numFmtId="0" fontId="18" fillId="4" borderId="0" xfId="0" quotePrefix="1" applyNumberFormat="1" applyFont="1" applyFill="1" applyBorder="1" applyAlignment="1" applyProtection="1">
      <alignment horizontal="left" vertical="center" wrapText="1"/>
    </xf>
    <xf numFmtId="0" fontId="18" fillId="4" borderId="0" xfId="0" applyNumberFormat="1" applyFont="1" applyFill="1" applyBorder="1" applyAlignment="1" applyProtection="1">
      <alignment vertical="center"/>
    </xf>
    <xf numFmtId="0" fontId="18" fillId="4" borderId="0" xfId="0" quotePrefix="1" applyNumberFormat="1" applyFont="1" applyFill="1" applyBorder="1" applyAlignment="1" applyProtection="1">
      <alignment vertical="center"/>
    </xf>
    <xf numFmtId="0" fontId="18" fillId="4" borderId="0" xfId="0" quotePrefix="1" applyNumberFormat="1" applyFont="1" applyFill="1" applyBorder="1" applyAlignment="1" applyProtection="1">
      <alignment horizontal="left" vertical="center"/>
    </xf>
    <xf numFmtId="0" fontId="18" fillId="4" borderId="0" xfId="0" applyNumberFormat="1" applyFont="1" applyFill="1" applyBorder="1" applyAlignment="1" applyProtection="1">
      <alignment horizontal="left" vertical="center"/>
    </xf>
    <xf numFmtId="0" fontId="18" fillId="4" borderId="0" xfId="0" quotePrefix="1" applyNumberFormat="1" applyFont="1" applyFill="1" applyBorder="1" applyAlignment="1" applyProtection="1">
      <alignment vertical="center" wrapText="1"/>
    </xf>
    <xf numFmtId="0" fontId="18" fillId="4" borderId="0" xfId="0" applyNumberFormat="1" applyFont="1" applyFill="1" applyBorder="1" applyAlignment="1" applyProtection="1">
      <alignment horizontal="left" vertical="center" wrapText="1"/>
    </xf>
    <xf numFmtId="0" fontId="18" fillId="4" borderId="0" xfId="0" quotePrefix="1" applyNumberFormat="1" applyFont="1" applyFill="1" applyAlignment="1">
      <alignment horizontal="left" vertical="center" wrapText="1"/>
    </xf>
    <xf numFmtId="0" fontId="50" fillId="4" borderId="0" xfId="0" applyNumberFormat="1" applyFont="1" applyFill="1" applyBorder="1" applyAlignment="1" applyProtection="1">
      <alignment horizontal="left" vertical="top"/>
    </xf>
    <xf numFmtId="0" fontId="18" fillId="4" borderId="0" xfId="0" applyFont="1" applyFill="1" applyAlignment="1">
      <alignment horizontal="left" vertical="center" wrapText="1"/>
    </xf>
    <xf numFmtId="16" fontId="50" fillId="4" borderId="0" xfId="0" applyNumberFormat="1" applyFont="1" applyFill="1" applyBorder="1" applyAlignment="1" applyProtection="1">
      <alignment horizontal="left" vertical="top"/>
    </xf>
    <xf numFmtId="0" fontId="18" fillId="4" borderId="0" xfId="0" applyFont="1" applyFill="1" applyBorder="1" applyAlignment="1">
      <alignment horizontal="left" wrapText="1"/>
    </xf>
    <xf numFmtId="0" fontId="18" fillId="4" borderId="0" xfId="0" quotePrefix="1" applyFont="1" applyFill="1" applyAlignment="1">
      <alignment horizontal="left" vertical="center" wrapText="1"/>
    </xf>
    <xf numFmtId="16" fontId="50" fillId="4" borderId="0" xfId="0" applyNumberFormat="1" applyFont="1" applyFill="1" applyBorder="1" applyAlignment="1" applyProtection="1">
      <alignment horizontal="left" vertical="center"/>
    </xf>
    <xf numFmtId="16" fontId="18" fillId="4" borderId="0" xfId="0" quotePrefix="1" applyNumberFormat="1" applyFont="1" applyFill="1" applyAlignment="1">
      <alignment horizontal="left" vertical="center" wrapText="1"/>
    </xf>
    <xf numFmtId="14" fontId="18" fillId="4" borderId="0" xfId="0" applyNumberFormat="1" applyFont="1" applyFill="1" applyAlignment="1">
      <alignment horizontal="left" vertical="center" wrapText="1"/>
    </xf>
    <xf numFmtId="0" fontId="55" fillId="4" borderId="0" xfId="0" applyFont="1" applyFill="1" applyAlignment="1">
      <alignment horizontal="left" vertical="center" wrapText="1"/>
    </xf>
    <xf numFmtId="16" fontId="18" fillId="4" borderId="2" xfId="0" quotePrefix="1" applyNumberFormat="1" applyFont="1" applyFill="1" applyBorder="1" applyAlignment="1">
      <alignment horizontal="left" vertical="center" wrapText="1"/>
    </xf>
    <xf numFmtId="0" fontId="18" fillId="4" borderId="0" xfId="0" applyFont="1" applyFill="1" applyAlignment="1">
      <alignment horizontal="left" wrapText="1"/>
    </xf>
    <xf numFmtId="0" fontId="18" fillId="4" borderId="0" xfId="0" quotePrefix="1" applyFont="1" applyFill="1" applyAlignment="1">
      <alignment horizontal="left" wrapText="1"/>
    </xf>
    <xf numFmtId="14" fontId="18" fillId="4" borderId="0" xfId="0" quotePrefix="1" applyNumberFormat="1" applyFont="1" applyFill="1" applyAlignment="1">
      <alignment horizontal="left" vertical="center" wrapText="1"/>
    </xf>
    <xf numFmtId="169" fontId="18" fillId="4" borderId="0" xfId="0" quotePrefix="1" applyNumberFormat="1" applyFont="1" applyFill="1" applyBorder="1" applyAlignment="1" applyProtection="1">
      <alignment horizontal="left" vertical="center" wrapText="1"/>
    </xf>
    <xf numFmtId="0" fontId="19" fillId="2" borderId="0" xfId="0" applyFont="1" applyFill="1" applyAlignment="1">
      <alignment vertical="center" wrapText="1"/>
    </xf>
    <xf numFmtId="0" fontId="19" fillId="2" borderId="0" xfId="0" applyFont="1" applyFill="1" applyBorder="1" applyAlignment="1">
      <alignment horizontal="right" vertical="center"/>
    </xf>
    <xf numFmtId="0" fontId="19" fillId="2" borderId="1" xfId="0" applyFont="1" applyFill="1" applyBorder="1" applyAlignment="1">
      <alignment horizontal="right" vertical="center"/>
    </xf>
    <xf numFmtId="0" fontId="19" fillId="6" borderId="0" xfId="0" applyFont="1" applyFill="1" applyAlignment="1">
      <alignment vertical="center" wrapText="1"/>
    </xf>
    <xf numFmtId="0" fontId="39" fillId="2" borderId="0" xfId="0" applyFont="1" applyFill="1" applyBorder="1" applyAlignment="1" applyProtection="1">
      <alignment vertical="center" wrapText="1"/>
    </xf>
    <xf numFmtId="0" fontId="19" fillId="2" borderId="0" xfId="0" applyFont="1" applyFill="1" applyBorder="1" applyAlignment="1" applyProtection="1">
      <alignment horizontal="center" wrapText="1"/>
    </xf>
    <xf numFmtId="0" fontId="39" fillId="2" borderId="0" xfId="0" applyFont="1" applyFill="1" applyBorder="1" applyAlignment="1" applyProtection="1">
      <alignment horizontal="left" vertical="center" wrapText="1"/>
    </xf>
    <xf numFmtId="0" fontId="26" fillId="2" borderId="0" xfId="0" applyFont="1" applyFill="1" applyAlignment="1"/>
    <xf numFmtId="0" fontId="39" fillId="2" borderId="0" xfId="0" applyFont="1" applyFill="1" applyBorder="1" applyAlignment="1">
      <alignment horizontal="left" vertical="center" wrapText="1"/>
    </xf>
    <xf numFmtId="0" fontId="19" fillId="2" borderId="0" xfId="0" applyFont="1" applyFill="1" applyBorder="1" applyAlignment="1">
      <alignment wrapText="1"/>
    </xf>
    <xf numFmtId="0" fontId="29" fillId="2" borderId="0" xfId="0" applyFont="1" applyFill="1" applyBorder="1" applyAlignment="1">
      <alignment vertical="center"/>
    </xf>
    <xf numFmtId="0" fontId="33" fillId="2" borderId="0" xfId="0" applyFont="1" applyFill="1" applyBorder="1" applyAlignment="1">
      <alignment wrapText="1"/>
    </xf>
    <xf numFmtId="0" fontId="0" fillId="6" borderId="0" xfId="0" applyFill="1" applyAlignment="1">
      <alignment vertical="center"/>
    </xf>
    <xf numFmtId="0" fontId="0" fillId="6" borderId="0" xfId="0" applyFill="1" applyAlignment="1">
      <alignment vertical="center" wrapText="1"/>
    </xf>
    <xf numFmtId="0" fontId="19" fillId="2" borderId="0" xfId="0" applyFont="1" applyFill="1" applyBorder="1" applyAlignment="1">
      <alignment vertical="center" wrapText="1"/>
    </xf>
    <xf numFmtId="0" fontId="34" fillId="2" borderId="0" xfId="0" applyFont="1" applyFill="1" applyBorder="1" applyAlignment="1"/>
    <xf numFmtId="0" fontId="19" fillId="2" borderId="0" xfId="0" applyFont="1" applyFill="1" applyBorder="1" applyAlignment="1">
      <alignment horizontal="left" vertical="center" wrapText="1"/>
    </xf>
    <xf numFmtId="0" fontId="26" fillId="2" borderId="0" xfId="0" applyFont="1" applyFill="1" applyBorder="1" applyAlignment="1">
      <alignment vertical="center" wrapText="1"/>
    </xf>
    <xf numFmtId="0" fontId="19" fillId="2" borderId="0" xfId="0" applyFont="1" applyFill="1" applyAlignment="1">
      <alignment horizontal="left"/>
    </xf>
    <xf numFmtId="0" fontId="39" fillId="2" borderId="0" xfId="0" applyFont="1" applyFill="1" applyBorder="1" applyAlignment="1">
      <alignment horizontal="left" vertical="center"/>
    </xf>
    <xf numFmtId="0" fontId="25" fillId="2" borderId="0" xfId="0" applyFont="1" applyFill="1" applyBorder="1" applyAlignment="1">
      <alignment horizontal="left" vertical="center"/>
    </xf>
    <xf numFmtId="0" fontId="18" fillId="2" borderId="0" xfId="0" applyFont="1" applyFill="1" applyBorder="1" applyAlignment="1">
      <alignment horizontal="left" vertical="center"/>
    </xf>
    <xf numFmtId="0" fontId="38" fillId="2" borderId="0" xfId="0" applyFont="1" applyFill="1" applyBorder="1" applyAlignment="1">
      <alignment horizontal="left" vertical="center"/>
    </xf>
    <xf numFmtId="0" fontId="25" fillId="2" borderId="0" xfId="0" applyFont="1" applyFill="1" applyBorder="1" applyAlignment="1" applyProtection="1">
      <alignment horizontal="left" vertical="center" wrapText="1"/>
    </xf>
    <xf numFmtId="0" fontId="25" fillId="2" borderId="0" xfId="0" applyFont="1" applyFill="1" applyBorder="1" applyAlignment="1" applyProtection="1">
      <alignment horizontal="left" vertical="center"/>
    </xf>
    <xf numFmtId="0" fontId="34" fillId="2" borderId="0" xfId="0" applyFont="1" applyFill="1" applyBorder="1" applyAlignment="1">
      <alignment horizontal="left" vertical="center" wrapText="1"/>
    </xf>
    <xf numFmtId="0" fontId="39" fillId="6" borderId="0" xfId="0" applyFont="1" applyFill="1" applyBorder="1" applyAlignment="1">
      <alignment horizontal="left" vertical="center" wrapText="1"/>
    </xf>
    <xf numFmtId="0" fontId="19" fillId="6" borderId="0" xfId="0" applyFont="1" applyFill="1" applyBorder="1"/>
    <xf numFmtId="0" fontId="34" fillId="6" borderId="0" xfId="0" applyFont="1" applyFill="1" applyBorder="1" applyAlignment="1">
      <alignment horizontal="left" vertical="center" wrapText="1"/>
    </xf>
    <xf numFmtId="0" fontId="19" fillId="2" borderId="0" xfId="0" applyFont="1" applyFill="1" applyBorder="1" applyAlignment="1">
      <alignment horizontal="left" vertical="center"/>
    </xf>
    <xf numFmtId="0" fontId="25" fillId="2" borderId="0" xfId="0" applyFont="1" applyFill="1" applyBorder="1" applyAlignment="1">
      <alignment vertical="center"/>
    </xf>
    <xf numFmtId="0" fontId="19" fillId="6" borderId="0" xfId="0" applyFont="1" applyFill="1" applyBorder="1" applyAlignment="1">
      <alignment horizontal="left" vertical="center"/>
    </xf>
    <xf numFmtId="0" fontId="19" fillId="2" borderId="0" xfId="0" applyFont="1" applyFill="1" applyBorder="1" applyAlignment="1">
      <alignment vertical="center"/>
    </xf>
    <xf numFmtId="0" fontId="38" fillId="2" borderId="0" xfId="0" applyFont="1" applyFill="1" applyBorder="1" applyAlignment="1">
      <alignment vertical="center"/>
    </xf>
    <xf numFmtId="168" fontId="39" fillId="6" borderId="0" xfId="0" applyNumberFormat="1" applyFont="1" applyFill="1" applyBorder="1" applyAlignment="1" applyProtection="1">
      <alignment horizontal="right" vertical="center"/>
    </xf>
    <xf numFmtId="168" fontId="39" fillId="2" borderId="29" xfId="0" applyNumberFormat="1" applyFont="1" applyFill="1" applyBorder="1" applyAlignment="1" applyProtection="1">
      <alignment horizontal="right" vertical="center"/>
    </xf>
    <xf numFmtId="0" fontId="34" fillId="6" borderId="0" xfId="0" applyFont="1" applyFill="1" applyBorder="1" applyAlignment="1">
      <alignment horizontal="right" vertical="center"/>
    </xf>
    <xf numFmtId="0" fontId="39" fillId="6" borderId="12" xfId="0" applyFont="1" applyFill="1" applyBorder="1" applyAlignment="1">
      <alignment horizontal="left" vertical="center"/>
    </xf>
    <xf numFmtId="0" fontId="39" fillId="2" borderId="12" xfId="0" applyFont="1" applyFill="1" applyBorder="1" applyAlignment="1">
      <alignment horizontal="left" vertical="center"/>
    </xf>
    <xf numFmtId="0" fontId="0" fillId="6" borderId="0" xfId="0" applyFill="1" applyBorder="1" applyAlignment="1">
      <alignment vertical="center" wrapText="1"/>
    </xf>
    <xf numFmtId="0" fontId="64" fillId="2" borderId="0" xfId="0" applyFont="1" applyFill="1" applyBorder="1" applyAlignment="1" applyProtection="1">
      <alignment horizontal="center" vertical="center"/>
    </xf>
    <xf numFmtId="0" fontId="39" fillId="2" borderId="0" xfId="0" applyFont="1" applyFill="1" applyBorder="1" applyAlignment="1" applyProtection="1"/>
    <xf numFmtId="0" fontId="19" fillId="2" borderId="0" xfId="0" applyFont="1" applyFill="1" applyBorder="1" applyAlignment="1" applyProtection="1">
      <alignment horizontal="left"/>
    </xf>
    <xf numFmtId="0" fontId="64" fillId="2" borderId="0" xfId="0" applyFont="1" applyFill="1" applyBorder="1" applyAlignment="1" applyProtection="1">
      <alignment horizontal="left" vertical="center"/>
    </xf>
    <xf numFmtId="0" fontId="25" fillId="2" borderId="0" xfId="0" applyFont="1" applyFill="1" applyAlignment="1" applyProtection="1">
      <alignment vertical="center"/>
    </xf>
    <xf numFmtId="0" fontId="39" fillId="6" borderId="0" xfId="0" applyFont="1" applyFill="1" applyBorder="1" applyAlignment="1" applyProtection="1">
      <alignment vertical="center"/>
    </xf>
    <xf numFmtId="0" fontId="19" fillId="6" borderId="0" xfId="0" applyFont="1" applyFill="1" applyAlignment="1" applyProtection="1">
      <alignment vertical="center"/>
    </xf>
    <xf numFmtId="167" fontId="19" fillId="3" borderId="0" xfId="0" applyNumberFormat="1" applyFont="1" applyFill="1" applyBorder="1" applyAlignment="1" applyProtection="1">
      <alignment horizontal="right" vertical="center"/>
    </xf>
    <xf numFmtId="0" fontId="29" fillId="2" borderId="0" xfId="0" applyFont="1" applyFill="1" applyAlignment="1" applyProtection="1">
      <alignment vertical="center"/>
    </xf>
    <xf numFmtId="0" fontId="57" fillId="2" borderId="0" xfId="0" applyFont="1" applyFill="1" applyAlignment="1" applyProtection="1">
      <alignment vertical="center"/>
    </xf>
    <xf numFmtId="0" fontId="19" fillId="2" borderId="10" xfId="0" applyFont="1" applyFill="1" applyBorder="1" applyAlignment="1" applyProtection="1">
      <alignment horizontal="left" vertical="center"/>
    </xf>
    <xf numFmtId="0" fontId="19" fillId="2" borderId="10" xfId="0" applyFont="1" applyFill="1" applyBorder="1" applyAlignment="1" applyProtection="1">
      <alignment horizontal="left"/>
    </xf>
    <xf numFmtId="0" fontId="19" fillId="2" borderId="10" xfId="0" applyFont="1" applyFill="1" applyBorder="1" applyAlignment="1" applyProtection="1">
      <alignment horizontal="center" wrapText="1"/>
    </xf>
    <xf numFmtId="0" fontId="39" fillId="2" borderId="10" xfId="0" applyFont="1" applyFill="1" applyBorder="1" applyAlignment="1" applyProtection="1">
      <alignment horizontal="right" vertical="center"/>
    </xf>
    <xf numFmtId="0" fontId="34" fillId="2" borderId="0" xfId="0" applyFont="1" applyFill="1" applyAlignment="1" applyProtection="1">
      <alignment vertical="center"/>
    </xf>
    <xf numFmtId="0" fontId="34" fillId="3" borderId="0" xfId="0" applyFont="1" applyFill="1" applyBorder="1" applyAlignment="1" applyProtection="1"/>
    <xf numFmtId="0" fontId="67" fillId="3" borderId="0" xfId="0" applyFont="1" applyFill="1" applyAlignment="1">
      <alignment horizontal="center" vertical="center"/>
    </xf>
    <xf numFmtId="3" fontId="18" fillId="2" borderId="0" xfId="0" applyNumberFormat="1" applyFont="1" applyFill="1" applyBorder="1" applyAlignment="1">
      <alignment horizontal="center" vertical="center" wrapText="1"/>
    </xf>
    <xf numFmtId="0" fontId="59" fillId="6" borderId="20" xfId="0" applyFont="1" applyFill="1" applyBorder="1" applyAlignment="1">
      <alignment vertical="center"/>
    </xf>
    <xf numFmtId="0" fontId="0" fillId="6" borderId="12" xfId="0" applyFill="1" applyBorder="1" applyAlignment="1">
      <alignment vertical="center"/>
    </xf>
    <xf numFmtId="0" fontId="34" fillId="6" borderId="20" xfId="0" applyFont="1" applyFill="1" applyBorder="1" applyAlignment="1">
      <alignment vertical="center"/>
    </xf>
    <xf numFmtId="0" fontId="29" fillId="2" borderId="0" xfId="0" applyFont="1" applyFill="1" applyBorder="1" applyAlignment="1">
      <alignment horizontal="left" vertical="center" wrapText="1"/>
    </xf>
    <xf numFmtId="0" fontId="25" fillId="2" borderId="0" xfId="0" applyFont="1" applyFill="1" applyBorder="1" applyAlignment="1">
      <alignment horizontal="left" vertical="center"/>
    </xf>
    <xf numFmtId="0" fontId="19" fillId="2" borderId="0" xfId="0" applyFont="1" applyFill="1" applyBorder="1" applyAlignment="1">
      <alignment vertical="center"/>
    </xf>
    <xf numFmtId="0" fontId="19" fillId="2" borderId="0" xfId="0" applyFont="1" applyFill="1" applyBorder="1" applyAlignment="1">
      <alignment horizontal="left" vertical="center"/>
    </xf>
    <xf numFmtId="0" fontId="19" fillId="6" borderId="0" xfId="0" applyFont="1" applyFill="1" applyBorder="1"/>
    <xf numFmtId="0" fontId="27" fillId="2" borderId="0" xfId="0" applyFont="1" applyFill="1" applyBorder="1" applyAlignment="1" applyProtection="1">
      <alignment vertical="center" wrapText="1"/>
    </xf>
    <xf numFmtId="0" fontId="42" fillId="4" borderId="34" xfId="0" applyFont="1" applyFill="1" applyBorder="1" applyAlignment="1" applyProtection="1">
      <alignment horizontal="left" vertical="center"/>
    </xf>
    <xf numFmtId="0" fontId="22" fillId="4" borderId="26" xfId="0" applyFont="1" applyFill="1" applyBorder="1" applyAlignment="1" applyProtection="1">
      <alignment vertical="center"/>
    </xf>
    <xf numFmtId="0" fontId="42" fillId="4" borderId="26" xfId="0" applyFont="1" applyFill="1" applyBorder="1" applyAlignment="1" applyProtection="1">
      <alignment horizontal="left" vertical="center"/>
    </xf>
    <xf numFmtId="0" fontId="42" fillId="4" borderId="35" xfId="0" applyFont="1" applyFill="1" applyBorder="1" applyAlignment="1" applyProtection="1">
      <alignment horizontal="left" vertical="center"/>
    </xf>
    <xf numFmtId="0" fontId="25" fillId="4" borderId="6" xfId="0" applyFont="1" applyFill="1" applyBorder="1" applyAlignment="1" applyProtection="1">
      <alignment horizontal="left" vertical="center"/>
    </xf>
    <xf numFmtId="0" fontId="25" fillId="4" borderId="0" xfId="0" applyFont="1" applyFill="1" applyBorder="1" applyAlignment="1" applyProtection="1">
      <alignment vertical="center"/>
    </xf>
    <xf numFmtId="0" fontId="25" fillId="4" borderId="2" xfId="0" applyFont="1" applyFill="1" applyBorder="1" applyAlignment="1" applyProtection="1">
      <alignment vertical="center"/>
    </xf>
    <xf numFmtId="0" fontId="33" fillId="4" borderId="6" xfId="0" applyFont="1" applyFill="1" applyBorder="1" applyAlignment="1">
      <alignment horizontal="center" vertical="center"/>
    </xf>
    <xf numFmtId="0" fontId="34" fillId="4" borderId="0" xfId="0" applyFont="1" applyFill="1" applyBorder="1"/>
    <xf numFmtId="0" fontId="26" fillId="4" borderId="0" xfId="0" applyFont="1" applyFill="1" applyBorder="1" applyAlignment="1">
      <alignment horizontal="left"/>
    </xf>
    <xf numFmtId="0" fontId="25" fillId="4" borderId="0" xfId="0" applyFont="1" applyFill="1" applyBorder="1" applyAlignment="1">
      <alignment horizontal="left"/>
    </xf>
    <xf numFmtId="0" fontId="25" fillId="4" borderId="2" xfId="0" applyFont="1" applyFill="1" applyBorder="1" applyAlignment="1">
      <alignment horizontal="left"/>
    </xf>
    <xf numFmtId="0" fontId="33" fillId="6" borderId="6" xfId="0" applyFont="1" applyFill="1" applyBorder="1" applyAlignment="1">
      <alignment horizontal="center" vertical="center"/>
    </xf>
    <xf numFmtId="0" fontId="34" fillId="6" borderId="0" xfId="0" applyFont="1" applyFill="1" applyBorder="1"/>
    <xf numFmtId="0" fontId="26" fillId="6" borderId="0" xfId="0" applyFont="1" applyFill="1" applyBorder="1" applyAlignment="1">
      <alignment horizontal="left"/>
    </xf>
    <xf numFmtId="0" fontId="25" fillId="6" borderId="0" xfId="0" applyFont="1" applyFill="1" applyBorder="1" applyAlignment="1">
      <alignment horizontal="left"/>
    </xf>
    <xf numFmtId="0" fontId="25" fillId="6" borderId="2" xfId="0" applyFont="1" applyFill="1" applyBorder="1" applyAlignment="1">
      <alignment horizontal="left"/>
    </xf>
    <xf numFmtId="16" fontId="33" fillId="6" borderId="6" xfId="0" applyNumberFormat="1" applyFont="1" applyFill="1" applyBorder="1" applyAlignment="1">
      <alignment horizontal="center" vertical="center"/>
    </xf>
    <xf numFmtId="0" fontId="29" fillId="6" borderId="6" xfId="0" applyFont="1" applyFill="1" applyBorder="1" applyAlignment="1">
      <alignment horizontal="center" vertical="center"/>
    </xf>
    <xf numFmtId="0" fontId="25" fillId="6" borderId="0" xfId="0" applyFont="1" applyFill="1" applyBorder="1"/>
    <xf numFmtId="0" fontId="33" fillId="6" borderId="6" xfId="0" applyFont="1" applyFill="1" applyBorder="1" applyAlignment="1">
      <alignment horizontal="left" vertical="center"/>
    </xf>
    <xf numFmtId="0" fontId="33" fillId="6" borderId="7" xfId="0" applyFont="1" applyFill="1" applyBorder="1" applyAlignment="1">
      <alignment horizontal="left" vertical="center"/>
    </xf>
    <xf numFmtId="0" fontId="34" fillId="6" borderId="1" xfId="0" applyFont="1" applyFill="1" applyBorder="1"/>
    <xf numFmtId="0" fontId="26" fillId="6" borderId="1" xfId="0" applyFont="1" applyFill="1" applyBorder="1" applyAlignment="1">
      <alignment horizontal="left"/>
    </xf>
    <xf numFmtId="0" fontId="25" fillId="6" borderId="1" xfId="0" applyFont="1" applyFill="1" applyBorder="1" applyAlignment="1">
      <alignment horizontal="left"/>
    </xf>
    <xf numFmtId="0" fontId="25" fillId="6" borderId="8" xfId="0" applyFont="1" applyFill="1" applyBorder="1" applyAlignment="1">
      <alignment horizontal="left"/>
    </xf>
    <xf numFmtId="0" fontId="19" fillId="6" borderId="18" xfId="0" applyFont="1" applyFill="1" applyBorder="1" applyAlignment="1" applyProtection="1">
      <alignment vertical="center"/>
    </xf>
    <xf numFmtId="0" fontId="19" fillId="6" borderId="0" xfId="0" applyFont="1" applyFill="1" applyBorder="1" applyAlignment="1">
      <alignment vertical="center" wrapText="1"/>
    </xf>
    <xf numFmtId="0" fontId="19" fillId="6" borderId="0" xfId="0" applyFont="1" applyFill="1" applyBorder="1"/>
    <xf numFmtId="0" fontId="19" fillId="2" borderId="0" xfId="0" applyFont="1" applyFill="1" applyBorder="1" applyAlignment="1">
      <alignment vertical="center"/>
    </xf>
    <xf numFmtId="0" fontId="38" fillId="2" borderId="0" xfId="0" applyFont="1" applyFill="1" applyBorder="1" applyAlignment="1">
      <alignment vertical="center"/>
    </xf>
    <xf numFmtId="0" fontId="19" fillId="2" borderId="0" xfId="0" applyFont="1" applyFill="1" applyBorder="1" applyAlignment="1" applyProtection="1"/>
    <xf numFmtId="0" fontId="19" fillId="2" borderId="21" xfId="0" applyFont="1" applyFill="1" applyBorder="1" applyAlignment="1"/>
    <xf numFmtId="0" fontId="19" fillId="2" borderId="21" xfId="0" applyFont="1" applyFill="1" applyBorder="1" applyAlignment="1" applyProtection="1"/>
    <xf numFmtId="0" fontId="19" fillId="2" borderId="21" xfId="0" applyFont="1" applyFill="1" applyBorder="1" applyAlignment="1" applyProtection="1">
      <alignment vertical="center"/>
    </xf>
    <xf numFmtId="0" fontId="19" fillId="2" borderId="12" xfId="0" applyFont="1" applyFill="1" applyBorder="1" applyAlignment="1" applyProtection="1"/>
    <xf numFmtId="0" fontId="0" fillId="6" borderId="44" xfId="0" applyFill="1" applyBorder="1" applyAlignment="1">
      <alignment vertical="center"/>
    </xf>
    <xf numFmtId="0" fontId="0" fillId="6" borderId="45" xfId="0" applyFill="1" applyBorder="1" applyAlignment="1">
      <alignment vertical="center"/>
    </xf>
    <xf numFmtId="0" fontId="10" fillId="6" borderId="12" xfId="0" applyFont="1" applyFill="1" applyBorder="1" applyAlignment="1">
      <alignment vertical="center"/>
    </xf>
    <xf numFmtId="0" fontId="65" fillId="6" borderId="10" xfId="0" applyFont="1" applyFill="1" applyBorder="1" applyAlignment="1"/>
    <xf numFmtId="0" fontId="0" fillId="6" borderId="0" xfId="0" applyFill="1" applyAlignment="1">
      <alignment vertical="center" wrapText="1"/>
    </xf>
    <xf numFmtId="0" fontId="26" fillId="2" borderId="0" xfId="0" applyFont="1" applyFill="1" applyBorder="1" applyAlignment="1">
      <alignment vertical="center" wrapText="1"/>
    </xf>
    <xf numFmtId="0" fontId="33" fillId="2" borderId="0" xfId="0" applyFont="1" applyFill="1" applyBorder="1" applyAlignment="1"/>
    <xf numFmtId="0" fontId="33" fillId="2" borderId="0" xfId="0" applyFont="1" applyFill="1" applyBorder="1" applyAlignment="1">
      <alignment wrapText="1"/>
    </xf>
    <xf numFmtId="0" fontId="34" fillId="2" borderId="0" xfId="0" applyFont="1" applyFill="1" applyBorder="1" applyAlignment="1"/>
    <xf numFmtId="0" fontId="38" fillId="2" borderId="0" xfId="0" applyFont="1" applyFill="1" applyBorder="1" applyAlignment="1">
      <alignment horizontal="left" vertical="center"/>
    </xf>
    <xf numFmtId="0" fontId="39" fillId="2" borderId="0" xfId="0" applyFont="1" applyFill="1" applyBorder="1" applyAlignment="1">
      <alignment horizontal="left" vertical="center"/>
    </xf>
    <xf numFmtId="0" fontId="19" fillId="2" borderId="0" xfId="0" applyFont="1" applyFill="1" applyBorder="1" applyAlignment="1">
      <alignment vertical="center"/>
    </xf>
    <xf numFmtId="0" fontId="19" fillId="2" borderId="0" xfId="0" applyFont="1" applyFill="1" applyBorder="1" applyAlignment="1">
      <alignment horizontal="left" vertical="center"/>
    </xf>
    <xf numFmtId="168" fontId="39" fillId="6" borderId="51" xfId="0" applyNumberFormat="1" applyFont="1" applyFill="1" applyBorder="1" applyAlignment="1" applyProtection="1">
      <alignment horizontal="right" vertical="center"/>
    </xf>
    <xf numFmtId="0" fontId="19" fillId="6" borderId="51" xfId="0" applyFont="1" applyFill="1" applyBorder="1" applyAlignment="1" applyProtection="1">
      <alignment vertical="center" wrapText="1"/>
    </xf>
    <xf numFmtId="0" fontId="19" fillId="6" borderId="51" xfId="0" applyFont="1" applyFill="1" applyBorder="1" applyAlignment="1">
      <alignment vertical="center" wrapText="1"/>
    </xf>
    <xf numFmtId="0" fontId="19" fillId="6" borderId="18" xfId="0" applyFont="1" applyFill="1" applyBorder="1" applyAlignment="1">
      <alignment vertical="center" wrapText="1"/>
    </xf>
    <xf numFmtId="0" fontId="19" fillId="2" borderId="55" xfId="0" applyFont="1" applyFill="1" applyBorder="1" applyAlignment="1"/>
    <xf numFmtId="0" fontId="34" fillId="6" borderId="18" xfId="0" applyFont="1" applyFill="1" applyBorder="1" applyAlignment="1">
      <alignment vertical="center"/>
    </xf>
    <xf numFmtId="0" fontId="64" fillId="2" borderId="0" xfId="0" applyFont="1" applyFill="1" applyBorder="1" applyAlignment="1">
      <alignment vertical="center"/>
    </xf>
    <xf numFmtId="0" fontId="64" fillId="6" borderId="0" xfId="0" applyFont="1" applyFill="1" applyBorder="1" applyAlignment="1">
      <alignment vertical="center"/>
    </xf>
    <xf numFmtId="0" fontId="0" fillId="6" borderId="0" xfId="0" applyFill="1" applyAlignment="1">
      <alignment vertical="center" wrapText="1"/>
    </xf>
    <xf numFmtId="0" fontId="25" fillId="2" borderId="0" xfId="0" applyFont="1" applyFill="1" applyBorder="1" applyAlignment="1">
      <alignment horizontal="left" vertical="center"/>
    </xf>
    <xf numFmtId="0" fontId="18" fillId="2" borderId="0" xfId="0" applyFont="1" applyFill="1" applyBorder="1" applyAlignment="1">
      <alignment horizontal="left" vertical="center"/>
    </xf>
    <xf numFmtId="0" fontId="19" fillId="2" borderId="0" xfId="0" applyFont="1" applyFill="1" applyBorder="1" applyAlignment="1">
      <alignment horizontal="left" vertical="center"/>
    </xf>
    <xf numFmtId="0" fontId="65" fillId="6" borderId="0" xfId="0" applyFont="1" applyFill="1" applyBorder="1" applyAlignment="1"/>
    <xf numFmtId="0" fontId="39" fillId="2" borderId="9" xfId="0" applyFont="1" applyFill="1" applyBorder="1" applyAlignment="1">
      <alignment vertical="center"/>
    </xf>
    <xf numFmtId="0" fontId="39" fillId="2" borderId="10" xfId="0" applyFont="1" applyFill="1" applyBorder="1" applyAlignment="1">
      <alignment vertical="center"/>
    </xf>
    <xf numFmtId="0" fontId="39" fillId="2" borderId="10" xfId="0" quotePrefix="1" applyFont="1" applyFill="1" applyBorder="1" applyAlignment="1">
      <alignment horizontal="center" vertical="center"/>
    </xf>
    <xf numFmtId="0" fontId="39" fillId="2" borderId="11" xfId="0" applyFont="1" applyFill="1" applyBorder="1" applyAlignment="1">
      <alignment vertical="center"/>
    </xf>
    <xf numFmtId="0" fontId="64" fillId="2" borderId="0" xfId="0" applyFont="1" applyFill="1" applyBorder="1"/>
    <xf numFmtId="0" fontId="65" fillId="2" borderId="0" xfId="0" applyFont="1" applyFill="1" applyBorder="1" applyAlignment="1">
      <alignment horizontal="left" vertical="center" wrapText="1"/>
    </xf>
    <xf numFmtId="0" fontId="19" fillId="2" borderId="0" xfId="0" applyFont="1" applyFill="1" applyBorder="1" applyAlignment="1">
      <alignment horizontal="right" vertical="center"/>
    </xf>
    <xf numFmtId="0" fontId="26" fillId="2" borderId="0" xfId="0" applyFont="1" applyFill="1" applyBorder="1" applyAlignment="1">
      <alignment vertical="center" wrapText="1"/>
    </xf>
    <xf numFmtId="0" fontId="39" fillId="6" borderId="0" xfId="0" applyFont="1" applyFill="1" applyBorder="1" applyAlignment="1">
      <alignment vertical="center"/>
    </xf>
    <xf numFmtId="0" fontId="0" fillId="6" borderId="0" xfId="0" applyFill="1" applyAlignment="1">
      <alignment vertical="center"/>
    </xf>
    <xf numFmtId="0" fontId="59" fillId="6" borderId="20" xfId="0" applyFont="1" applyFill="1" applyBorder="1" applyAlignment="1">
      <alignment vertical="center"/>
    </xf>
    <xf numFmtId="0" fontId="0" fillId="6" borderId="12" xfId="0" applyFill="1" applyBorder="1" applyAlignment="1">
      <alignment vertical="center"/>
    </xf>
    <xf numFmtId="0" fontId="0" fillId="6" borderId="44" xfId="0" applyFill="1" applyBorder="1" applyAlignment="1">
      <alignment vertical="center"/>
    </xf>
    <xf numFmtId="0" fontId="19" fillId="2" borderId="0" xfId="0" applyFont="1" applyFill="1" applyBorder="1" applyAlignment="1">
      <alignment horizontal="left" vertical="center" wrapText="1"/>
    </xf>
    <xf numFmtId="0" fontId="34" fillId="6" borderId="20" xfId="0" applyFont="1" applyFill="1" applyBorder="1" applyAlignment="1">
      <alignment vertical="center"/>
    </xf>
    <xf numFmtId="0" fontId="19" fillId="6" borderId="0" xfId="0" applyFont="1" applyFill="1" applyAlignment="1">
      <alignment vertical="center" wrapText="1"/>
    </xf>
    <xf numFmtId="0" fontId="39" fillId="2" borderId="0" xfId="0" applyFont="1" applyFill="1" applyBorder="1" applyAlignment="1">
      <alignment horizontal="left" vertical="center"/>
    </xf>
    <xf numFmtId="0" fontId="25" fillId="2" borderId="0" xfId="0" applyFont="1" applyFill="1" applyBorder="1" applyAlignment="1">
      <alignment horizontal="left" vertical="center"/>
    </xf>
    <xf numFmtId="0" fontId="18" fillId="2" borderId="0" xfId="0" applyFont="1" applyFill="1" applyBorder="1" applyAlignment="1">
      <alignment horizontal="left" vertical="center"/>
    </xf>
    <xf numFmtId="0" fontId="19" fillId="6" borderId="0" xfId="0" applyFont="1" applyFill="1" applyBorder="1"/>
    <xf numFmtId="0" fontId="19" fillId="2" borderId="0" xfId="0" applyFont="1" applyFill="1" applyBorder="1" applyAlignment="1">
      <alignment horizontal="left" vertical="center"/>
    </xf>
    <xf numFmtId="0" fontId="25" fillId="2" borderId="0" xfId="0" applyFont="1" applyFill="1" applyBorder="1" applyAlignment="1">
      <alignment vertical="center"/>
    </xf>
    <xf numFmtId="0" fontId="19" fillId="2" borderId="0" xfId="0" applyFont="1" applyFill="1" applyBorder="1" applyAlignment="1">
      <alignment vertical="center"/>
    </xf>
    <xf numFmtId="0" fontId="34" fillId="2" borderId="0" xfId="0" applyFont="1" applyFill="1" applyBorder="1" applyAlignment="1">
      <alignment horizontal="left" vertical="center"/>
    </xf>
    <xf numFmtId="0" fontId="27" fillId="2" borderId="0" xfId="0" applyFont="1" applyFill="1" applyBorder="1" applyAlignment="1" applyProtection="1">
      <alignment vertical="center" wrapText="1"/>
    </xf>
    <xf numFmtId="0" fontId="29" fillId="2" borderId="0" xfId="0" applyFont="1" applyFill="1" applyBorder="1" applyAlignment="1">
      <alignment vertical="center"/>
    </xf>
    <xf numFmtId="0" fontId="25" fillId="2" borderId="0" xfId="0" applyFont="1" applyFill="1" applyBorder="1" applyAlignment="1">
      <alignment horizontal="left" vertical="center"/>
    </xf>
    <xf numFmtId="0" fontId="18" fillId="2" borderId="0" xfId="0" applyFont="1" applyFill="1" applyBorder="1" applyAlignment="1">
      <alignment horizontal="left" vertical="center"/>
    </xf>
    <xf numFmtId="0" fontId="19" fillId="2" borderId="0" xfId="0" applyFont="1" applyFill="1" applyBorder="1" applyAlignment="1">
      <alignment vertical="center"/>
    </xf>
    <xf numFmtId="0" fontId="25" fillId="2" borderId="0" xfId="0" applyFont="1" applyFill="1" applyBorder="1" applyAlignment="1">
      <alignment horizontal="left" vertical="center"/>
    </xf>
    <xf numFmtId="0" fontId="18" fillId="2" borderId="0" xfId="0" applyFont="1" applyFill="1" applyBorder="1" applyAlignment="1">
      <alignment horizontal="left" vertical="center"/>
    </xf>
    <xf numFmtId="0" fontId="39" fillId="2" borderId="12" xfId="0" applyFont="1" applyFill="1" applyBorder="1" applyAlignment="1">
      <alignment horizontal="center" vertical="center" wrapText="1"/>
    </xf>
    <xf numFmtId="0" fontId="25" fillId="2" borderId="64" xfId="0" applyFont="1" applyFill="1" applyBorder="1" applyAlignment="1">
      <alignment horizontal="left" vertical="center"/>
    </xf>
    <xf numFmtId="0" fontId="25" fillId="2" borderId="69" xfId="0" applyFont="1" applyFill="1" applyBorder="1" applyAlignment="1">
      <alignment horizontal="left" vertical="center"/>
    </xf>
    <xf numFmtId="0" fontId="25" fillId="2" borderId="39" xfId="0" applyFont="1" applyFill="1" applyBorder="1" applyAlignment="1">
      <alignment horizontal="left" vertical="center"/>
    </xf>
    <xf numFmtId="0" fontId="18" fillId="6" borderId="0" xfId="0" applyFont="1" applyFill="1" applyBorder="1" applyAlignment="1">
      <alignment horizontal="left" vertical="center"/>
    </xf>
    <xf numFmtId="0" fontId="18" fillId="2" borderId="12" xfId="0" applyFont="1" applyFill="1" applyBorder="1" applyAlignment="1">
      <alignment horizontal="center" vertical="center"/>
    </xf>
    <xf numFmtId="0" fontId="18" fillId="2" borderId="14" xfId="0" applyFont="1" applyFill="1" applyBorder="1" applyAlignment="1">
      <alignment horizontal="center" vertical="center"/>
    </xf>
    <xf numFmtId="0" fontId="34" fillId="2" borderId="12" xfId="0" applyFont="1" applyFill="1" applyBorder="1" applyAlignment="1">
      <alignment horizontal="left" vertical="center"/>
    </xf>
    <xf numFmtId="0" fontId="18" fillId="2" borderId="64" xfId="0" applyFont="1" applyFill="1" applyBorder="1" applyAlignment="1">
      <alignment horizontal="center" vertical="center"/>
    </xf>
    <xf numFmtId="0" fontId="19" fillId="2" borderId="20" xfId="0" applyFont="1" applyFill="1" applyBorder="1" applyAlignment="1">
      <alignment horizontal="left" vertical="center"/>
    </xf>
    <xf numFmtId="0" fontId="25" fillId="2" borderId="70" xfId="0" applyFont="1" applyFill="1" applyBorder="1" applyAlignment="1">
      <alignment horizontal="left" vertical="center"/>
    </xf>
    <xf numFmtId="0" fontId="25" fillId="2" borderId="0" xfId="0" applyFont="1" applyFill="1" applyBorder="1" applyAlignment="1" applyProtection="1">
      <alignment horizontal="left" vertical="center"/>
    </xf>
    <xf numFmtId="0" fontId="25" fillId="2" borderId="0" xfId="0" applyFont="1" applyFill="1" applyBorder="1" applyAlignment="1">
      <alignment horizontal="left" vertical="center"/>
    </xf>
    <xf numFmtId="0" fontId="25" fillId="2" borderId="0" xfId="0" applyFont="1" applyFill="1" applyBorder="1" applyAlignment="1">
      <alignment vertical="center"/>
    </xf>
    <xf numFmtId="0" fontId="26" fillId="2" borderId="0" xfId="0" applyFont="1" applyFill="1" applyBorder="1" applyAlignment="1" applyProtection="1">
      <alignment horizontal="left" vertical="center"/>
    </xf>
    <xf numFmtId="0" fontId="19" fillId="2" borderId="0" xfId="0" applyFont="1" applyFill="1" applyBorder="1" applyAlignment="1">
      <alignment horizontal="right" vertical="center"/>
    </xf>
    <xf numFmtId="0" fontId="39" fillId="2" borderId="0" xfId="0" applyFont="1" applyFill="1" applyBorder="1" applyAlignment="1">
      <alignment horizontal="left" vertical="center" wrapText="1"/>
    </xf>
    <xf numFmtId="0" fontId="29" fillId="2" borderId="0" xfId="0" applyFont="1" applyFill="1" applyBorder="1" applyAlignment="1">
      <alignment horizontal="left" vertical="center" wrapText="1"/>
    </xf>
    <xf numFmtId="0" fontId="29" fillId="2" borderId="0" xfId="0" applyFont="1" applyFill="1" applyBorder="1" applyAlignment="1">
      <alignment vertical="center"/>
    </xf>
    <xf numFmtId="0" fontId="39" fillId="2" borderId="0" xfId="0" applyFont="1" applyFill="1" applyBorder="1" applyAlignment="1">
      <alignment horizontal="right" vertical="center"/>
    </xf>
    <xf numFmtId="0" fontId="39" fillId="2" borderId="0" xfId="0" applyFont="1" applyFill="1" applyBorder="1" applyAlignment="1">
      <alignment horizontal="left" vertical="center"/>
    </xf>
    <xf numFmtId="0" fontId="25" fillId="2" borderId="0" xfId="0" applyFont="1" applyFill="1" applyBorder="1" applyAlignment="1">
      <alignment horizontal="left" vertical="center"/>
    </xf>
    <xf numFmtId="0" fontId="18" fillId="2" borderId="0" xfId="0" applyFont="1" applyFill="1" applyBorder="1" applyAlignment="1">
      <alignment horizontal="left" vertical="center"/>
    </xf>
    <xf numFmtId="0" fontId="38" fillId="2" borderId="0" xfId="0" applyFont="1" applyFill="1" applyBorder="1" applyAlignment="1">
      <alignment horizontal="left" vertical="center"/>
    </xf>
    <xf numFmtId="0" fontId="25" fillId="2" borderId="0" xfId="0" applyFont="1" applyFill="1" applyBorder="1" applyAlignment="1">
      <alignment horizontal="left" vertical="center" wrapText="1"/>
    </xf>
    <xf numFmtId="0" fontId="19" fillId="2" borderId="0" xfId="0" applyFont="1" applyFill="1" applyBorder="1" applyAlignment="1">
      <alignment horizontal="left" vertical="center"/>
    </xf>
    <xf numFmtId="0" fontId="25" fillId="2" borderId="0" xfId="0" applyFont="1" applyFill="1" applyBorder="1" applyAlignment="1">
      <alignment vertical="center"/>
    </xf>
    <xf numFmtId="0" fontId="19" fillId="6" borderId="0" xfId="0" applyFont="1" applyFill="1" applyBorder="1" applyAlignment="1">
      <alignment horizontal="left" vertical="center"/>
    </xf>
    <xf numFmtId="0" fontId="19" fillId="2" borderId="0" xfId="0" applyFont="1" applyFill="1" applyBorder="1" applyAlignment="1">
      <alignment vertical="center"/>
    </xf>
    <xf numFmtId="0" fontId="34" fillId="2" borderId="0" xfId="0" applyFont="1" applyFill="1" applyBorder="1" applyAlignment="1">
      <alignment horizontal="left" vertical="center"/>
    </xf>
    <xf numFmtId="0" fontId="27" fillId="2" borderId="0" xfId="0" applyFont="1" applyFill="1" applyBorder="1" applyAlignment="1" applyProtection="1">
      <alignment vertical="center" wrapText="1"/>
    </xf>
    <xf numFmtId="0" fontId="25" fillId="2" borderId="0" xfId="0" applyFont="1" applyFill="1" applyBorder="1" applyAlignment="1">
      <alignment horizontal="left" vertical="center"/>
    </xf>
    <xf numFmtId="0" fontId="39" fillId="2" borderId="0" xfId="0" applyFont="1" applyFill="1" applyBorder="1" applyAlignment="1">
      <alignment horizontal="left" vertical="center"/>
    </xf>
    <xf numFmtId="0" fontId="18" fillId="2" borderId="27" xfId="0" applyFont="1" applyFill="1" applyBorder="1" applyAlignment="1">
      <alignment horizontal="center" vertical="center"/>
    </xf>
    <xf numFmtId="0" fontId="19" fillId="2" borderId="12" xfId="0" applyFont="1" applyFill="1" applyBorder="1" applyAlignment="1">
      <alignment horizontal="left" vertical="center"/>
    </xf>
    <xf numFmtId="0" fontId="19" fillId="2" borderId="66" xfId="0" applyFont="1" applyFill="1" applyBorder="1" applyAlignment="1">
      <alignment horizontal="left" vertical="center"/>
    </xf>
    <xf numFmtId="0" fontId="19" fillId="2" borderId="67" xfId="0" applyFont="1" applyFill="1" applyBorder="1" applyAlignment="1">
      <alignment horizontal="left" vertical="center"/>
    </xf>
    <xf numFmtId="0" fontId="19" fillId="2" borderId="74" xfId="0" applyFont="1" applyFill="1" applyBorder="1" applyAlignment="1">
      <alignment horizontal="left" vertical="center"/>
    </xf>
    <xf numFmtId="0" fontId="19" fillId="2" borderId="73" xfId="0" applyFont="1" applyFill="1" applyBorder="1" applyAlignment="1">
      <alignment horizontal="left" vertical="center"/>
    </xf>
    <xf numFmtId="0" fontId="26" fillId="2" borderId="67" xfId="0" applyFont="1" applyFill="1" applyBorder="1" applyAlignment="1">
      <alignment horizontal="left" vertical="center"/>
    </xf>
    <xf numFmtId="0" fontId="26" fillId="2" borderId="73" xfId="0" applyFont="1" applyFill="1" applyBorder="1" applyAlignment="1">
      <alignment horizontal="left" vertical="center"/>
    </xf>
    <xf numFmtId="0" fontId="38" fillId="2" borderId="0" xfId="0" applyFont="1" applyFill="1" applyBorder="1" applyAlignment="1">
      <alignment horizontal="left"/>
    </xf>
    <xf numFmtId="0" fontId="19" fillId="2" borderId="6" xfId="0" applyFont="1" applyFill="1" applyBorder="1" applyAlignment="1">
      <alignment horizontal="left"/>
    </xf>
    <xf numFmtId="0" fontId="25" fillId="2" borderId="0" xfId="0" applyFont="1" applyFill="1" applyBorder="1" applyAlignment="1">
      <alignment horizontal="left"/>
    </xf>
    <xf numFmtId="0" fontId="18" fillId="2" borderId="0" xfId="0" applyFont="1" applyFill="1" applyBorder="1" applyAlignment="1">
      <alignment horizontal="center"/>
    </xf>
    <xf numFmtId="0" fontId="19" fillId="2" borderId="2" xfId="0" applyFont="1" applyFill="1" applyBorder="1" applyAlignment="1">
      <alignment horizontal="left"/>
    </xf>
    <xf numFmtId="0" fontId="19" fillId="3" borderId="0" xfId="0" applyFont="1" applyFill="1" applyAlignment="1">
      <alignment horizontal="left"/>
    </xf>
    <xf numFmtId="0" fontId="19" fillId="2" borderId="70" xfId="0" applyFont="1" applyFill="1" applyBorder="1" applyAlignment="1"/>
    <xf numFmtId="0" fontId="34" fillId="2" borderId="67" xfId="0" applyFont="1" applyFill="1" applyBorder="1" applyAlignment="1">
      <alignment horizontal="left" vertical="center"/>
    </xf>
    <xf numFmtId="0" fontId="19" fillId="2" borderId="68" xfId="0" applyFont="1" applyFill="1" applyBorder="1" applyAlignment="1">
      <alignment horizontal="left" vertical="center"/>
    </xf>
    <xf numFmtId="0" fontId="19" fillId="2" borderId="36" xfId="0" applyFont="1" applyFill="1" applyBorder="1" applyAlignment="1">
      <alignment horizontal="left" vertical="center"/>
    </xf>
    <xf numFmtId="0" fontId="34" fillId="2" borderId="73" xfId="0" applyFont="1" applyFill="1" applyBorder="1" applyAlignment="1">
      <alignment horizontal="left" vertical="center"/>
    </xf>
    <xf numFmtId="0" fontId="25" fillId="6" borderId="14" xfId="0" applyFont="1" applyFill="1" applyBorder="1" applyAlignment="1">
      <alignment horizontal="left" vertical="center"/>
    </xf>
    <xf numFmtId="0" fontId="18" fillId="2" borderId="73" xfId="0" applyFont="1" applyFill="1" applyBorder="1" applyAlignment="1">
      <alignment horizontal="center" vertical="center"/>
    </xf>
    <xf numFmtId="0" fontId="25" fillId="6" borderId="73" xfId="0" applyFont="1" applyFill="1" applyBorder="1" applyAlignment="1">
      <alignment horizontal="left" vertical="center"/>
    </xf>
    <xf numFmtId="0" fontId="25" fillId="2" borderId="73" xfId="0" applyFont="1" applyFill="1" applyBorder="1" applyAlignment="1">
      <alignment horizontal="left" vertical="center"/>
    </xf>
    <xf numFmtId="0" fontId="26" fillId="2" borderId="0" xfId="0" applyFont="1" applyFill="1" applyAlignment="1"/>
    <xf numFmtId="0" fontId="25" fillId="2" borderId="0" xfId="0" applyFont="1" applyFill="1" applyBorder="1" applyAlignment="1">
      <alignment horizontal="left" vertical="center"/>
    </xf>
    <xf numFmtId="0" fontId="38" fillId="2" borderId="0" xfId="0" applyFont="1" applyFill="1" applyBorder="1" applyAlignment="1">
      <alignment horizontal="left" vertical="center"/>
    </xf>
    <xf numFmtId="0" fontId="25" fillId="2" borderId="0" xfId="0" applyFont="1" applyFill="1" applyBorder="1" applyAlignment="1">
      <alignment horizontal="left" vertical="center"/>
    </xf>
    <xf numFmtId="0" fontId="18" fillId="2" borderId="0" xfId="0" applyFont="1" applyFill="1" applyBorder="1" applyAlignment="1">
      <alignment horizontal="left" vertical="center"/>
    </xf>
    <xf numFmtId="0" fontId="39" fillId="2" borderId="0" xfId="0" applyFont="1" applyFill="1" applyBorder="1" applyAlignment="1">
      <alignment horizontal="left" vertical="center"/>
    </xf>
    <xf numFmtId="0" fontId="19" fillId="2" borderId="0" xfId="0" applyFont="1" applyFill="1" applyBorder="1" applyAlignment="1">
      <alignment horizontal="left" vertical="center"/>
    </xf>
    <xf numFmtId="0" fontId="27" fillId="2" borderId="0" xfId="0" applyFont="1" applyFill="1" applyBorder="1" applyAlignment="1" applyProtection="1">
      <alignment vertical="center" wrapText="1"/>
    </xf>
    <xf numFmtId="0" fontId="39" fillId="2" borderId="0" xfId="0" applyFont="1" applyFill="1" applyAlignment="1"/>
    <xf numFmtId="0" fontId="19" fillId="2" borderId="75" xfId="0" applyFont="1" applyFill="1" applyBorder="1" applyAlignment="1">
      <alignment vertical="center"/>
    </xf>
    <xf numFmtId="0" fontId="19" fillId="2" borderId="76" xfId="0" applyFont="1" applyFill="1" applyBorder="1" applyAlignment="1">
      <alignment vertical="center"/>
    </xf>
    <xf numFmtId="0" fontId="39" fillId="2" borderId="76" xfId="0" applyFont="1" applyFill="1" applyBorder="1" applyAlignment="1">
      <alignment vertical="center"/>
    </xf>
    <xf numFmtId="0" fontId="19" fillId="2" borderId="77" xfId="0" applyFont="1" applyFill="1" applyBorder="1" applyAlignment="1">
      <alignment vertical="center"/>
    </xf>
    <xf numFmtId="0" fontId="51" fillId="2" borderId="7" xfId="0" applyFont="1" applyFill="1" applyBorder="1" applyAlignment="1">
      <alignment vertical="center"/>
    </xf>
    <xf numFmtId="0" fontId="29" fillId="2" borderId="27" xfId="0" applyFont="1" applyFill="1" applyBorder="1" applyAlignment="1">
      <alignment horizontal="center" vertical="center"/>
    </xf>
    <xf numFmtId="0" fontId="19" fillId="6" borderId="0" xfId="0" applyFont="1" applyFill="1"/>
    <xf numFmtId="0" fontId="31" fillId="6" borderId="0" xfId="0" applyFont="1" applyFill="1" applyAlignment="1">
      <alignment horizontal="right" vertical="center"/>
    </xf>
    <xf numFmtId="0" fontId="33" fillId="6" borderId="0" xfId="0" applyFont="1" applyFill="1" applyBorder="1" applyAlignment="1" applyProtection="1">
      <alignment vertical="center"/>
    </xf>
    <xf numFmtId="0" fontId="35" fillId="6" borderId="0" xfId="0" applyFont="1" applyFill="1" applyBorder="1" applyAlignment="1" applyProtection="1">
      <alignment vertical="center"/>
    </xf>
    <xf numFmtId="0" fontId="36" fillId="6" borderId="0" xfId="0" applyFont="1" applyFill="1" applyAlignment="1">
      <alignment horizontal="left" vertical="center"/>
    </xf>
    <xf numFmtId="0" fontId="34" fillId="6" borderId="0" xfId="0" applyFont="1" applyFill="1" applyBorder="1" applyAlignment="1">
      <alignment horizontal="right" vertical="center" wrapText="1"/>
    </xf>
    <xf numFmtId="0" fontId="33" fillId="6" borderId="0" xfId="0" applyFont="1" applyFill="1" applyBorder="1" applyAlignment="1">
      <alignment horizontal="left"/>
    </xf>
    <xf numFmtId="0" fontId="33" fillId="6" borderId="0" xfId="0" applyFont="1" applyFill="1" applyAlignment="1">
      <alignment horizontal="left"/>
    </xf>
    <xf numFmtId="0" fontId="33" fillId="6" borderId="0" xfId="0" applyFont="1" applyFill="1"/>
    <xf numFmtId="0" fontId="26" fillId="2" borderId="0" xfId="0" applyFont="1" applyFill="1" applyBorder="1" applyAlignment="1">
      <alignment vertical="center" wrapText="1"/>
    </xf>
    <xf numFmtId="0" fontId="29" fillId="2" borderId="0" xfId="0" applyFont="1" applyFill="1" applyBorder="1" applyAlignment="1">
      <alignment vertical="center"/>
    </xf>
    <xf numFmtId="0" fontId="19" fillId="2" borderId="0" xfId="0" applyFont="1" applyFill="1" applyBorder="1" applyAlignment="1">
      <alignment horizontal="left" vertical="center" wrapText="1"/>
    </xf>
    <xf numFmtId="0" fontId="39" fillId="8" borderId="0" xfId="0" applyFont="1" applyFill="1" applyBorder="1" applyAlignment="1">
      <alignment vertical="center"/>
    </xf>
    <xf numFmtId="0" fontId="19" fillId="8" borderId="0" xfId="0" applyFont="1" applyFill="1" applyBorder="1" applyAlignment="1">
      <alignment vertical="center"/>
    </xf>
    <xf numFmtId="0" fontId="64" fillId="8" borderId="0" xfId="0" applyFont="1" applyFill="1" applyBorder="1" applyAlignment="1">
      <alignment vertical="center"/>
    </xf>
    <xf numFmtId="0" fontId="35" fillId="2" borderId="0" xfId="0" applyFont="1" applyFill="1" applyBorder="1" applyAlignment="1">
      <alignment vertical="center"/>
    </xf>
    <xf numFmtId="0" fontId="26" fillId="2" borderId="0" xfId="0" applyFont="1" applyFill="1" applyBorder="1" applyAlignment="1">
      <alignment vertical="center" wrapText="1"/>
    </xf>
    <xf numFmtId="0" fontId="65" fillId="6" borderId="70" xfId="0" applyFont="1" applyFill="1" applyBorder="1" applyAlignment="1"/>
    <xf numFmtId="0" fontId="39" fillId="2" borderId="6" xfId="0" applyFont="1" applyFill="1" applyBorder="1" applyAlignment="1"/>
    <xf numFmtId="0" fontId="39" fillId="2" borderId="0" xfId="0" applyFont="1" applyFill="1" applyBorder="1" applyAlignment="1"/>
    <xf numFmtId="0" fontId="39" fillId="2" borderId="2" xfId="0" applyFont="1" applyFill="1" applyBorder="1" applyAlignment="1"/>
    <xf numFmtId="0" fontId="39" fillId="6" borderId="25" xfId="0" applyFont="1" applyFill="1" applyBorder="1" applyAlignment="1"/>
    <xf numFmtId="0" fontId="39" fillId="8" borderId="0" xfId="0" applyFont="1" applyFill="1" applyBorder="1" applyAlignment="1">
      <alignment vertical="top"/>
    </xf>
    <xf numFmtId="0" fontId="64" fillId="2" borderId="1" xfId="0" applyFont="1" applyFill="1" applyBorder="1" applyAlignment="1">
      <alignment vertical="center"/>
    </xf>
    <xf numFmtId="0" fontId="34" fillId="2" borderId="76" xfId="0" applyFont="1" applyFill="1" applyBorder="1" applyAlignment="1">
      <alignment vertical="center"/>
    </xf>
    <xf numFmtId="0" fontId="69" fillId="2" borderId="1" xfId="0" applyFont="1" applyFill="1" applyBorder="1" applyAlignment="1">
      <alignment horizontal="left" vertical="center"/>
    </xf>
    <xf numFmtId="0" fontId="39" fillId="2" borderId="0" xfId="0" applyFont="1" applyFill="1" applyBorder="1" applyAlignment="1">
      <alignment horizontal="left" vertical="center" wrapText="1"/>
    </xf>
    <xf numFmtId="0" fontId="19" fillId="2" borderId="0" xfId="0" applyFont="1" applyFill="1" applyBorder="1" applyAlignment="1">
      <alignment horizontal="right" vertical="center"/>
    </xf>
    <xf numFmtId="0" fontId="19" fillId="2" borderId="1" xfId="0" applyFont="1" applyFill="1" applyBorder="1" applyAlignment="1">
      <alignment horizontal="right" vertical="center"/>
    </xf>
    <xf numFmtId="0" fontId="26" fillId="2" borderId="0" xfId="0" applyFont="1" applyFill="1" applyBorder="1" applyAlignment="1">
      <alignment vertical="center" wrapText="1"/>
    </xf>
    <xf numFmtId="0" fontId="39" fillId="2" borderId="1" xfId="0" applyFont="1" applyFill="1" applyBorder="1" applyProtection="1"/>
    <xf numFmtId="0" fontId="39" fillId="2" borderId="1" xfId="0" applyFont="1" applyFill="1" applyBorder="1"/>
    <xf numFmtId="0" fontId="18" fillId="2" borderId="76" xfId="0" applyFont="1" applyFill="1" applyBorder="1" applyAlignment="1">
      <alignment horizontal="center" vertical="center"/>
    </xf>
    <xf numFmtId="0" fontId="19" fillId="2" borderId="77" xfId="0" applyFont="1" applyFill="1" applyBorder="1" applyAlignment="1">
      <alignment horizontal="left" vertical="center"/>
    </xf>
    <xf numFmtId="0" fontId="19" fillId="2" borderId="70" xfId="0" applyFont="1" applyFill="1" applyBorder="1" applyAlignment="1">
      <alignment vertical="center"/>
    </xf>
    <xf numFmtId="0" fontId="65" fillId="2" borderId="0" xfId="0" applyFont="1" applyFill="1" applyBorder="1"/>
    <xf numFmtId="0" fontId="34" fillId="2" borderId="70" xfId="0" applyFont="1" applyFill="1" applyBorder="1" applyAlignment="1"/>
    <xf numFmtId="0" fontId="19" fillId="2" borderId="84" xfId="0" applyFont="1" applyFill="1" applyBorder="1" applyAlignment="1">
      <alignment vertical="center"/>
    </xf>
    <xf numFmtId="0" fontId="29" fillId="6" borderId="0" xfId="0" applyFont="1" applyFill="1" applyAlignment="1" applyProtection="1">
      <alignment vertical="center"/>
    </xf>
    <xf numFmtId="0" fontId="39" fillId="6" borderId="0" xfId="0" applyFont="1" applyFill="1" applyAlignment="1" applyProtection="1">
      <alignment vertical="center"/>
    </xf>
    <xf numFmtId="49" fontId="19" fillId="6" borderId="0" xfId="0" applyNumberFormat="1" applyFont="1" applyFill="1" applyBorder="1" applyAlignment="1" applyProtection="1">
      <alignment horizontal="left" vertical="center"/>
    </xf>
    <xf numFmtId="49" fontId="19" fillId="6" borderId="0" xfId="0" applyNumberFormat="1" applyFont="1" applyFill="1" applyBorder="1" applyAlignment="1" applyProtection="1">
      <alignment vertical="center"/>
    </xf>
    <xf numFmtId="0" fontId="19" fillId="6" borderId="0" xfId="0" applyFont="1" applyFill="1" applyAlignment="1">
      <alignment vertical="center"/>
    </xf>
    <xf numFmtId="16" fontId="55" fillId="4" borderId="0" xfId="0" quotePrefix="1" applyNumberFormat="1" applyFont="1" applyFill="1" applyBorder="1" applyAlignment="1" applyProtection="1">
      <alignment horizontal="left" vertical="center"/>
    </xf>
    <xf numFmtId="0" fontId="55" fillId="4" borderId="0" xfId="0" applyFont="1" applyFill="1" applyAlignment="1">
      <alignment horizontal="left" wrapText="1"/>
    </xf>
    <xf numFmtId="0" fontId="55" fillId="4" borderId="0" xfId="0" quotePrefix="1" applyFont="1" applyFill="1" applyAlignment="1">
      <alignment horizontal="left" vertical="center" wrapText="1"/>
    </xf>
    <xf numFmtId="49" fontId="19" fillId="5" borderId="78" xfId="0" applyNumberFormat="1" applyFont="1" applyFill="1" applyBorder="1" applyAlignment="1" applyProtection="1">
      <alignment horizontal="center" vertical="center"/>
      <protection locked="0"/>
    </xf>
    <xf numFmtId="49" fontId="65" fillId="6" borderId="10" xfId="0" applyNumberFormat="1" applyFont="1" applyFill="1" applyBorder="1" applyAlignment="1"/>
    <xf numFmtId="0" fontId="18" fillId="2" borderId="70" xfId="0" applyFont="1" applyFill="1" applyBorder="1" applyAlignment="1">
      <alignment horizontal="center" vertical="center"/>
    </xf>
    <xf numFmtId="0" fontId="29" fillId="2" borderId="10" xfId="0" applyFont="1" applyFill="1" applyBorder="1" applyAlignment="1">
      <alignment horizontal="left" vertical="center"/>
    </xf>
    <xf numFmtId="0" fontId="39" fillId="2" borderId="0" xfId="0" applyFont="1" applyFill="1" applyBorder="1" applyAlignment="1">
      <alignment horizontal="left" vertical="center" wrapText="1"/>
    </xf>
    <xf numFmtId="0" fontId="26" fillId="2" borderId="0" xfId="0" applyFont="1" applyFill="1" applyBorder="1" applyAlignment="1">
      <alignment vertical="center" wrapText="1"/>
    </xf>
    <xf numFmtId="0" fontId="65" fillId="6" borderId="88" xfId="0" applyFont="1" applyFill="1" applyBorder="1" applyAlignment="1"/>
    <xf numFmtId="0" fontId="33" fillId="2" borderId="70" xfId="0" applyFont="1" applyFill="1" applyBorder="1" applyAlignment="1"/>
    <xf numFmtId="0" fontId="34" fillId="2" borderId="10" xfId="0" applyFont="1" applyFill="1" applyBorder="1" applyAlignment="1"/>
    <xf numFmtId="0" fontId="29" fillId="2" borderId="0" xfId="0" applyFont="1" applyFill="1" applyBorder="1" applyAlignment="1">
      <alignment vertical="center"/>
    </xf>
    <xf numFmtId="49" fontId="14" fillId="8" borderId="0" xfId="0" applyNumberFormat="1" applyFont="1" applyFill="1" applyAlignment="1">
      <alignment horizontal="right" vertical="center"/>
    </xf>
    <xf numFmtId="0" fontId="18" fillId="4" borderId="2" xfId="0" applyFont="1" applyFill="1" applyBorder="1" applyAlignment="1">
      <alignment horizontal="left" wrapText="1"/>
    </xf>
    <xf numFmtId="0" fontId="18" fillId="4" borderId="2" xfId="0" quotePrefix="1" applyFont="1" applyFill="1" applyBorder="1" applyAlignment="1">
      <alignment horizontal="left" vertical="center" wrapText="1"/>
    </xf>
    <xf numFmtId="0" fontId="18" fillId="4" borderId="2" xfId="0" applyFont="1" applyFill="1" applyBorder="1" applyAlignment="1">
      <alignment horizontal="left" vertical="center" wrapText="1"/>
    </xf>
    <xf numFmtId="0" fontId="19" fillId="4" borderId="0" xfId="0" applyFont="1" applyFill="1" applyAlignment="1" applyProtection="1">
      <alignment vertical="center"/>
    </xf>
    <xf numFmtId="0" fontId="19" fillId="4" borderId="0" xfId="0" applyFont="1" applyFill="1" applyAlignment="1" applyProtection="1">
      <alignment horizontal="left" vertical="center"/>
    </xf>
    <xf numFmtId="0" fontId="64" fillId="2" borderId="2" xfId="0" applyFont="1" applyFill="1" applyBorder="1" applyAlignment="1">
      <alignment vertical="center"/>
    </xf>
    <xf numFmtId="0" fontId="19" fillId="3" borderId="75" xfId="0" applyFont="1" applyFill="1" applyBorder="1" applyAlignment="1" applyProtection="1">
      <alignment vertical="center"/>
    </xf>
    <xf numFmtId="0" fontId="19" fillId="3" borderId="76" xfId="0" applyFont="1" applyFill="1" applyBorder="1" applyAlignment="1" applyProtection="1">
      <alignment vertical="center"/>
    </xf>
    <xf numFmtId="0" fontId="39" fillId="3" borderId="76" xfId="0" applyFont="1" applyFill="1" applyBorder="1" applyAlignment="1" applyProtection="1">
      <alignment vertical="center"/>
    </xf>
    <xf numFmtId="0" fontId="19" fillId="3" borderId="77" xfId="0" applyFont="1" applyFill="1" applyBorder="1" applyAlignment="1" applyProtection="1">
      <alignment vertical="center"/>
    </xf>
    <xf numFmtId="0" fontId="9" fillId="2" borderId="6" xfId="0" applyFont="1" applyFill="1" applyBorder="1" applyAlignment="1">
      <alignment horizontal="left" vertical="center"/>
    </xf>
    <xf numFmtId="0" fontId="9" fillId="2" borderId="0" xfId="0" applyFont="1" applyFill="1" applyBorder="1" applyAlignment="1">
      <alignment horizontal="left" vertical="center"/>
    </xf>
    <xf numFmtId="0" fontId="19" fillId="2" borderId="0" xfId="0" applyFont="1" applyFill="1" applyBorder="1" applyAlignment="1" applyProtection="1">
      <alignment horizontal="center" vertical="center"/>
    </xf>
    <xf numFmtId="0" fontId="19" fillId="2" borderId="11" xfId="0" applyFont="1" applyFill="1" applyBorder="1"/>
    <xf numFmtId="0" fontId="39" fillId="2" borderId="70" xfId="0" applyFont="1" applyFill="1" applyBorder="1" applyAlignment="1">
      <alignment horizontal="left" vertical="center"/>
    </xf>
    <xf numFmtId="0" fontId="19" fillId="2" borderId="83" xfId="0" applyFont="1" applyFill="1" applyBorder="1"/>
    <xf numFmtId="0" fontId="18" fillId="4" borderId="0" xfId="0" applyFont="1" applyFill="1" applyAlignment="1">
      <alignment vertical="center" wrapText="1"/>
    </xf>
    <xf numFmtId="0" fontId="18" fillId="4" borderId="0" xfId="0" applyFont="1" applyFill="1" applyAlignment="1">
      <alignment horizontal="left" vertical="center"/>
    </xf>
    <xf numFmtId="0" fontId="18" fillId="4" borderId="0" xfId="0" applyFont="1" applyFill="1" applyAlignment="1">
      <alignment vertical="center"/>
    </xf>
    <xf numFmtId="0" fontId="37" fillId="2" borderId="0" xfId="0" applyFont="1" applyFill="1" applyAlignment="1" applyProtection="1">
      <alignment vertical="center"/>
    </xf>
    <xf numFmtId="0" fontId="39" fillId="6" borderId="0" xfId="0" applyFont="1" applyFill="1" applyBorder="1" applyAlignment="1"/>
    <xf numFmtId="0" fontId="39" fillId="2" borderId="0" xfId="0" applyFont="1" applyFill="1" applyBorder="1" applyAlignment="1">
      <alignment vertical="center" wrapText="1"/>
    </xf>
    <xf numFmtId="0" fontId="26" fillId="2" borderId="0" xfId="0" applyFont="1" applyFill="1" applyBorder="1" applyAlignment="1">
      <alignment vertical="center" wrapText="1"/>
    </xf>
    <xf numFmtId="0" fontId="39" fillId="6" borderId="50" xfId="0" applyFont="1" applyFill="1" applyBorder="1" applyAlignment="1"/>
    <xf numFmtId="49" fontId="19" fillId="2" borderId="0" xfId="0" applyNumberFormat="1" applyFont="1" applyFill="1" applyBorder="1" applyAlignment="1">
      <alignment vertical="center"/>
    </xf>
    <xf numFmtId="0" fontId="29" fillId="6" borderId="0" xfId="0" applyFont="1" applyFill="1" applyBorder="1" applyAlignment="1">
      <alignment vertical="center"/>
    </xf>
    <xf numFmtId="0" fontId="9" fillId="2" borderId="0" xfId="0" quotePrefix="1" applyFont="1" applyFill="1" applyBorder="1" applyAlignment="1">
      <alignment horizontal="left" vertical="center"/>
    </xf>
    <xf numFmtId="0" fontId="9" fillId="2" borderId="0" xfId="0" applyFont="1" applyFill="1" applyBorder="1" applyAlignment="1">
      <alignment vertical="center"/>
    </xf>
    <xf numFmtId="0" fontId="19" fillId="2" borderId="27" xfId="0" applyFont="1" applyFill="1" applyBorder="1" applyAlignment="1">
      <alignment vertical="center"/>
    </xf>
    <xf numFmtId="0" fontId="0" fillId="6" borderId="70" xfId="0" applyFill="1" applyBorder="1" applyAlignment="1" applyProtection="1">
      <alignment horizontal="center" vertical="center"/>
    </xf>
    <xf numFmtId="0" fontId="0" fillId="6" borderId="90" xfId="0" applyFill="1" applyBorder="1" applyAlignment="1" applyProtection="1">
      <alignment horizontal="center" vertical="center"/>
    </xf>
    <xf numFmtId="0" fontId="19" fillId="6" borderId="70" xfId="0" applyFont="1" applyFill="1" applyBorder="1" applyAlignment="1" applyProtection="1">
      <alignment horizontal="center" vertical="center"/>
    </xf>
    <xf numFmtId="0" fontId="19" fillId="6" borderId="10" xfId="0" applyFont="1" applyFill="1" applyBorder="1" applyAlignment="1" applyProtection="1">
      <alignment horizontal="center" vertical="center"/>
    </xf>
    <xf numFmtId="0" fontId="0" fillId="6" borderId="10" xfId="0" applyFill="1" applyBorder="1" applyAlignment="1" applyProtection="1">
      <alignment horizontal="center" vertical="center"/>
    </xf>
    <xf numFmtId="0" fontId="0" fillId="6" borderId="19" xfId="0" applyFill="1" applyBorder="1" applyAlignment="1" applyProtection="1">
      <alignment horizontal="center" vertical="center"/>
    </xf>
    <xf numFmtId="0" fontId="19" fillId="2" borderId="18" xfId="0" applyFont="1" applyFill="1" applyBorder="1" applyAlignment="1">
      <alignment horizontal="left" vertical="center"/>
    </xf>
    <xf numFmtId="0" fontId="26" fillId="8" borderId="0" xfId="0" applyFont="1" applyFill="1" applyBorder="1" applyAlignment="1">
      <alignment horizontal="left" vertical="center"/>
    </xf>
    <xf numFmtId="0" fontId="27" fillId="8" borderId="0" xfId="0" applyFont="1" applyFill="1" applyBorder="1" applyAlignment="1" applyProtection="1">
      <alignment vertical="center" wrapText="1"/>
    </xf>
    <xf numFmtId="0" fontId="27" fillId="8" borderId="0" xfId="0" applyFont="1" applyFill="1" applyAlignment="1" applyProtection="1">
      <alignment vertical="center" wrapText="1"/>
    </xf>
    <xf numFmtId="0" fontId="18" fillId="0" borderId="0" xfId="0" quotePrefix="1" applyFont="1" applyFill="1" applyAlignment="1">
      <alignment horizontal="left" vertical="center" wrapText="1"/>
    </xf>
    <xf numFmtId="0" fontId="55" fillId="4" borderId="0" xfId="0" applyFont="1" applyFill="1" applyBorder="1" applyAlignment="1">
      <alignment horizontal="left" vertical="center" wrapText="1"/>
    </xf>
    <xf numFmtId="0" fontId="26" fillId="6" borderId="0" xfId="0" applyFont="1" applyFill="1" applyAlignment="1" applyProtection="1">
      <alignment vertical="center"/>
    </xf>
    <xf numFmtId="0" fontId="19" fillId="6" borderId="0" xfId="0" applyFont="1" applyFill="1" applyBorder="1" applyAlignment="1" applyProtection="1">
      <alignment horizontal="left"/>
    </xf>
    <xf numFmtId="0" fontId="64" fillId="6" borderId="0" xfId="0" applyFont="1" applyFill="1" applyBorder="1" applyAlignment="1" applyProtection="1">
      <alignment horizontal="center" vertical="center"/>
    </xf>
    <xf numFmtId="0" fontId="72" fillId="4" borderId="0" xfId="0" applyFont="1" applyFill="1" applyAlignment="1">
      <alignment horizontal="left" vertical="center" wrapText="1"/>
    </xf>
    <xf numFmtId="0" fontId="73" fillId="4" borderId="0" xfId="0" applyFont="1" applyFill="1" applyAlignment="1">
      <alignment horizontal="left" vertical="center" wrapText="1"/>
    </xf>
    <xf numFmtId="0" fontId="18" fillId="4" borderId="0" xfId="0" quotePrefix="1" applyFont="1" applyFill="1" applyBorder="1" applyAlignment="1">
      <alignment horizontal="left"/>
    </xf>
    <xf numFmtId="49" fontId="18" fillId="4" borderId="0" xfId="0" quotePrefix="1" applyNumberFormat="1" applyFont="1" applyFill="1" applyBorder="1" applyAlignment="1" applyProtection="1">
      <alignment horizontal="left" vertical="center"/>
    </xf>
    <xf numFmtId="49" fontId="18" fillId="4" borderId="0" xfId="0" applyNumberFormat="1" applyFont="1" applyFill="1" applyBorder="1" applyAlignment="1" applyProtection="1">
      <alignment vertical="center"/>
    </xf>
    <xf numFmtId="49" fontId="18" fillId="4" borderId="0" xfId="0" applyNumberFormat="1" applyFont="1" applyFill="1" applyBorder="1" applyAlignment="1">
      <alignment horizontal="left" vertical="center"/>
    </xf>
    <xf numFmtId="49" fontId="18" fillId="4" borderId="0" xfId="0" applyNumberFormat="1" applyFont="1" applyFill="1" applyBorder="1" applyAlignment="1" applyProtection="1">
      <alignment horizontal="left" vertical="center"/>
    </xf>
    <xf numFmtId="49" fontId="18" fillId="4" borderId="0" xfId="0" quotePrefix="1" applyNumberFormat="1" applyFont="1" applyFill="1" applyBorder="1" applyAlignment="1">
      <alignment horizontal="left" vertical="center"/>
    </xf>
    <xf numFmtId="49" fontId="50" fillId="4" borderId="0" xfId="0" applyNumberFormat="1" applyFont="1" applyFill="1" applyBorder="1" applyAlignment="1" applyProtection="1">
      <alignment horizontal="left" vertical="top"/>
    </xf>
    <xf numFmtId="49" fontId="18" fillId="4" borderId="0" xfId="0" quotePrefix="1" applyNumberFormat="1" applyFont="1" applyFill="1" applyBorder="1" applyAlignment="1">
      <alignment horizontal="left" vertical="center" wrapText="1"/>
    </xf>
    <xf numFmtId="49" fontId="18" fillId="4" borderId="0" xfId="0" applyNumberFormat="1" applyFont="1" applyFill="1" applyBorder="1" applyAlignment="1">
      <alignment horizontal="left" vertical="center" wrapText="1"/>
    </xf>
    <xf numFmtId="49" fontId="18" fillId="4" borderId="0" xfId="0" applyNumberFormat="1" applyFont="1" applyFill="1" applyBorder="1" applyAlignment="1">
      <alignment horizontal="left"/>
    </xf>
    <xf numFmtId="49" fontId="18" fillId="4" borderId="0" xfId="0" quotePrefix="1" applyNumberFormat="1" applyFont="1" applyFill="1" applyAlignment="1">
      <alignment horizontal="left" vertical="center" wrapText="1"/>
    </xf>
    <xf numFmtId="49" fontId="50" fillId="4" borderId="0" xfId="0" applyNumberFormat="1" applyFont="1" applyFill="1" applyBorder="1" applyAlignment="1" applyProtection="1">
      <alignment horizontal="left" vertical="center"/>
    </xf>
    <xf numFmtId="49" fontId="55" fillId="4" borderId="0" xfId="0" applyNumberFormat="1" applyFont="1" applyFill="1" applyBorder="1" applyAlignment="1">
      <alignment horizontal="left" vertical="center"/>
    </xf>
    <xf numFmtId="49" fontId="18" fillId="4" borderId="0" xfId="0" applyNumberFormat="1" applyFont="1" applyFill="1" applyAlignment="1">
      <alignment horizontal="left" vertical="center" wrapText="1"/>
    </xf>
    <xf numFmtId="49" fontId="19" fillId="4" borderId="0" xfId="0" applyNumberFormat="1" applyFont="1" applyFill="1"/>
    <xf numFmtId="0" fontId="39" fillId="6" borderId="0" xfId="0" applyFont="1" applyFill="1" applyBorder="1" applyAlignment="1">
      <alignment horizontal="left" vertical="center" wrapText="1"/>
    </xf>
    <xf numFmtId="0" fontId="39" fillId="2" borderId="0" xfId="0" applyFont="1" applyFill="1" applyBorder="1" applyAlignment="1">
      <alignment horizontal="right" vertical="center"/>
    </xf>
    <xf numFmtId="0" fontId="8" fillId="2" borderId="75" xfId="0" applyFont="1" applyFill="1" applyBorder="1" applyAlignment="1">
      <alignment horizontal="left" vertical="center"/>
    </xf>
    <xf numFmtId="0" fontId="8" fillId="2" borderId="76" xfId="0" applyFont="1" applyFill="1" applyBorder="1" applyAlignment="1">
      <alignment horizontal="left" vertical="center"/>
    </xf>
    <xf numFmtId="0" fontId="8" fillId="2" borderId="6" xfId="0" applyFont="1" applyFill="1" applyBorder="1" applyAlignment="1">
      <alignment horizontal="left" vertical="center"/>
    </xf>
    <xf numFmtId="0" fontId="8" fillId="2" borderId="0" xfId="0" applyFont="1" applyFill="1" applyBorder="1" applyAlignment="1">
      <alignment horizontal="left" vertical="center"/>
    </xf>
    <xf numFmtId="0" fontId="8" fillId="2" borderId="9" xfId="0" applyFont="1" applyFill="1" applyBorder="1" applyAlignment="1">
      <alignment horizontal="left" vertical="center"/>
    </xf>
    <xf numFmtId="0" fontId="8" fillId="2" borderId="10" xfId="0" applyFont="1" applyFill="1" applyBorder="1" applyAlignment="1">
      <alignment horizontal="left" vertical="center"/>
    </xf>
    <xf numFmtId="0" fontId="19" fillId="2" borderId="0" xfId="0" applyFont="1" applyFill="1" applyBorder="1" applyAlignment="1">
      <alignment horizontal="center" vertical="center"/>
    </xf>
    <xf numFmtId="0" fontId="19" fillId="4" borderId="0" xfId="0" applyFont="1" applyFill="1" applyBorder="1" applyAlignment="1">
      <alignment horizontal="left" vertical="center"/>
    </xf>
    <xf numFmtId="0" fontId="19" fillId="4" borderId="0" xfId="0" applyFont="1" applyFill="1" applyBorder="1"/>
    <xf numFmtId="0" fontId="8" fillId="2" borderId="2" xfId="0" applyFont="1" applyFill="1" applyBorder="1" applyAlignment="1">
      <alignment horizontal="left" vertical="center"/>
    </xf>
    <xf numFmtId="0" fontId="8" fillId="4" borderId="0" xfId="0" applyFont="1" applyFill="1" applyAlignment="1">
      <alignment horizontal="left" vertical="center"/>
    </xf>
    <xf numFmtId="0" fontId="39" fillId="4" borderId="0" xfId="0" applyFont="1" applyFill="1" applyAlignment="1">
      <alignment vertical="center"/>
    </xf>
    <xf numFmtId="0" fontId="25" fillId="4" borderId="0" xfId="0" applyFont="1" applyFill="1" applyAlignment="1">
      <alignment horizontal="left" vertical="center"/>
    </xf>
    <xf numFmtId="0" fontId="39" fillId="4" borderId="0" xfId="0" applyFont="1" applyFill="1" applyAlignment="1"/>
    <xf numFmtId="0" fontId="9" fillId="6" borderId="0" xfId="0" applyFont="1" applyFill="1" applyBorder="1" applyAlignment="1">
      <alignment vertical="center"/>
    </xf>
    <xf numFmtId="0" fontId="39" fillId="4" borderId="0" xfId="0" applyFont="1" applyFill="1" applyAlignment="1">
      <alignment horizontal="left" vertical="center"/>
    </xf>
    <xf numFmtId="0" fontId="19" fillId="4" borderId="0" xfId="0" applyFont="1" applyFill="1" applyAlignment="1">
      <alignment horizontal="left"/>
    </xf>
    <xf numFmtId="49" fontId="19" fillId="6" borderId="0" xfId="0" applyNumberFormat="1" applyFont="1" applyFill="1" applyBorder="1" applyAlignment="1" applyProtection="1">
      <alignment vertical="center"/>
      <protection locked="0" hidden="1"/>
    </xf>
    <xf numFmtId="49" fontId="25" fillId="6" borderId="0" xfId="0" applyNumberFormat="1" applyFont="1" applyFill="1" applyBorder="1" applyAlignment="1" applyProtection="1">
      <alignment horizontal="left" vertical="center"/>
      <protection locked="0" hidden="1"/>
    </xf>
    <xf numFmtId="0" fontId="18" fillId="4" borderId="0" xfId="0" applyNumberFormat="1" applyFont="1" applyFill="1" applyBorder="1" applyAlignment="1" applyProtection="1">
      <alignment horizontal="right" vertical="center"/>
    </xf>
    <xf numFmtId="0" fontId="39" fillId="4" borderId="0" xfId="0" applyFont="1" applyFill="1" applyAlignment="1" applyProtection="1">
      <alignment horizontal="left" vertical="center"/>
    </xf>
    <xf numFmtId="0" fontId="50" fillId="2" borderId="0" xfId="0" applyFont="1" applyFill="1" applyBorder="1" applyAlignment="1">
      <alignment horizontal="right" vertical="top"/>
    </xf>
    <xf numFmtId="0" fontId="39" fillId="4" borderId="0" xfId="0" applyFont="1" applyFill="1" applyAlignment="1" applyProtection="1">
      <alignment vertical="center"/>
    </xf>
    <xf numFmtId="0" fontId="19" fillId="8" borderId="66" xfId="0" applyFont="1" applyFill="1" applyBorder="1" applyAlignment="1">
      <alignment horizontal="left" vertical="center"/>
    </xf>
    <xf numFmtId="0" fontId="19" fillId="8" borderId="16" xfId="0" applyFont="1" applyFill="1" applyBorder="1" applyAlignment="1">
      <alignment horizontal="left" vertical="center"/>
    </xf>
    <xf numFmtId="0" fontId="18" fillId="8" borderId="16" xfId="0" applyFont="1" applyFill="1" applyBorder="1" applyAlignment="1" applyProtection="1">
      <alignment horizontal="left" vertical="center" textRotation="90"/>
    </xf>
    <xf numFmtId="0" fontId="18" fillId="8" borderId="66" xfId="0" applyFont="1" applyFill="1" applyBorder="1" applyAlignment="1" applyProtection="1">
      <alignment horizontal="left" vertical="center" textRotation="90"/>
    </xf>
    <xf numFmtId="0" fontId="39" fillId="8" borderId="66" xfId="0" applyFont="1" applyFill="1" applyBorder="1" applyAlignment="1">
      <alignment horizontal="left" vertical="top"/>
    </xf>
    <xf numFmtId="0" fontId="34" fillId="8" borderId="66" xfId="0" applyFont="1" applyFill="1" applyBorder="1" applyAlignment="1">
      <alignment horizontal="left" vertical="center"/>
    </xf>
    <xf numFmtId="0" fontId="19" fillId="7" borderId="94" xfId="0" applyFont="1" applyFill="1" applyBorder="1" applyAlignment="1" applyProtection="1">
      <alignment vertical="center"/>
    </xf>
    <xf numFmtId="0" fontId="19" fillId="7" borderId="95" xfId="0" applyFont="1" applyFill="1" applyBorder="1" applyProtection="1"/>
    <xf numFmtId="0" fontId="19" fillId="7" borderId="95" xfId="0" applyFont="1" applyFill="1" applyBorder="1" applyAlignment="1" applyProtection="1">
      <alignment vertical="center"/>
    </xf>
    <xf numFmtId="0" fontId="19" fillId="7" borderId="96" xfId="0" applyFont="1" applyFill="1" applyBorder="1" applyAlignment="1" applyProtection="1">
      <alignment vertical="center"/>
    </xf>
    <xf numFmtId="0" fontId="40" fillId="7" borderId="97" xfId="0" applyFont="1" applyFill="1" applyBorder="1" applyAlignment="1" applyProtection="1">
      <alignment vertical="center"/>
    </xf>
    <xf numFmtId="0" fontId="19" fillId="7" borderId="98" xfId="0" applyFont="1" applyFill="1" applyBorder="1" applyProtection="1"/>
    <xf numFmtId="0" fontId="19" fillId="7" borderId="98" xfId="0" applyFont="1" applyFill="1" applyBorder="1" applyAlignment="1" applyProtection="1">
      <alignment vertical="center"/>
    </xf>
    <xf numFmtId="0" fontId="19" fillId="7" borderId="99" xfId="0" applyFont="1" applyFill="1" applyBorder="1" applyAlignment="1" applyProtection="1">
      <alignment vertical="center"/>
    </xf>
    <xf numFmtId="0" fontId="77" fillId="4" borderId="0" xfId="0" applyFont="1" applyFill="1" applyAlignment="1">
      <alignment horizontal="left" vertical="center"/>
    </xf>
    <xf numFmtId="0" fontId="77" fillId="4" borderId="0" xfId="0" applyFont="1" applyFill="1" applyAlignment="1">
      <alignment vertical="center"/>
    </xf>
    <xf numFmtId="0" fontId="77" fillId="4" borderId="0" xfId="0" applyFont="1" applyFill="1" applyAlignment="1" applyProtection="1">
      <alignment horizontal="left" vertical="center"/>
    </xf>
    <xf numFmtId="0" fontId="77" fillId="4" borderId="0" xfId="0" applyFont="1" applyFill="1" applyBorder="1" applyAlignment="1">
      <alignment horizontal="left" vertical="center"/>
    </xf>
    <xf numFmtId="0" fontId="77" fillId="4" borderId="0" xfId="0" applyFont="1" applyFill="1" applyAlignment="1" applyProtection="1">
      <alignment vertical="center"/>
    </xf>
    <xf numFmtId="0" fontId="78" fillId="4" borderId="0" xfId="0" applyFont="1" applyFill="1" applyAlignment="1">
      <alignment horizontal="left" vertical="center"/>
    </xf>
    <xf numFmtId="0" fontId="78" fillId="3" borderId="0" xfId="0" applyFont="1" applyFill="1" applyAlignment="1">
      <alignment horizontal="left" vertical="center"/>
    </xf>
    <xf numFmtId="0" fontId="39" fillId="6" borderId="0" xfId="0" applyFont="1" applyFill="1" applyBorder="1" applyAlignment="1">
      <alignment horizontal="left" vertical="center" wrapText="1"/>
    </xf>
    <xf numFmtId="0" fontId="7" fillId="2" borderId="0" xfId="0" applyFont="1" applyFill="1" applyBorder="1" applyAlignment="1" applyProtection="1">
      <alignment horizontal="left" vertical="center"/>
    </xf>
    <xf numFmtId="0" fontId="34" fillId="2" borderId="0" xfId="0" applyFont="1" applyFill="1" applyBorder="1" applyAlignment="1">
      <alignment horizontal="left" vertical="center" wrapText="1"/>
    </xf>
    <xf numFmtId="0" fontId="39" fillId="2" borderId="43" xfId="0" applyFont="1" applyFill="1" applyBorder="1" applyAlignment="1">
      <alignment horizontal="center" vertical="center" wrapText="1"/>
    </xf>
    <xf numFmtId="0" fontId="30" fillId="3" borderId="72" xfId="0" applyFont="1" applyFill="1" applyBorder="1" applyAlignment="1" applyProtection="1">
      <alignment horizontal="left" vertical="center"/>
    </xf>
    <xf numFmtId="0" fontId="19" fillId="3" borderId="70" xfId="0" applyFont="1" applyFill="1" applyBorder="1" applyAlignment="1" applyProtection="1">
      <alignment vertical="center"/>
    </xf>
    <xf numFmtId="0" fontId="39" fillId="3" borderId="70" xfId="0" applyFont="1" applyFill="1" applyBorder="1" applyAlignment="1" applyProtection="1">
      <alignment vertical="center"/>
    </xf>
    <xf numFmtId="0" fontId="19" fillId="3" borderId="102" xfId="0" applyFont="1" applyFill="1" applyBorder="1" applyAlignment="1" applyProtection="1">
      <alignment vertical="center"/>
    </xf>
    <xf numFmtId="0" fontId="39" fillId="6" borderId="27" xfId="0" applyFont="1" applyFill="1" applyBorder="1" applyAlignment="1" applyProtection="1">
      <alignment horizontal="left" vertical="center"/>
    </xf>
    <xf numFmtId="0" fontId="34" fillId="3" borderId="27" xfId="0" applyFont="1" applyFill="1" applyBorder="1" applyAlignment="1" applyProtection="1">
      <alignment horizontal="left" vertical="center"/>
    </xf>
    <xf numFmtId="0" fontId="19" fillId="3" borderId="27" xfId="0" applyFont="1" applyFill="1" applyBorder="1" applyAlignment="1" applyProtection="1">
      <alignment vertical="center"/>
    </xf>
    <xf numFmtId="0" fontId="41" fillId="3" borderId="27" xfId="0" applyFont="1" applyFill="1" applyBorder="1" applyAlignment="1" applyProtection="1">
      <alignment horizontal="left" vertical="center"/>
    </xf>
    <xf numFmtId="0" fontId="19" fillId="3" borderId="0" xfId="0" applyFont="1" applyFill="1" applyBorder="1" applyProtection="1"/>
    <xf numFmtId="0" fontId="33" fillId="3" borderId="27" xfId="0" applyFont="1" applyFill="1" applyBorder="1" applyAlignment="1" applyProtection="1">
      <alignment horizontal="left" vertical="center"/>
    </xf>
    <xf numFmtId="0" fontId="19" fillId="6" borderId="27" xfId="0" applyFont="1" applyFill="1" applyBorder="1" applyAlignment="1" applyProtection="1">
      <alignment vertical="center"/>
    </xf>
    <xf numFmtId="0" fontId="19" fillId="2" borderId="83" xfId="0" applyFont="1" applyFill="1" applyBorder="1" applyAlignment="1">
      <alignment vertical="center"/>
    </xf>
    <xf numFmtId="0" fontId="39" fillId="2" borderId="76" xfId="0" applyFont="1" applyFill="1" applyBorder="1" applyAlignment="1">
      <alignment horizontal="left" vertical="center"/>
    </xf>
    <xf numFmtId="0" fontId="19" fillId="2" borderId="29" xfId="0" applyFont="1" applyFill="1" applyBorder="1" applyAlignment="1"/>
    <xf numFmtId="0" fontId="19" fillId="2" borderId="29" xfId="0" applyFont="1" applyFill="1" applyBorder="1" applyAlignment="1" applyProtection="1"/>
    <xf numFmtId="0" fontId="19" fillId="2" borderId="29" xfId="0" applyFont="1" applyFill="1" applyBorder="1" applyAlignment="1" applyProtection="1">
      <alignment vertical="center"/>
    </xf>
    <xf numFmtId="0" fontId="39" fillId="2" borderId="43" xfId="0" applyFont="1" applyFill="1" applyBorder="1" applyAlignment="1">
      <alignment horizontal="left" vertical="center"/>
    </xf>
    <xf numFmtId="0" fontId="23" fillId="6" borderId="0" xfId="0" applyFont="1" applyFill="1" applyAlignment="1" applyProtection="1">
      <alignment horizontal="left" vertical="center"/>
    </xf>
    <xf numFmtId="0" fontId="21" fillId="6" borderId="0" xfId="0" applyFont="1" applyFill="1" applyAlignment="1" applyProtection="1">
      <alignment horizontal="left" vertical="center"/>
    </xf>
    <xf numFmtId="0" fontId="38" fillId="6" borderId="0" xfId="0" applyFont="1" applyFill="1" applyAlignment="1" applyProtection="1">
      <alignment vertical="center"/>
    </xf>
    <xf numFmtId="0" fontId="23" fillId="6" borderId="0" xfId="0" applyFont="1" applyFill="1" applyAlignment="1" applyProtection="1">
      <alignment horizontal="right" vertical="center"/>
    </xf>
    <xf numFmtId="0" fontId="19" fillId="3" borderId="1" xfId="0" applyFont="1" applyFill="1" applyBorder="1" applyProtection="1"/>
    <xf numFmtId="0" fontId="21" fillId="6" borderId="0" xfId="0" applyFont="1" applyFill="1" applyAlignment="1" applyProtection="1">
      <alignment vertical="center"/>
    </xf>
    <xf numFmtId="0" fontId="19" fillId="4" borderId="0" xfId="0" applyFont="1" applyFill="1" applyProtection="1"/>
    <xf numFmtId="0" fontId="19" fillId="6" borderId="6" xfId="0" applyFont="1" applyFill="1" applyBorder="1" applyAlignment="1" applyProtection="1">
      <alignment vertical="center"/>
    </xf>
    <xf numFmtId="0" fontId="19" fillId="6" borderId="2" xfId="0" applyFont="1" applyFill="1" applyBorder="1" applyAlignment="1" applyProtection="1">
      <alignment vertical="center"/>
    </xf>
    <xf numFmtId="0" fontId="19" fillId="2" borderId="82" xfId="0" applyFont="1" applyFill="1" applyBorder="1"/>
    <xf numFmtId="0" fontId="19" fillId="2" borderId="70" xfId="0" applyFont="1" applyFill="1" applyBorder="1"/>
    <xf numFmtId="0" fontId="29" fillId="2" borderId="0" xfId="0" applyFont="1" applyFill="1" applyBorder="1" applyAlignment="1">
      <alignment horizontal="left" vertical="center" wrapText="1"/>
    </xf>
    <xf numFmtId="0" fontId="18" fillId="4" borderId="2" xfId="0" applyFont="1" applyFill="1" applyBorder="1" applyAlignment="1">
      <alignment horizontal="left" wrapText="1"/>
    </xf>
    <xf numFmtId="3" fontId="18" fillId="2" borderId="0" xfId="0" applyNumberFormat="1" applyFont="1" applyFill="1" applyBorder="1" applyAlignment="1">
      <alignment horizontal="center" vertical="center" wrapText="1"/>
    </xf>
    <xf numFmtId="0" fontId="39" fillId="2" borderId="0" xfId="0" applyFont="1" applyFill="1" applyBorder="1" applyAlignment="1">
      <alignment horizontal="left" vertical="center" wrapText="1"/>
    </xf>
    <xf numFmtId="0" fontId="0" fillId="6" borderId="0" xfId="0" applyFill="1" applyAlignment="1">
      <alignment vertical="center" wrapText="1"/>
    </xf>
    <xf numFmtId="0" fontId="39" fillId="6" borderId="27" xfId="0" applyFont="1" applyFill="1" applyBorder="1" applyAlignment="1">
      <alignment vertical="center" wrapText="1"/>
    </xf>
    <xf numFmtId="0" fontId="0" fillId="6" borderId="18" xfId="0" applyFill="1" applyBorder="1" applyAlignment="1">
      <alignment vertical="center" wrapText="1"/>
    </xf>
    <xf numFmtId="0" fontId="29" fillId="2" borderId="0" xfId="0" applyFont="1" applyFill="1" applyBorder="1" applyAlignment="1">
      <alignment vertical="center"/>
    </xf>
    <xf numFmtId="0" fontId="18" fillId="4" borderId="2" xfId="0" applyFont="1" applyFill="1" applyBorder="1" applyAlignment="1">
      <alignment horizontal="left" wrapText="1"/>
    </xf>
    <xf numFmtId="0" fontId="18" fillId="4" borderId="2" xfId="0" applyFont="1" applyFill="1" applyBorder="1" applyAlignment="1">
      <alignment horizontal="left" vertical="center" wrapText="1"/>
    </xf>
    <xf numFmtId="0" fontId="19" fillId="2" borderId="0" xfId="0" applyFont="1" applyFill="1" applyBorder="1" applyAlignment="1">
      <alignment wrapText="1"/>
    </xf>
    <xf numFmtId="0" fontId="29" fillId="6" borderId="0" xfId="0" quotePrefix="1" applyFont="1" applyFill="1" applyAlignment="1">
      <alignment horizontal="left" vertical="center"/>
    </xf>
    <xf numFmtId="0" fontId="0" fillId="6" borderId="0" xfId="0" applyFill="1" applyAlignment="1"/>
    <xf numFmtId="0" fontId="19" fillId="2" borderId="69" xfId="0" applyFont="1" applyFill="1" applyBorder="1" applyAlignment="1">
      <alignment wrapText="1"/>
    </xf>
    <xf numFmtId="0" fontId="19" fillId="2" borderId="69" xfId="0" applyFont="1" applyFill="1" applyBorder="1" applyAlignment="1" applyProtection="1">
      <alignment wrapText="1"/>
    </xf>
    <xf numFmtId="168" fontId="39" fillId="2" borderId="69" xfId="0" applyNumberFormat="1" applyFont="1" applyFill="1" applyBorder="1" applyAlignment="1" applyProtection="1">
      <alignment horizontal="right" vertical="center"/>
    </xf>
    <xf numFmtId="0" fontId="19" fillId="2" borderId="69" xfId="0" applyFont="1" applyFill="1" applyBorder="1" applyAlignment="1" applyProtection="1">
      <alignment vertical="center" wrapText="1"/>
    </xf>
    <xf numFmtId="0" fontId="19" fillId="2" borderId="1" xfId="0" applyFont="1" applyFill="1" applyBorder="1" applyAlignment="1" applyProtection="1">
      <alignment vertical="center" wrapText="1"/>
    </xf>
    <xf numFmtId="0" fontId="19" fillId="2" borderId="70" xfId="0" applyFont="1" applyFill="1" applyBorder="1" applyAlignment="1">
      <alignment wrapText="1"/>
    </xf>
    <xf numFmtId="0" fontId="19" fillId="2" borderId="70" xfId="0" applyFont="1" applyFill="1" applyBorder="1" applyAlignment="1" applyProtection="1">
      <alignment wrapText="1"/>
    </xf>
    <xf numFmtId="168" fontId="39" fillId="2" borderId="70" xfId="0" applyNumberFormat="1" applyFont="1" applyFill="1" applyBorder="1" applyAlignment="1" applyProtection="1">
      <alignment horizontal="right" vertical="center"/>
    </xf>
    <xf numFmtId="0" fontId="19" fillId="2" borderId="70" xfId="0" applyFont="1" applyFill="1" applyBorder="1" applyAlignment="1" applyProtection="1">
      <alignment vertical="center" wrapText="1"/>
    </xf>
    <xf numFmtId="0" fontId="19" fillId="2" borderId="105" xfId="0" applyFont="1" applyFill="1" applyBorder="1" applyAlignment="1">
      <alignment wrapText="1"/>
    </xf>
    <xf numFmtId="0" fontId="19" fillId="2" borderId="105" xfId="0" applyFont="1" applyFill="1" applyBorder="1" applyAlignment="1" applyProtection="1">
      <alignment wrapText="1"/>
    </xf>
    <xf numFmtId="168" fontId="39" fillId="2" borderId="105" xfId="0" applyNumberFormat="1" applyFont="1" applyFill="1" applyBorder="1" applyAlignment="1" applyProtection="1">
      <alignment horizontal="right" vertical="center"/>
    </xf>
    <xf numFmtId="0" fontId="19" fillId="2" borderId="105" xfId="0" applyFont="1" applyFill="1" applyBorder="1" applyAlignment="1" applyProtection="1">
      <alignment vertical="center" wrapText="1"/>
    </xf>
    <xf numFmtId="0" fontId="19" fillId="2" borderId="106" xfId="0" applyFont="1" applyFill="1" applyBorder="1" applyAlignment="1"/>
    <xf numFmtId="0" fontId="19" fillId="2" borderId="106" xfId="0" applyFont="1" applyFill="1" applyBorder="1" applyAlignment="1" applyProtection="1"/>
    <xf numFmtId="168" fontId="39" fillId="2" borderId="106" xfId="0" applyNumberFormat="1" applyFont="1" applyFill="1" applyBorder="1" applyAlignment="1" applyProtection="1">
      <alignment horizontal="right" vertical="center"/>
    </xf>
    <xf numFmtId="0" fontId="19" fillId="2" borderId="106" xfId="0" applyFont="1" applyFill="1" applyBorder="1" applyAlignment="1" applyProtection="1">
      <alignment vertical="center"/>
    </xf>
    <xf numFmtId="0" fontId="33" fillId="4" borderId="0" xfId="0" applyFont="1" applyFill="1" applyBorder="1" applyAlignment="1">
      <alignment horizontal="left" vertical="center"/>
    </xf>
    <xf numFmtId="0" fontId="19" fillId="2" borderId="70" xfId="0" applyFont="1" applyFill="1" applyBorder="1" applyAlignment="1" applyProtection="1"/>
    <xf numFmtId="168" fontId="39" fillId="2" borderId="101" xfId="0" applyNumberFormat="1" applyFont="1" applyFill="1" applyBorder="1" applyAlignment="1" applyProtection="1">
      <alignment horizontal="right" vertical="center"/>
    </xf>
    <xf numFmtId="0" fontId="19" fillId="2" borderId="75" xfId="0" applyFont="1" applyFill="1" applyBorder="1"/>
    <xf numFmtId="0" fontId="39" fillId="2" borderId="76" xfId="0" applyFont="1" applyFill="1" applyBorder="1" applyAlignment="1" applyProtection="1">
      <alignment vertical="center"/>
    </xf>
    <xf numFmtId="0" fontId="39" fillId="2" borderId="76" xfId="0" applyFont="1" applyFill="1" applyBorder="1" applyAlignment="1" applyProtection="1">
      <alignment horizontal="right" vertical="center"/>
    </xf>
    <xf numFmtId="0" fontId="19" fillId="2" borderId="76" xfId="0" applyFont="1" applyFill="1" applyBorder="1" applyAlignment="1" applyProtection="1">
      <alignment vertical="center"/>
    </xf>
    <xf numFmtId="0" fontId="39" fillId="2" borderId="76" xfId="0" applyFont="1" applyFill="1" applyBorder="1" applyAlignment="1" applyProtection="1">
      <alignment horizontal="left" vertical="center"/>
    </xf>
    <xf numFmtId="0" fontId="19" fillId="2" borderId="77" xfId="0" applyFont="1" applyFill="1" applyBorder="1"/>
    <xf numFmtId="0" fontId="19" fillId="2" borderId="101" xfId="0" applyFont="1" applyFill="1" applyBorder="1" applyAlignment="1" applyProtection="1">
      <alignment vertical="center" wrapText="1"/>
    </xf>
    <xf numFmtId="0" fontId="19" fillId="2" borderId="101" xfId="0" applyFont="1" applyFill="1" applyBorder="1" applyAlignment="1" applyProtection="1">
      <alignment vertical="center"/>
    </xf>
    <xf numFmtId="0" fontId="19" fillId="2" borderId="101" xfId="0" applyFont="1" applyFill="1" applyBorder="1" applyAlignment="1">
      <alignment vertical="center"/>
    </xf>
    <xf numFmtId="0" fontId="19" fillId="2" borderId="6" xfId="0" applyFont="1" applyFill="1" applyBorder="1" applyAlignment="1"/>
    <xf numFmtId="0" fontId="19" fillId="9" borderId="72" xfId="0" applyFont="1" applyFill="1" applyBorder="1" applyAlignment="1">
      <alignment vertical="center"/>
    </xf>
    <xf numFmtId="0" fontId="19" fillId="9" borderId="70" xfId="0" applyFont="1" applyFill="1" applyBorder="1" applyAlignment="1">
      <alignment vertical="center"/>
    </xf>
    <xf numFmtId="0" fontId="19" fillId="9" borderId="0" xfId="0" applyFont="1" applyFill="1" applyBorder="1"/>
    <xf numFmtId="0" fontId="19" fillId="9" borderId="25" xfId="0" applyFont="1" applyFill="1" applyBorder="1" applyAlignment="1">
      <alignment vertical="center"/>
    </xf>
    <xf numFmtId="0" fontId="19" fillId="9" borderId="10" xfId="0" applyFont="1" applyFill="1" applyBorder="1" applyAlignment="1">
      <alignment vertical="center"/>
    </xf>
    <xf numFmtId="0" fontId="19" fillId="9" borderId="102" xfId="0" applyFont="1" applyFill="1" applyBorder="1" applyAlignment="1">
      <alignment vertical="center"/>
    </xf>
    <xf numFmtId="0" fontId="19" fillId="9" borderId="19" xfId="0" applyFont="1" applyFill="1" applyBorder="1" applyAlignment="1">
      <alignment vertical="center"/>
    </xf>
    <xf numFmtId="0" fontId="38" fillId="2" borderId="27" xfId="0" applyFont="1" applyFill="1" applyBorder="1" applyAlignment="1">
      <alignment vertical="center"/>
    </xf>
    <xf numFmtId="0" fontId="19" fillId="2" borderId="18" xfId="0" applyFont="1" applyFill="1" applyBorder="1" applyAlignment="1">
      <alignment vertical="center"/>
    </xf>
    <xf numFmtId="0" fontId="26" fillId="2" borderId="104" xfId="0" applyFont="1" applyFill="1" applyBorder="1" applyAlignment="1">
      <alignment vertical="center"/>
    </xf>
    <xf numFmtId="0" fontId="9" fillId="2" borderId="27" xfId="0" applyFont="1" applyFill="1" applyBorder="1" applyAlignment="1">
      <alignment vertical="center"/>
    </xf>
    <xf numFmtId="0" fontId="34" fillId="2" borderId="27" xfId="0" applyFont="1" applyFill="1" applyBorder="1" applyAlignment="1">
      <alignment vertical="center"/>
    </xf>
    <xf numFmtId="0" fontId="34" fillId="6" borderId="27" xfId="0" applyFont="1" applyFill="1" applyBorder="1" applyAlignment="1">
      <alignment vertical="center"/>
    </xf>
    <xf numFmtId="0" fontId="19" fillId="6" borderId="27" xfId="0" applyFont="1" applyFill="1" applyBorder="1" applyAlignment="1">
      <alignment vertical="center" wrapText="1"/>
    </xf>
    <xf numFmtId="0" fontId="34" fillId="2" borderId="104" xfId="0" applyFont="1" applyFill="1" applyBorder="1" applyAlignment="1">
      <alignment vertical="center"/>
    </xf>
    <xf numFmtId="0" fontId="34" fillId="6" borderId="104" xfId="0" applyFont="1" applyFill="1" applyBorder="1" applyAlignment="1">
      <alignment vertical="center"/>
    </xf>
    <xf numFmtId="0" fontId="19" fillId="2" borderId="9" xfId="0" applyFont="1" applyFill="1" applyBorder="1"/>
    <xf numFmtId="0" fontId="19" fillId="2" borderId="101" xfId="0" applyFont="1" applyFill="1" applyBorder="1" applyAlignment="1"/>
    <xf numFmtId="0" fontId="19" fillId="2" borderId="101" xfId="0" applyFont="1" applyFill="1" applyBorder="1" applyAlignment="1" applyProtection="1"/>
    <xf numFmtId="0" fontId="39" fillId="2" borderId="10" xfId="0" applyFont="1" applyFill="1" applyBorder="1" applyAlignment="1" applyProtection="1">
      <alignment horizontal="left" vertical="center"/>
    </xf>
    <xf numFmtId="0" fontId="19" fillId="2" borderId="82" xfId="0" applyFont="1" applyFill="1" applyBorder="1" applyAlignment="1">
      <alignment vertical="center"/>
    </xf>
    <xf numFmtId="0" fontId="19" fillId="2" borderId="0" xfId="0" applyFont="1" applyFill="1" applyAlignment="1">
      <alignment vertical="center" wrapText="1"/>
    </xf>
    <xf numFmtId="0" fontId="51" fillId="2" borderId="0" xfId="0" applyFont="1" applyFill="1" applyBorder="1" applyAlignment="1">
      <alignment horizontal="left" vertical="center" wrapText="1"/>
    </xf>
    <xf numFmtId="0" fontId="19" fillId="2" borderId="0" xfId="0" applyFont="1" applyFill="1" applyBorder="1" applyAlignment="1">
      <alignment horizontal="left" vertical="center" wrapText="1"/>
    </xf>
    <xf numFmtId="0" fontId="21" fillId="6" borderId="0" xfId="0" applyFont="1" applyFill="1" applyBorder="1" applyAlignment="1">
      <alignment horizontal="center" vertical="center"/>
    </xf>
    <xf numFmtId="0" fontId="25" fillId="2" borderId="101" xfId="0" applyFont="1" applyFill="1" applyBorder="1" applyAlignment="1">
      <alignment horizontal="left" vertical="center"/>
    </xf>
    <xf numFmtId="0" fontId="0" fillId="6" borderId="70" xfId="0" applyFill="1" applyBorder="1" applyAlignment="1">
      <alignment wrapText="1"/>
    </xf>
    <xf numFmtId="0" fontId="39" fillId="6" borderId="0" xfId="0" applyFont="1" applyFill="1" applyAlignment="1">
      <alignment horizontal="left"/>
    </xf>
    <xf numFmtId="0" fontId="11" fillId="6" borderId="10" xfId="0" applyFont="1" applyFill="1" applyBorder="1" applyAlignment="1">
      <alignment horizontal="center" vertical="center"/>
    </xf>
    <xf numFmtId="0" fontId="25" fillId="2" borderId="76" xfId="0" applyFont="1" applyFill="1" applyBorder="1" applyAlignment="1">
      <alignment horizontal="left" vertical="center"/>
    </xf>
    <xf numFmtId="0" fontId="25" fillId="2" borderId="75" xfId="0" applyFont="1" applyFill="1" applyBorder="1" applyAlignment="1">
      <alignment horizontal="left" vertical="center"/>
    </xf>
    <xf numFmtId="0" fontId="34" fillId="2" borderId="0" xfId="0" applyFont="1" applyFill="1" applyBorder="1" applyAlignment="1">
      <alignment horizontal="left"/>
    </xf>
    <xf numFmtId="0" fontId="77" fillId="4" borderId="0" xfId="0" applyFont="1" applyFill="1" applyAlignment="1">
      <alignment horizontal="left"/>
    </xf>
    <xf numFmtId="0" fontId="6" fillId="2" borderId="67" xfId="0" applyFont="1" applyFill="1" applyBorder="1" applyAlignment="1">
      <alignment horizontal="left" vertical="center"/>
    </xf>
    <xf numFmtId="0" fontId="6" fillId="6" borderId="20" xfId="0" applyFont="1" applyFill="1" applyBorder="1" applyAlignment="1">
      <alignment horizontal="left" vertical="center"/>
    </xf>
    <xf numFmtId="0" fontId="19" fillId="2" borderId="70" xfId="0" applyFont="1" applyFill="1" applyBorder="1" applyAlignment="1" applyProtection="1">
      <alignment vertical="center"/>
    </xf>
    <xf numFmtId="0" fontId="39" fillId="2" borderId="104" xfId="0" applyFont="1" applyFill="1" applyBorder="1" applyAlignment="1">
      <alignment horizontal="left" vertical="center"/>
    </xf>
    <xf numFmtId="0" fontId="19" fillId="2" borderId="39" xfId="0" applyFont="1" applyFill="1" applyBorder="1" applyAlignment="1">
      <alignment horizontal="left" vertical="center"/>
    </xf>
    <xf numFmtId="0" fontId="19" fillId="2" borderId="107" xfId="0" applyFont="1" applyFill="1" applyBorder="1" applyAlignment="1">
      <alignment horizontal="left" vertical="center"/>
    </xf>
    <xf numFmtId="0" fontId="18" fillId="4" borderId="2" xfId="0" applyFont="1" applyFill="1" applyBorder="1" applyAlignment="1">
      <alignment horizontal="left" wrapText="1"/>
    </xf>
    <xf numFmtId="0" fontId="39" fillId="6" borderId="0" xfId="0" applyFont="1" applyFill="1" applyBorder="1" applyAlignment="1">
      <alignment horizontal="left" vertical="center" wrapText="1"/>
    </xf>
    <xf numFmtId="0" fontId="29" fillId="4" borderId="0" xfId="0" applyFont="1" applyFill="1" applyBorder="1" applyAlignment="1">
      <alignment horizontal="left" vertical="center"/>
    </xf>
    <xf numFmtId="0" fontId="25" fillId="4" borderId="0" xfId="0" applyFont="1" applyFill="1" applyBorder="1"/>
    <xf numFmtId="0" fontId="39" fillId="6" borderId="6" xfId="0" applyFont="1" applyFill="1" applyBorder="1" applyAlignment="1">
      <alignment vertical="center"/>
    </xf>
    <xf numFmtId="0" fontId="29" fillId="6" borderId="0" xfId="0" applyFont="1" applyFill="1" applyBorder="1" applyAlignment="1" applyProtection="1">
      <alignment horizontal="left"/>
    </xf>
    <xf numFmtId="0" fontId="25" fillId="6" borderId="0" xfId="0" applyFont="1" applyFill="1" applyBorder="1" applyAlignment="1" applyProtection="1">
      <alignment horizontal="left" vertical="top"/>
    </xf>
    <xf numFmtId="0" fontId="19" fillId="6" borderId="0" xfId="0" applyFont="1" applyFill="1" applyBorder="1" applyAlignment="1">
      <alignment horizontal="left" vertical="top"/>
    </xf>
    <xf numFmtId="0" fontId="39" fillId="6" borderId="2" xfId="0" applyFont="1" applyFill="1" applyBorder="1" applyAlignment="1">
      <alignment vertical="center"/>
    </xf>
    <xf numFmtId="0" fontId="29" fillId="6" borderId="0" xfId="0" quotePrefix="1" applyFont="1" applyFill="1" applyAlignment="1">
      <alignment horizontal="left" vertical="top"/>
    </xf>
    <xf numFmtId="0" fontId="19" fillId="2" borderId="0" xfId="0" applyFont="1" applyFill="1" applyAlignment="1">
      <alignment vertical="center" wrapText="1"/>
    </xf>
    <xf numFmtId="0" fontId="26" fillId="2" borderId="104" xfId="0" applyFont="1" applyFill="1" applyBorder="1" applyAlignment="1">
      <alignment horizontal="left" vertical="center"/>
    </xf>
    <xf numFmtId="0" fontId="26" fillId="2" borderId="101" xfId="0" applyFont="1" applyFill="1" applyBorder="1" applyAlignment="1">
      <alignment horizontal="left" vertical="center"/>
    </xf>
    <xf numFmtId="0" fontId="18" fillId="2" borderId="101" xfId="0" applyFont="1" applyFill="1" applyBorder="1" applyAlignment="1">
      <alignment horizontal="center" vertical="center"/>
    </xf>
    <xf numFmtId="0" fontId="34" fillId="2" borderId="69" xfId="0" applyFont="1" applyFill="1" applyBorder="1" applyAlignment="1">
      <alignment horizontal="left" vertical="center"/>
    </xf>
    <xf numFmtId="0" fontId="34" fillId="2" borderId="68" xfId="0" applyFont="1" applyFill="1" applyBorder="1" applyAlignment="1">
      <alignment horizontal="left" vertical="center"/>
    </xf>
    <xf numFmtId="0" fontId="34" fillId="2" borderId="109" xfId="0" applyFont="1" applyFill="1" applyBorder="1" applyAlignment="1">
      <alignment horizontal="left" vertical="center"/>
    </xf>
    <xf numFmtId="0" fontId="19" fillId="0" borderId="0" xfId="0" applyFont="1" applyFill="1" applyAlignment="1">
      <alignment horizontal="left" vertical="center"/>
    </xf>
    <xf numFmtId="0" fontId="34" fillId="2" borderId="101" xfId="0" applyFont="1" applyFill="1" applyBorder="1" applyAlignment="1">
      <alignment horizontal="left" vertical="center"/>
    </xf>
    <xf numFmtId="0" fontId="29" fillId="2" borderId="101" xfId="0" applyFont="1" applyFill="1" applyBorder="1" applyAlignment="1">
      <alignment horizontal="left" vertical="center"/>
    </xf>
    <xf numFmtId="0" fontId="29" fillId="2" borderId="110" xfId="0" applyFont="1" applyFill="1" applyBorder="1" applyAlignment="1">
      <alignment horizontal="left" vertical="center"/>
    </xf>
    <xf numFmtId="0" fontId="25" fillId="2" borderId="110" xfId="0" applyFont="1" applyFill="1" applyBorder="1" applyAlignment="1">
      <alignment horizontal="left" vertical="center"/>
    </xf>
    <xf numFmtId="0" fontId="34" fillId="2" borderId="110" xfId="0" applyFont="1" applyFill="1" applyBorder="1" applyAlignment="1">
      <alignment horizontal="left" vertical="center"/>
    </xf>
    <xf numFmtId="0" fontId="18" fillId="2" borderId="110" xfId="0" applyFont="1" applyFill="1" applyBorder="1" applyAlignment="1">
      <alignment horizontal="center" vertical="center"/>
    </xf>
    <xf numFmtId="0" fontId="29" fillId="2" borderId="111" xfId="0" applyFont="1" applyFill="1" applyBorder="1" applyAlignment="1">
      <alignment horizontal="left" vertical="center"/>
    </xf>
    <xf numFmtId="0" fontId="25" fillId="2" borderId="111" xfId="0" applyFont="1" applyFill="1" applyBorder="1" applyAlignment="1">
      <alignment horizontal="left" vertical="center"/>
    </xf>
    <xf numFmtId="0" fontId="34" fillId="2" borderId="111" xfId="0" applyFont="1" applyFill="1" applyBorder="1" applyAlignment="1">
      <alignment horizontal="left" vertical="center"/>
    </xf>
    <xf numFmtId="0" fontId="18" fillId="2" borderId="111" xfId="0" applyFont="1" applyFill="1" applyBorder="1" applyAlignment="1">
      <alignment horizontal="center" vertical="center"/>
    </xf>
    <xf numFmtId="0" fontId="18" fillId="2" borderId="0" xfId="0" applyFont="1" applyFill="1" applyBorder="1" applyAlignment="1">
      <alignment horizontal="left" vertical="center"/>
    </xf>
    <xf numFmtId="0" fontId="5" fillId="2" borderId="6" xfId="0" applyFont="1" applyFill="1" applyBorder="1" applyAlignment="1">
      <alignment horizontal="left" vertical="center"/>
    </xf>
    <xf numFmtId="0" fontId="5" fillId="2" borderId="0" xfId="0" applyFont="1" applyFill="1" applyBorder="1" applyAlignment="1">
      <alignment horizontal="left" vertical="center"/>
    </xf>
    <xf numFmtId="0" fontId="5" fillId="2" borderId="0" xfId="0" applyFont="1" applyFill="1" applyBorder="1" applyAlignment="1">
      <alignment horizontal="right" vertical="center"/>
    </xf>
    <xf numFmtId="0" fontId="19" fillId="2" borderId="104" xfId="0" applyFont="1" applyFill="1" applyBorder="1" applyAlignment="1">
      <alignment horizontal="left" vertical="center"/>
    </xf>
    <xf numFmtId="0" fontId="5" fillId="2" borderId="101" xfId="0" applyFont="1" applyFill="1" applyBorder="1" applyAlignment="1">
      <alignment horizontal="left" vertical="center"/>
    </xf>
    <xf numFmtId="0" fontId="39" fillId="2" borderId="68" xfId="0" applyFont="1" applyFill="1" applyBorder="1" applyAlignment="1">
      <alignment horizontal="left" vertical="center"/>
    </xf>
    <xf numFmtId="49" fontId="73" fillId="4" borderId="0" xfId="0" applyNumberFormat="1" applyFont="1" applyFill="1" applyBorder="1" applyAlignment="1" applyProtection="1">
      <alignment horizontal="left" vertical="center"/>
    </xf>
    <xf numFmtId="0" fontId="18" fillId="4" borderId="0" xfId="5" applyFont="1" applyFill="1" applyBorder="1" applyAlignment="1" applyProtection="1">
      <alignment vertical="center"/>
    </xf>
    <xf numFmtId="0" fontId="19" fillId="3" borderId="75" xfId="5" applyFont="1" applyFill="1" applyBorder="1" applyAlignment="1" applyProtection="1">
      <alignment vertical="center"/>
    </xf>
    <xf numFmtId="0" fontId="19" fillId="3" borderId="76" xfId="5" applyFont="1" applyFill="1" applyBorder="1" applyAlignment="1" applyProtection="1">
      <alignment vertical="center"/>
    </xf>
    <xf numFmtId="0" fontId="39" fillId="3" borderId="76" xfId="5" applyFont="1" applyFill="1" applyBorder="1" applyAlignment="1" applyProtection="1">
      <alignment vertical="center"/>
    </xf>
    <xf numFmtId="0" fontId="19" fillId="3" borderId="77" xfId="5" applyFont="1" applyFill="1" applyBorder="1" applyAlignment="1" applyProtection="1">
      <alignment vertical="center"/>
    </xf>
    <xf numFmtId="0" fontId="19" fillId="4" borderId="0" xfId="5" applyFont="1" applyFill="1" applyAlignment="1" applyProtection="1">
      <alignment vertical="center"/>
    </xf>
    <xf numFmtId="0" fontId="18" fillId="4" borderId="0" xfId="5" applyNumberFormat="1" applyFont="1" applyFill="1" applyBorder="1" applyAlignment="1" applyProtection="1">
      <alignment vertical="center"/>
    </xf>
    <xf numFmtId="0" fontId="39" fillId="4" borderId="0" xfId="5" applyFont="1" applyFill="1" applyAlignment="1" applyProtection="1">
      <alignment horizontal="left" vertical="center"/>
    </xf>
    <xf numFmtId="0" fontId="18" fillId="4" borderId="0" xfId="5" applyFont="1" applyFill="1" applyBorder="1" applyAlignment="1">
      <alignment horizontal="left" vertical="center"/>
    </xf>
    <xf numFmtId="0" fontId="19" fillId="2" borderId="75" xfId="5" applyFont="1" applyFill="1" applyBorder="1" applyAlignment="1">
      <alignment vertical="center"/>
    </xf>
    <xf numFmtId="0" fontId="19" fillId="2" borderId="76" xfId="5" applyFont="1" applyFill="1" applyBorder="1" applyAlignment="1">
      <alignment vertical="center"/>
    </xf>
    <xf numFmtId="0" fontId="39" fillId="2" borderId="76" xfId="5" applyFont="1" applyFill="1" applyBorder="1" applyAlignment="1">
      <alignment vertical="center"/>
    </xf>
    <xf numFmtId="0" fontId="19" fillId="2" borderId="77" xfId="5" applyFont="1" applyFill="1" applyBorder="1" applyAlignment="1">
      <alignment vertical="center"/>
    </xf>
    <xf numFmtId="0" fontId="19" fillId="4" borderId="0" xfId="5" applyFont="1" applyFill="1" applyAlignment="1">
      <alignment vertical="center"/>
    </xf>
    <xf numFmtId="0" fontId="18" fillId="4" borderId="0" xfId="5" quotePrefix="1" applyFont="1" applyFill="1" applyBorder="1" applyAlignment="1">
      <alignment horizontal="left" vertical="center"/>
    </xf>
    <xf numFmtId="0" fontId="51" fillId="2" borderId="6" xfId="5" applyFont="1" applyFill="1" applyBorder="1" applyAlignment="1">
      <alignment vertical="center"/>
    </xf>
    <xf numFmtId="0" fontId="19" fillId="2" borderId="2" xfId="5" applyFont="1" applyFill="1" applyBorder="1"/>
    <xf numFmtId="0" fontId="77" fillId="4" borderId="0" xfId="5" applyFont="1" applyFill="1" applyAlignment="1">
      <alignment horizontal="left" vertical="center"/>
    </xf>
    <xf numFmtId="0" fontId="19" fillId="4" borderId="0" xfId="5" applyFont="1" applyFill="1"/>
    <xf numFmtId="0" fontId="19" fillId="2" borderId="6" xfId="5" applyFont="1" applyFill="1" applyBorder="1" applyAlignment="1">
      <alignment vertical="center"/>
    </xf>
    <xf numFmtId="0" fontId="19" fillId="2" borderId="0" xfId="5" applyFont="1" applyFill="1" applyBorder="1" applyAlignment="1">
      <alignment vertical="center"/>
    </xf>
    <xf numFmtId="0" fontId="39" fillId="2" borderId="0" xfId="5" applyFont="1" applyFill="1" applyBorder="1" applyAlignment="1">
      <alignment vertical="center"/>
    </xf>
    <xf numFmtId="0" fontId="19" fillId="2" borderId="2" xfId="5" applyFont="1" applyFill="1" applyBorder="1" applyAlignment="1">
      <alignment vertical="center"/>
    </xf>
    <xf numFmtId="0" fontId="39" fillId="2" borderId="6" xfId="5" applyFont="1" applyFill="1" applyBorder="1" applyAlignment="1">
      <alignment vertical="center"/>
    </xf>
    <xf numFmtId="0" fontId="19" fillId="2" borderId="0" xfId="5" applyFont="1" applyFill="1" applyBorder="1" applyAlignment="1">
      <alignment horizontal="left" vertical="center"/>
    </xf>
    <xf numFmtId="0" fontId="39" fillId="2" borderId="2" xfId="5" applyFont="1" applyFill="1" applyBorder="1" applyAlignment="1">
      <alignment vertical="center"/>
    </xf>
    <xf numFmtId="0" fontId="39" fillId="2" borderId="0" xfId="5" applyFont="1" applyFill="1" applyBorder="1" applyAlignment="1">
      <alignment horizontal="right" vertical="center"/>
    </xf>
    <xf numFmtId="0" fontId="19" fillId="2" borderId="10" xfId="5" applyFont="1" applyFill="1" applyBorder="1" applyAlignment="1">
      <alignment vertical="center"/>
    </xf>
    <xf numFmtId="0" fontId="39" fillId="2" borderId="0" xfId="5" applyFont="1" applyFill="1" applyBorder="1" applyAlignment="1">
      <alignment horizontal="left" vertical="center"/>
    </xf>
    <xf numFmtId="0" fontId="4" fillId="2" borderId="6" xfId="5" applyFont="1" applyFill="1" applyBorder="1" applyAlignment="1">
      <alignment horizontal="left" vertical="center"/>
    </xf>
    <xf numFmtId="0" fontId="4" fillId="2" borderId="0" xfId="5" applyFont="1" applyFill="1" applyBorder="1" applyAlignment="1">
      <alignment horizontal="left" vertical="center"/>
    </xf>
    <xf numFmtId="0" fontId="18" fillId="2" borderId="0" xfId="5" applyFont="1" applyFill="1" applyBorder="1" applyAlignment="1">
      <alignment horizontal="center" vertical="center"/>
    </xf>
    <xf numFmtId="0" fontId="19" fillId="2" borderId="2" xfId="5" applyFont="1" applyFill="1" applyBorder="1" applyAlignment="1">
      <alignment horizontal="left" vertical="center"/>
    </xf>
    <xf numFmtId="0" fontId="19" fillId="4" borderId="0" xfId="5" applyFont="1" applyFill="1" applyAlignment="1">
      <alignment horizontal="left" vertical="center"/>
    </xf>
    <xf numFmtId="0" fontId="18" fillId="4" borderId="0" xfId="5" applyFont="1" applyFill="1" applyAlignment="1">
      <alignment horizontal="left"/>
    </xf>
    <xf numFmtId="0" fontId="39" fillId="4" borderId="0" xfId="5" applyFont="1" applyFill="1"/>
    <xf numFmtId="0" fontId="19" fillId="2" borderId="75" xfId="0" applyFont="1" applyFill="1" applyBorder="1" applyAlignment="1">
      <alignment horizontal="left" vertical="center"/>
    </xf>
    <xf numFmtId="0" fontId="34" fillId="2" borderId="104" xfId="0" applyFont="1" applyFill="1" applyBorder="1" applyAlignment="1">
      <alignment horizontal="left" vertical="center"/>
    </xf>
    <xf numFmtId="0" fontId="4" fillId="2" borderId="0" xfId="0" applyFont="1" applyFill="1" applyBorder="1" applyAlignment="1" applyProtection="1">
      <alignment horizontal="left" vertical="center" wrapText="1"/>
    </xf>
    <xf numFmtId="0" fontId="4" fillId="2" borderId="0" xfId="0" applyFont="1" applyFill="1" applyBorder="1" applyProtection="1"/>
    <xf numFmtId="0" fontId="19" fillId="3" borderId="0" xfId="5" applyFont="1" applyFill="1" applyAlignment="1" applyProtection="1">
      <alignment vertical="center"/>
    </xf>
    <xf numFmtId="0" fontId="4" fillId="2" borderId="75" xfId="5" applyFont="1" applyFill="1" applyBorder="1" applyAlignment="1">
      <alignment horizontal="left" vertical="center"/>
    </xf>
    <xf numFmtId="0" fontId="4" fillId="2" borderId="76" xfId="5" applyFont="1" applyFill="1" applyBorder="1" applyAlignment="1">
      <alignment horizontal="left" vertical="center"/>
    </xf>
    <xf numFmtId="0" fontId="18" fillId="2" borderId="76" xfId="5" applyFont="1" applyFill="1" applyBorder="1" applyAlignment="1">
      <alignment horizontal="center" vertical="center"/>
    </xf>
    <xf numFmtId="0" fontId="19" fillId="2" borderId="77" xfId="5" applyFont="1" applyFill="1" applyBorder="1" applyAlignment="1">
      <alignment horizontal="left" vertical="center"/>
    </xf>
    <xf numFmtId="0" fontId="19" fillId="3" borderId="0" xfId="5" applyFont="1" applyFill="1" applyAlignment="1">
      <alignment horizontal="left" vertical="center"/>
    </xf>
    <xf numFmtId="0" fontId="18" fillId="4" borderId="0" xfId="5" applyNumberFormat="1" applyFont="1" applyFill="1" applyBorder="1" applyAlignment="1" applyProtection="1">
      <alignment horizontal="left" vertical="center"/>
    </xf>
    <xf numFmtId="0" fontId="4" fillId="2" borderId="9" xfId="5" applyFont="1" applyFill="1" applyBorder="1" applyAlignment="1">
      <alignment horizontal="left" vertical="center"/>
    </xf>
    <xf numFmtId="0" fontId="4" fillId="2" borderId="10" xfId="5" applyFont="1" applyFill="1" applyBorder="1" applyAlignment="1">
      <alignment horizontal="left" vertical="center"/>
    </xf>
    <xf numFmtId="0" fontId="18" fillId="2" borderId="10" xfId="5" applyFont="1" applyFill="1" applyBorder="1" applyAlignment="1">
      <alignment horizontal="center" vertical="center"/>
    </xf>
    <xf numFmtId="0" fontId="19" fillId="2" borderId="11" xfId="5" applyFont="1" applyFill="1" applyBorder="1" applyAlignment="1">
      <alignment horizontal="left" vertical="center"/>
    </xf>
    <xf numFmtId="0" fontId="50" fillId="4" borderId="0" xfId="5" applyNumberFormat="1" applyFont="1" applyFill="1" applyBorder="1" applyAlignment="1" applyProtection="1">
      <alignment horizontal="left" vertical="top"/>
    </xf>
    <xf numFmtId="0" fontId="39" fillId="2" borderId="6" xfId="5" applyFont="1" applyFill="1" applyBorder="1" applyAlignment="1" applyProtection="1">
      <alignment vertical="center" wrapText="1"/>
    </xf>
    <xf numFmtId="0" fontId="39" fillId="2" borderId="0" xfId="5" applyFont="1" applyFill="1" applyBorder="1" applyAlignment="1" applyProtection="1">
      <alignment vertical="center"/>
    </xf>
    <xf numFmtId="0" fontId="19" fillId="2" borderId="2" xfId="5" applyFont="1" applyFill="1" applyBorder="1" applyAlignment="1" applyProtection="1">
      <alignment vertical="center"/>
    </xf>
    <xf numFmtId="0" fontId="4" fillId="2" borderId="7" xfId="5" applyFont="1" applyFill="1" applyBorder="1" applyAlignment="1">
      <alignment horizontal="left" vertical="center"/>
    </xf>
    <xf numFmtId="0" fontId="4" fillId="2" borderId="1" xfId="5" applyFont="1" applyFill="1" applyBorder="1" applyAlignment="1">
      <alignment horizontal="left" vertical="center"/>
    </xf>
    <xf numFmtId="0" fontId="18" fillId="2" borderId="1" xfId="5" applyFont="1" applyFill="1" applyBorder="1" applyAlignment="1">
      <alignment horizontal="center" vertical="center"/>
    </xf>
    <xf numFmtId="0" fontId="19" fillId="2" borderId="8" xfId="5" applyFont="1" applyFill="1" applyBorder="1" applyAlignment="1">
      <alignment horizontal="left" vertical="center"/>
    </xf>
    <xf numFmtId="0" fontId="19" fillId="3" borderId="0" xfId="5" applyFont="1" applyFill="1" applyAlignment="1">
      <alignment vertical="center"/>
    </xf>
    <xf numFmtId="16" fontId="50" fillId="4" borderId="0" xfId="5" applyNumberFormat="1" applyFont="1" applyFill="1" applyBorder="1" applyAlignment="1" applyProtection="1">
      <alignment horizontal="left" vertical="top"/>
    </xf>
    <xf numFmtId="0" fontId="78" fillId="4" borderId="0" xfId="5" applyFont="1" applyFill="1" applyAlignment="1">
      <alignment vertical="center"/>
    </xf>
    <xf numFmtId="0" fontId="18" fillId="4" borderId="0" xfId="5" applyFont="1" applyFill="1" applyBorder="1" applyAlignment="1">
      <alignment horizontal="left"/>
    </xf>
    <xf numFmtId="0" fontId="51" fillId="2" borderId="0" xfId="5" applyFont="1" applyFill="1" applyBorder="1" applyAlignment="1">
      <alignment vertical="center"/>
    </xf>
    <xf numFmtId="0" fontId="19" fillId="2" borderId="0" xfId="5" applyFont="1" applyFill="1" applyBorder="1"/>
    <xf numFmtId="0" fontId="39" fillId="2" borderId="0" xfId="5" applyFont="1" applyFill="1" applyBorder="1"/>
    <xf numFmtId="169" fontId="18" fillId="4" borderId="0" xfId="5" quotePrefix="1" applyNumberFormat="1" applyFont="1" applyFill="1" applyBorder="1" applyAlignment="1" applyProtection="1">
      <alignment horizontal="left" vertical="center"/>
    </xf>
    <xf numFmtId="0" fontId="19" fillId="2" borderId="1" xfId="5" applyFont="1" applyFill="1" applyBorder="1" applyAlignment="1">
      <alignment horizontal="left" vertical="center"/>
    </xf>
    <xf numFmtId="0" fontId="18" fillId="2" borderId="6" xfId="5" applyFont="1" applyFill="1" applyBorder="1" applyAlignment="1">
      <alignment horizontal="left" vertical="center"/>
    </xf>
    <xf numFmtId="0" fontId="18" fillId="2" borderId="2" xfId="5" applyFont="1" applyFill="1" applyBorder="1" applyAlignment="1">
      <alignment horizontal="left" vertical="center"/>
    </xf>
    <xf numFmtId="0" fontId="18" fillId="3" borderId="0" xfId="5" applyFont="1" applyFill="1" applyAlignment="1">
      <alignment vertical="center"/>
    </xf>
    <xf numFmtId="0" fontId="18" fillId="4" borderId="0" xfId="5" applyFont="1" applyFill="1" applyAlignment="1">
      <alignment vertical="center"/>
    </xf>
    <xf numFmtId="0" fontId="39" fillId="4" borderId="0" xfId="5" applyFont="1" applyFill="1" applyAlignment="1">
      <alignment horizontal="left" vertical="center"/>
    </xf>
    <xf numFmtId="0" fontId="39" fillId="2" borderId="10" xfId="5" applyFont="1" applyFill="1" applyBorder="1" applyAlignment="1">
      <alignment vertical="center"/>
    </xf>
    <xf numFmtId="49" fontId="18" fillId="4" borderId="0" xfId="0" applyNumberFormat="1" applyFont="1" applyFill="1" applyBorder="1" applyAlignment="1" applyProtection="1">
      <alignment horizontal="left" vertical="center" wrapText="1"/>
    </xf>
    <xf numFmtId="0" fontId="4" fillId="3" borderId="0" xfId="0" applyFont="1" applyFill="1" applyAlignment="1">
      <alignment horizontal="left"/>
    </xf>
    <xf numFmtId="0" fontId="4" fillId="6" borderId="0" xfId="0" applyFont="1" applyFill="1" applyAlignment="1">
      <alignment horizontal="left"/>
    </xf>
    <xf numFmtId="0" fontId="18" fillId="2" borderId="0" xfId="0" applyFont="1" applyFill="1" applyBorder="1" applyAlignment="1">
      <alignment horizontal="left" vertical="center"/>
    </xf>
    <xf numFmtId="0" fontId="18" fillId="2" borderId="2" xfId="0" applyFont="1" applyFill="1" applyBorder="1" applyAlignment="1">
      <alignment horizontal="left" vertical="center"/>
    </xf>
    <xf numFmtId="0" fontId="25" fillId="2" borderId="109" xfId="0" applyFont="1" applyFill="1" applyBorder="1" applyAlignment="1">
      <alignment horizontal="left" vertical="center"/>
    </xf>
    <xf numFmtId="0" fontId="19" fillId="6" borderId="118" xfId="0" applyFont="1" applyFill="1" applyBorder="1" applyAlignment="1">
      <alignment horizontal="left" vertical="center"/>
    </xf>
    <xf numFmtId="0" fontId="6" fillId="2" borderId="108" xfId="0" applyFont="1" applyFill="1" applyBorder="1" applyAlignment="1">
      <alignment horizontal="left" vertical="center"/>
    </xf>
    <xf numFmtId="0" fontId="34" fillId="6" borderId="109" xfId="0" quotePrefix="1" applyFont="1" applyFill="1" applyBorder="1" applyAlignment="1">
      <alignment vertical="center" wrapText="1"/>
    </xf>
    <xf numFmtId="0" fontId="61" fillId="6" borderId="109" xfId="0" applyFont="1" applyFill="1" applyBorder="1" applyAlignment="1">
      <alignment vertical="center" wrapText="1"/>
    </xf>
    <xf numFmtId="0" fontId="19" fillId="6" borderId="119" xfId="0" applyFont="1" applyFill="1" applyBorder="1" applyAlignment="1">
      <alignment horizontal="left" vertical="center"/>
    </xf>
    <xf numFmtId="0" fontId="39" fillId="2" borderId="108" xfId="0" applyFont="1" applyFill="1" applyBorder="1" applyAlignment="1">
      <alignment horizontal="left" vertical="center"/>
    </xf>
    <xf numFmtId="0" fontId="50" fillId="0" borderId="0" xfId="0" applyNumberFormat="1" applyFont="1" applyFill="1" applyBorder="1" applyAlignment="1" applyProtection="1">
      <alignment horizontal="left" vertical="top"/>
    </xf>
    <xf numFmtId="0" fontId="23" fillId="4" borderId="0" xfId="0" applyFont="1" applyFill="1" applyAlignment="1">
      <alignment horizontal="left"/>
    </xf>
    <xf numFmtId="0" fontId="38" fillId="4" borderId="0" xfId="0" applyFont="1" applyFill="1" applyAlignment="1">
      <alignment horizontal="left"/>
    </xf>
    <xf numFmtId="0" fontId="26" fillId="6" borderId="0" xfId="0" applyFont="1" applyFill="1" applyAlignment="1">
      <alignment horizontal="left"/>
    </xf>
    <xf numFmtId="0" fontId="30" fillId="6" borderId="0" xfId="0" applyFont="1" applyFill="1" applyAlignment="1">
      <alignment horizontal="left" vertical="center"/>
    </xf>
    <xf numFmtId="0" fontId="25" fillId="6" borderId="0" xfId="0" applyFont="1" applyFill="1"/>
    <xf numFmtId="0" fontId="25" fillId="6" borderId="0" xfId="0" applyFont="1" applyFill="1" applyAlignment="1">
      <alignment horizontal="left"/>
    </xf>
    <xf numFmtId="0" fontId="34" fillId="6" borderId="0" xfId="0" applyFont="1" applyFill="1"/>
    <xf numFmtId="0" fontId="50" fillId="6" borderId="0" xfId="0" applyNumberFormat="1" applyFont="1" applyFill="1" applyBorder="1" applyAlignment="1" applyProtection="1">
      <alignment horizontal="left" vertical="top"/>
    </xf>
    <xf numFmtId="49" fontId="18" fillId="4" borderId="0" xfId="0" applyNumberFormat="1" applyFont="1" applyFill="1" applyBorder="1" applyAlignment="1" applyProtection="1">
      <alignment horizontal="left" vertical="top" wrapText="1"/>
    </xf>
    <xf numFmtId="0" fontId="51" fillId="6" borderId="0" xfId="0" applyFont="1" applyFill="1" applyBorder="1" applyAlignment="1">
      <alignment horizontal="left" vertical="center" wrapText="1"/>
    </xf>
    <xf numFmtId="49" fontId="18" fillId="4" borderId="0" xfId="0" quotePrefix="1" applyNumberFormat="1" applyFont="1" applyFill="1" applyBorder="1" applyAlignment="1">
      <alignment horizontal="left"/>
    </xf>
    <xf numFmtId="0" fontId="19" fillId="2" borderId="75" xfId="0" applyFont="1" applyFill="1" applyBorder="1" applyAlignment="1" applyProtection="1">
      <alignment vertical="center"/>
    </xf>
    <xf numFmtId="0" fontId="27" fillId="2" borderId="76" xfId="0" applyFont="1" applyFill="1" applyBorder="1" applyAlignment="1" applyProtection="1">
      <alignment vertical="center" wrapText="1"/>
    </xf>
    <xf numFmtId="0" fontId="19" fillId="2" borderId="77" xfId="0" applyFont="1" applyFill="1" applyBorder="1" applyAlignment="1" applyProtection="1">
      <alignment vertical="center"/>
    </xf>
    <xf numFmtId="49" fontId="73" fillId="4" borderId="0" xfId="0" applyNumberFormat="1" applyFont="1" applyFill="1" applyBorder="1" applyAlignment="1">
      <alignment horizontal="left" vertical="center"/>
    </xf>
    <xf numFmtId="0" fontId="1" fillId="2" borderId="101" xfId="0" applyFont="1" applyFill="1" applyBorder="1" applyAlignment="1">
      <alignment horizontal="left" vertical="center"/>
    </xf>
    <xf numFmtId="49" fontId="19" fillId="2" borderId="0" xfId="0" applyNumberFormat="1" applyFont="1" applyFill="1" applyBorder="1"/>
    <xf numFmtId="0" fontId="39" fillId="6" borderId="0" xfId="0" applyFont="1" applyFill="1" applyBorder="1" applyAlignment="1">
      <alignment horizontal="left" vertical="center" wrapText="1"/>
    </xf>
    <xf numFmtId="0" fontId="0" fillId="6" borderId="0" xfId="0" applyFill="1" applyBorder="1" applyAlignment="1">
      <alignment vertical="center" wrapText="1"/>
    </xf>
    <xf numFmtId="0" fontId="0" fillId="6" borderId="0" xfId="0" applyFill="1" applyAlignment="1">
      <alignment vertical="center" wrapText="1"/>
    </xf>
    <xf numFmtId="0" fontId="25" fillId="2" borderId="0" xfId="0" applyFont="1" applyFill="1" applyAlignment="1" applyProtection="1">
      <alignment vertical="center"/>
    </xf>
    <xf numFmtId="0" fontId="18" fillId="4" borderId="2" xfId="0" applyFont="1" applyFill="1" applyBorder="1" applyAlignment="1">
      <alignment horizontal="left" wrapText="1"/>
    </xf>
    <xf numFmtId="0" fontId="18" fillId="4" borderId="2" xfId="0" quotePrefix="1" applyFont="1" applyFill="1" applyBorder="1" applyAlignment="1">
      <alignment horizontal="left" vertical="center" wrapText="1"/>
    </xf>
    <xf numFmtId="0" fontId="18" fillId="4" borderId="2" xfId="0" applyFont="1" applyFill="1" applyBorder="1" applyAlignment="1">
      <alignment horizontal="left" vertical="center" wrapText="1"/>
    </xf>
    <xf numFmtId="14" fontId="18" fillId="4" borderId="2" xfId="0" quotePrefix="1" applyNumberFormat="1" applyFont="1" applyFill="1" applyBorder="1" applyAlignment="1">
      <alignment horizontal="left" vertical="center" wrapText="1"/>
    </xf>
    <xf numFmtId="49" fontId="18" fillId="4" borderId="2" xfId="0" quotePrefix="1" applyNumberFormat="1" applyFont="1" applyFill="1" applyBorder="1" applyAlignment="1">
      <alignment horizontal="left" vertical="center" wrapText="1"/>
    </xf>
    <xf numFmtId="0" fontId="19" fillId="2" borderId="0" xfId="0" applyFont="1" applyFill="1" applyBorder="1" applyAlignment="1">
      <alignment horizontal="left" vertical="center" wrapText="1"/>
    </xf>
    <xf numFmtId="0" fontId="51" fillId="2" borderId="0" xfId="0" applyFont="1" applyFill="1" applyBorder="1" applyAlignment="1">
      <alignment horizontal="left" vertical="center" wrapText="1"/>
    </xf>
    <xf numFmtId="0" fontId="51" fillId="6" borderId="0" xfId="0" applyFont="1" applyFill="1" applyBorder="1" applyAlignment="1">
      <alignment horizontal="left" vertical="center" wrapText="1"/>
    </xf>
    <xf numFmtId="0" fontId="19" fillId="6" borderId="0" xfId="0" applyFont="1" applyFill="1" applyBorder="1" applyAlignment="1">
      <alignment vertical="center"/>
    </xf>
    <xf numFmtId="0" fontId="19" fillId="2" borderId="101" xfId="0" applyFont="1" applyFill="1" applyBorder="1" applyAlignment="1">
      <alignment horizontal="left" vertical="center" wrapText="1"/>
    </xf>
    <xf numFmtId="0" fontId="39" fillId="2" borderId="0" xfId="0" applyFont="1" applyFill="1" applyBorder="1" applyAlignment="1">
      <alignment horizontal="left" vertical="center" wrapText="1"/>
    </xf>
    <xf numFmtId="0" fontId="19" fillId="6" borderId="0" xfId="0" applyFont="1" applyFill="1" applyBorder="1" applyAlignment="1">
      <alignment vertical="center"/>
    </xf>
    <xf numFmtId="0" fontId="18" fillId="2" borderId="0" xfId="0" applyFont="1" applyFill="1" applyBorder="1" applyAlignment="1">
      <alignment horizontal="left" vertical="center"/>
    </xf>
    <xf numFmtId="0" fontId="1" fillId="2" borderId="0" xfId="0" applyFont="1" applyFill="1" applyAlignment="1" applyProtection="1">
      <alignment vertical="center"/>
    </xf>
    <xf numFmtId="0" fontId="1" fillId="6" borderId="16" xfId="0" applyFont="1" applyFill="1" applyBorder="1" applyAlignment="1">
      <alignment horizontal="left" vertical="center"/>
    </xf>
    <xf numFmtId="0" fontId="19" fillId="6" borderId="104" xfId="0" applyFont="1" applyFill="1" applyBorder="1" applyAlignment="1">
      <alignment vertical="center"/>
    </xf>
    <xf numFmtId="0" fontId="19" fillId="2" borderId="0" xfId="0" applyFont="1" applyFill="1" applyBorder="1" applyAlignment="1">
      <alignment horizontal="left" vertical="center" wrapText="1" indent="2"/>
    </xf>
    <xf numFmtId="0" fontId="51" fillId="2" borderId="104" xfId="0" applyFont="1" applyFill="1" applyBorder="1" applyAlignment="1">
      <alignment horizontal="left" vertical="center" wrapText="1"/>
    </xf>
    <xf numFmtId="0" fontId="51" fillId="2" borderId="101" xfId="0" applyFont="1" applyFill="1" applyBorder="1" applyAlignment="1">
      <alignment horizontal="left" vertical="center" wrapText="1"/>
    </xf>
    <xf numFmtId="0" fontId="51" fillId="2" borderId="100" xfId="0" applyFont="1" applyFill="1" applyBorder="1" applyAlignment="1">
      <alignment horizontal="left" vertical="center" wrapText="1"/>
    </xf>
    <xf numFmtId="0" fontId="39" fillId="2" borderId="101" xfId="0" applyFont="1" applyFill="1" applyBorder="1" applyAlignment="1">
      <alignment horizontal="left" vertical="center"/>
    </xf>
    <xf numFmtId="0" fontId="19" fillId="2" borderId="101" xfId="0" applyFont="1" applyFill="1" applyBorder="1" applyAlignment="1">
      <alignment horizontal="left" vertical="center" indent="2"/>
    </xf>
    <xf numFmtId="0" fontId="19" fillId="2" borderId="100" xfId="0" applyFont="1" applyFill="1" applyBorder="1" applyAlignment="1">
      <alignment horizontal="left" vertical="center" wrapText="1"/>
    </xf>
    <xf numFmtId="0" fontId="19" fillId="6" borderId="70" xfId="0" applyFont="1" applyFill="1" applyBorder="1" applyAlignment="1" applyProtection="1">
      <alignment vertical="center" wrapText="1"/>
    </xf>
    <xf numFmtId="168" fontId="39" fillId="6" borderId="70" xfId="0" applyNumberFormat="1" applyFont="1" applyFill="1" applyBorder="1" applyAlignment="1" applyProtection="1">
      <alignment horizontal="right" vertical="center"/>
    </xf>
    <xf numFmtId="168" fontId="39" fillId="8" borderId="10" xfId="0" applyNumberFormat="1" applyFont="1" applyFill="1" applyBorder="1" applyAlignment="1" applyProtection="1">
      <alignment horizontal="right" vertical="center"/>
    </xf>
    <xf numFmtId="168" fontId="39" fillId="8" borderId="19" xfId="0" applyNumberFormat="1" applyFont="1" applyFill="1" applyBorder="1" applyAlignment="1" applyProtection="1">
      <alignment horizontal="right" vertical="center"/>
    </xf>
    <xf numFmtId="0" fontId="25" fillId="8" borderId="20" xfId="0" applyFont="1" applyFill="1" applyBorder="1" applyAlignment="1">
      <alignment horizontal="left" vertical="center"/>
    </xf>
    <xf numFmtId="0" fontId="25" fillId="8" borderId="12" xfId="0" applyFont="1" applyFill="1" applyBorder="1" applyAlignment="1">
      <alignment horizontal="left" vertical="center"/>
    </xf>
    <xf numFmtId="0" fontId="25" fillId="8" borderId="73" xfId="0" applyFont="1" applyFill="1" applyBorder="1" applyAlignment="1">
      <alignment horizontal="left" vertical="center"/>
    </xf>
    <xf numFmtId="0" fontId="25" fillId="8" borderId="14" xfId="0" applyFont="1" applyFill="1" applyBorder="1" applyAlignment="1">
      <alignment horizontal="left" vertical="center"/>
    </xf>
    <xf numFmtId="0" fontId="18" fillId="2" borderId="0" xfId="0" applyFont="1" applyFill="1" applyBorder="1" applyAlignment="1">
      <alignment horizontal="left" vertical="center"/>
    </xf>
    <xf numFmtId="0" fontId="39" fillId="2" borderId="0" xfId="0" applyFont="1" applyFill="1" applyBorder="1" applyAlignment="1">
      <alignment horizontal="left" vertical="center" wrapText="1"/>
    </xf>
    <xf numFmtId="0" fontId="29" fillId="2" borderId="0" xfId="0" applyFont="1" applyFill="1" applyBorder="1" applyAlignment="1"/>
    <xf numFmtId="0" fontId="18" fillId="2" borderId="0" xfId="0" applyFont="1" applyFill="1" applyBorder="1" applyAlignment="1">
      <alignment horizontal="left" vertical="center"/>
    </xf>
    <xf numFmtId="0" fontId="19" fillId="2" borderId="114" xfId="0" applyFont="1" applyFill="1" applyBorder="1" applyAlignment="1">
      <alignment horizontal="left" vertical="center"/>
    </xf>
    <xf numFmtId="0" fontId="25" fillId="2" borderId="102" xfId="0" applyFont="1" applyFill="1" applyBorder="1" applyAlignment="1">
      <alignment horizontal="left" vertical="center"/>
    </xf>
    <xf numFmtId="0" fontId="19" fillId="2" borderId="25" xfId="0" applyFont="1" applyFill="1" applyBorder="1" applyAlignment="1">
      <alignment horizontal="left" vertical="center"/>
    </xf>
    <xf numFmtId="0" fontId="25" fillId="2" borderId="19" xfId="0" applyFont="1" applyFill="1" applyBorder="1" applyAlignment="1">
      <alignment horizontal="left" vertical="center"/>
    </xf>
    <xf numFmtId="0" fontId="19" fillId="2" borderId="126" xfId="0" applyFont="1" applyFill="1" applyBorder="1" applyAlignment="1">
      <alignment horizontal="left" vertical="center"/>
    </xf>
    <xf numFmtId="0" fontId="19" fillId="2" borderId="127" xfId="0" applyFont="1" applyFill="1" applyBorder="1" applyAlignment="1">
      <alignment horizontal="left" vertical="center"/>
    </xf>
    <xf numFmtId="0" fontId="25" fillId="2" borderId="54" xfId="0" applyFont="1" applyFill="1" applyBorder="1" applyAlignment="1">
      <alignment horizontal="left" vertical="center"/>
    </xf>
    <xf numFmtId="0" fontId="18" fillId="2" borderId="54" xfId="0" applyFont="1" applyFill="1" applyBorder="1" applyAlignment="1">
      <alignment horizontal="center" vertical="center"/>
    </xf>
    <xf numFmtId="0" fontId="1" fillId="2" borderId="54" xfId="0" applyFont="1" applyFill="1" applyBorder="1" applyAlignment="1">
      <alignment horizontal="left" vertical="center"/>
    </xf>
    <xf numFmtId="0" fontId="1" fillId="2" borderId="10" xfId="0" applyFont="1" applyFill="1" applyBorder="1" applyAlignment="1">
      <alignment horizontal="left" vertical="center"/>
    </xf>
    <xf numFmtId="0" fontId="39" fillId="2" borderId="0" xfId="0" applyFont="1" applyFill="1" applyBorder="1" applyAlignment="1">
      <alignment horizontal="left" vertical="center" wrapText="1"/>
    </xf>
    <xf numFmtId="0" fontId="19" fillId="2" borderId="0" xfId="0" applyFont="1" applyFill="1" applyBorder="1" applyAlignment="1">
      <alignment horizontal="left" vertical="center" wrapText="1"/>
    </xf>
    <xf numFmtId="0" fontId="19" fillId="6" borderId="0" xfId="0" applyFont="1" applyFill="1" applyBorder="1" applyAlignment="1">
      <alignment vertical="center"/>
    </xf>
    <xf numFmtId="0" fontId="19" fillId="2" borderId="0" xfId="0" applyFont="1" applyFill="1" applyBorder="1" applyAlignment="1">
      <alignment wrapText="1"/>
    </xf>
    <xf numFmtId="0" fontId="1" fillId="2" borderId="0" xfId="0" applyFont="1" applyFill="1" applyBorder="1" applyAlignment="1">
      <alignment horizontal="left" vertical="center"/>
    </xf>
    <xf numFmtId="0" fontId="80" fillId="6" borderId="0" xfId="0" applyFont="1" applyFill="1" applyBorder="1" applyAlignment="1">
      <alignment horizontal="left" vertical="center"/>
    </xf>
    <xf numFmtId="0" fontId="1" fillId="2" borderId="0" xfId="0" applyFont="1" applyFill="1" applyBorder="1" applyAlignment="1" applyProtection="1">
      <alignment vertical="center"/>
    </xf>
    <xf numFmtId="0" fontId="19" fillId="2" borderId="128" xfId="0" applyFont="1" applyFill="1" applyBorder="1" applyAlignment="1">
      <alignment wrapText="1"/>
    </xf>
    <xf numFmtId="0" fontId="19" fillId="2" borderId="128" xfId="0" applyFont="1" applyFill="1" applyBorder="1" applyAlignment="1" applyProtection="1">
      <alignment wrapText="1"/>
    </xf>
    <xf numFmtId="168" fontId="39" fillId="2" borderId="128" xfId="0" applyNumberFormat="1" applyFont="1" applyFill="1" applyBorder="1" applyAlignment="1" applyProtection="1">
      <alignment horizontal="right" vertical="center"/>
    </xf>
    <xf numFmtId="0" fontId="19" fillId="2" borderId="128" xfId="0" applyFont="1" applyFill="1" applyBorder="1" applyAlignment="1" applyProtection="1">
      <alignment vertical="center" wrapText="1"/>
    </xf>
    <xf numFmtId="0" fontId="19" fillId="8" borderId="16" xfId="0" applyFont="1" applyFill="1" applyBorder="1" applyAlignment="1">
      <alignment horizontal="left" vertical="center" wrapText="1"/>
    </xf>
    <xf numFmtId="0" fontId="19" fillId="2" borderId="1" xfId="0" applyFont="1" applyFill="1" applyBorder="1" applyAlignment="1"/>
    <xf numFmtId="0" fontId="19" fillId="2" borderId="1" xfId="0" applyFont="1" applyFill="1" applyBorder="1" applyAlignment="1" applyProtection="1"/>
    <xf numFmtId="168" fontId="39" fillId="2" borderId="1" xfId="0" applyNumberFormat="1" applyFont="1" applyFill="1" applyBorder="1" applyAlignment="1" applyProtection="1">
      <alignment horizontal="right" vertical="center"/>
    </xf>
    <xf numFmtId="0" fontId="19" fillId="2" borderId="0" xfId="0" applyFont="1" applyFill="1" applyBorder="1" applyAlignment="1">
      <alignment horizontal="left" vertical="center" wrapText="1"/>
    </xf>
    <xf numFmtId="0" fontId="39" fillId="2" borderId="0" xfId="0" applyFont="1" applyFill="1" applyBorder="1" applyAlignment="1">
      <alignment horizontal="left" vertical="center" wrapText="1"/>
    </xf>
    <xf numFmtId="0" fontId="29" fillId="2" borderId="0" xfId="0" applyFont="1" applyFill="1" applyBorder="1" applyAlignment="1">
      <alignment horizontal="left" vertical="center" wrapText="1"/>
    </xf>
    <xf numFmtId="0" fontId="18" fillId="4" borderId="2" xfId="0" applyFont="1" applyFill="1" applyBorder="1" applyAlignment="1">
      <alignment horizontal="left" wrapText="1"/>
    </xf>
    <xf numFmtId="0" fontId="19" fillId="2" borderId="0" xfId="0" applyFont="1" applyFill="1" applyBorder="1" applyAlignment="1">
      <alignment wrapText="1"/>
    </xf>
    <xf numFmtId="0" fontId="29" fillId="2" borderId="0" xfId="0" applyFont="1" applyFill="1" applyBorder="1" applyAlignment="1"/>
    <xf numFmtId="0" fontId="39" fillId="2" borderId="0" xfId="0" applyFont="1" applyFill="1" applyBorder="1" applyAlignment="1">
      <alignment horizontal="left" vertical="center" wrapText="1"/>
    </xf>
    <xf numFmtId="0" fontId="39" fillId="2" borderId="0" xfId="0" applyFont="1" applyFill="1" applyBorder="1" applyAlignment="1">
      <alignment horizontal="right" vertical="center"/>
    </xf>
    <xf numFmtId="0" fontId="19" fillId="6" borderId="0" xfId="0" applyFont="1" applyFill="1" applyBorder="1" applyAlignment="1">
      <alignment vertical="center"/>
    </xf>
    <xf numFmtId="0" fontId="18" fillId="2" borderId="2" xfId="0" applyFont="1" applyFill="1" applyBorder="1" applyAlignment="1">
      <alignment horizontal="left" vertical="center"/>
    </xf>
    <xf numFmtId="0" fontId="19" fillId="2" borderId="0" xfId="0" applyFont="1" applyFill="1" applyBorder="1" applyAlignment="1">
      <alignment horizontal="center" vertical="center"/>
    </xf>
    <xf numFmtId="170" fontId="19" fillId="6" borderId="27" xfId="0" applyNumberFormat="1" applyFont="1" applyFill="1" applyBorder="1" applyAlignment="1" applyProtection="1">
      <alignment horizontal="right" vertical="center"/>
    </xf>
    <xf numFmtId="170" fontId="0" fillId="6" borderId="0" xfId="0" applyNumberFormat="1" applyFill="1" applyBorder="1" applyAlignment="1" applyProtection="1">
      <alignment horizontal="right" vertical="center"/>
    </xf>
    <xf numFmtId="170" fontId="0" fillId="6" borderId="18" xfId="0" applyNumberFormat="1" applyFill="1" applyBorder="1" applyAlignment="1" applyProtection="1">
      <alignment horizontal="right" vertical="center"/>
    </xf>
    <xf numFmtId="49" fontId="18" fillId="4" borderId="2" xfId="0" applyNumberFormat="1" applyFont="1" applyFill="1" applyBorder="1" applyAlignment="1">
      <alignment horizontal="left" vertical="center" wrapText="1"/>
    </xf>
    <xf numFmtId="0" fontId="19" fillId="2" borderId="10" xfId="0" applyFont="1" applyFill="1" applyBorder="1" applyAlignment="1">
      <alignment horizontal="right" vertical="center"/>
    </xf>
    <xf numFmtId="0" fontId="19" fillId="2" borderId="70" xfId="0" applyFont="1" applyFill="1" applyBorder="1" applyAlignment="1">
      <alignment horizontal="right" vertical="center"/>
    </xf>
    <xf numFmtId="0" fontId="19" fillId="2" borderId="70" xfId="0" applyFont="1" applyFill="1" applyBorder="1" applyAlignment="1">
      <alignment horizontal="left" vertical="center"/>
    </xf>
    <xf numFmtId="0" fontId="19" fillId="2" borderId="27" xfId="0" applyFont="1" applyFill="1" applyBorder="1" applyAlignment="1">
      <alignment horizontal="left" vertical="center"/>
    </xf>
    <xf numFmtId="0" fontId="19" fillId="2" borderId="19" xfId="0" applyFont="1" applyFill="1" applyBorder="1" applyAlignment="1">
      <alignment horizontal="left" vertical="center"/>
    </xf>
    <xf numFmtId="0" fontId="19" fillId="2" borderId="114" xfId="0" applyFont="1" applyFill="1" applyBorder="1" applyAlignment="1">
      <alignment horizontal="right" vertical="center"/>
    </xf>
    <xf numFmtId="0" fontId="19" fillId="2" borderId="102" xfId="0" applyFont="1" applyFill="1" applyBorder="1" applyAlignment="1">
      <alignment horizontal="left" vertical="center"/>
    </xf>
    <xf numFmtId="0" fontId="19" fillId="2" borderId="25" xfId="0" applyFont="1" applyFill="1" applyBorder="1" applyAlignment="1">
      <alignment horizontal="right" vertical="center"/>
    </xf>
    <xf numFmtId="0" fontId="19" fillId="2" borderId="100" xfId="0" applyFont="1" applyFill="1" applyBorder="1" applyAlignment="1">
      <alignment horizontal="left" vertical="center"/>
    </xf>
    <xf numFmtId="0" fontId="39" fillId="2" borderId="114" xfId="0" applyFont="1" applyFill="1" applyBorder="1" applyAlignment="1">
      <alignment horizontal="left" vertical="center"/>
    </xf>
    <xf numFmtId="0" fontId="39" fillId="2" borderId="102" xfId="0" applyFont="1" applyFill="1" applyBorder="1" applyAlignment="1">
      <alignment horizontal="left" vertical="center"/>
    </xf>
    <xf numFmtId="0" fontId="39" fillId="2" borderId="70" xfId="0" applyFont="1" applyFill="1" applyBorder="1" applyAlignment="1">
      <alignment horizontal="right" vertical="center"/>
    </xf>
    <xf numFmtId="0" fontId="39" fillId="2" borderId="25" xfId="0" applyFont="1" applyFill="1" applyBorder="1" applyAlignment="1">
      <alignment horizontal="left" vertical="center"/>
    </xf>
    <xf numFmtId="0" fontId="39" fillId="2" borderId="19" xfId="0" applyFont="1" applyFill="1" applyBorder="1" applyAlignment="1">
      <alignment horizontal="left" vertical="center"/>
    </xf>
    <xf numFmtId="0" fontId="39" fillId="2" borderId="10" xfId="0" applyFont="1" applyFill="1" applyBorder="1" applyAlignment="1">
      <alignment horizontal="right" vertical="center"/>
    </xf>
    <xf numFmtId="0" fontId="26" fillId="2" borderId="0" xfId="0" applyFont="1" applyFill="1" applyBorder="1" applyAlignment="1">
      <alignment horizontal="center" vertical="center"/>
    </xf>
    <xf numFmtId="0" fontId="51" fillId="2" borderId="9" xfId="0" applyFont="1" applyFill="1" applyBorder="1" applyAlignment="1">
      <alignment vertical="center"/>
    </xf>
    <xf numFmtId="0" fontId="64" fillId="2" borderId="10" xfId="0" applyFont="1" applyFill="1" applyBorder="1" applyAlignment="1">
      <alignment vertical="center"/>
    </xf>
    <xf numFmtId="0" fontId="27" fillId="2" borderId="0" xfId="0" applyFont="1" applyFill="1" applyBorder="1" applyAlignment="1">
      <alignment horizontal="left" vertical="center"/>
    </xf>
    <xf numFmtId="0" fontId="48" fillId="2" borderId="0" xfId="0" applyFont="1" applyFill="1" applyBorder="1" applyAlignment="1">
      <alignment horizontal="left" vertical="center"/>
    </xf>
    <xf numFmtId="0" fontId="29" fillId="2" borderId="0" xfId="0" applyFont="1" applyFill="1" applyBorder="1" applyAlignment="1">
      <alignment horizontal="left"/>
    </xf>
    <xf numFmtId="0" fontId="0" fillId="6" borderId="0" xfId="0" applyFill="1" applyAlignment="1">
      <alignment vertical="center" wrapText="1"/>
    </xf>
    <xf numFmtId="0" fontId="0" fillId="6" borderId="0" xfId="0" applyFill="1" applyBorder="1" applyAlignment="1">
      <alignment vertical="center" wrapText="1"/>
    </xf>
    <xf numFmtId="0" fontId="29" fillId="2" borderId="0" xfId="0" applyFont="1" applyFill="1" applyBorder="1" applyAlignment="1"/>
    <xf numFmtId="0" fontId="18" fillId="4" borderId="2" xfId="0" applyFont="1" applyFill="1" applyBorder="1" applyAlignment="1">
      <alignment horizontal="left" wrapText="1"/>
    </xf>
    <xf numFmtId="0" fontId="18" fillId="2" borderId="0" xfId="0" applyFont="1" applyFill="1" applyBorder="1" applyAlignment="1">
      <alignment horizontal="left" vertical="center"/>
    </xf>
    <xf numFmtId="0" fontId="39" fillId="2" borderId="0" xfId="0" applyFont="1" applyFill="1" applyBorder="1" applyAlignment="1">
      <alignment horizontal="left" vertical="center" wrapText="1"/>
    </xf>
    <xf numFmtId="0" fontId="18" fillId="4" borderId="2" xfId="0" quotePrefix="1" applyFont="1" applyFill="1" applyBorder="1" applyAlignment="1">
      <alignment horizontal="left" vertical="center" wrapText="1"/>
    </xf>
    <xf numFmtId="0" fontId="18" fillId="4" borderId="2" xfId="0" applyFont="1" applyFill="1" applyBorder="1" applyAlignment="1">
      <alignment horizontal="left" vertical="center" wrapText="1"/>
    </xf>
    <xf numFmtId="0" fontId="19" fillId="2" borderId="0" xfId="0" applyFont="1" applyFill="1" applyBorder="1" applyAlignment="1">
      <alignment horizontal="left" vertical="center" wrapText="1"/>
    </xf>
    <xf numFmtId="0" fontId="19" fillId="6" borderId="0" xfId="0" applyFont="1" applyFill="1" applyBorder="1" applyAlignment="1">
      <alignment vertical="center"/>
    </xf>
    <xf numFmtId="0" fontId="19" fillId="9" borderId="0" xfId="0" applyFont="1" applyFill="1" applyAlignment="1" applyProtection="1">
      <alignment vertical="center"/>
    </xf>
    <xf numFmtId="0" fontId="19" fillId="9" borderId="2" xfId="0" applyFont="1" applyFill="1" applyBorder="1" applyAlignment="1" applyProtection="1">
      <alignment vertical="center"/>
    </xf>
    <xf numFmtId="0" fontId="24" fillId="9" borderId="0" xfId="0" applyFont="1" applyFill="1" applyAlignment="1" applyProtection="1">
      <alignment horizontal="left" vertical="center"/>
    </xf>
    <xf numFmtId="0" fontId="34" fillId="2" borderId="108" xfId="0" applyFont="1" applyFill="1" applyBorder="1" applyAlignment="1">
      <alignment horizontal="left" vertical="center"/>
    </xf>
    <xf numFmtId="0" fontId="34" fillId="2" borderId="113" xfId="0" applyFont="1" applyFill="1" applyBorder="1" applyAlignment="1">
      <alignment horizontal="left" vertical="center"/>
    </xf>
    <xf numFmtId="0" fontId="18" fillId="4" borderId="2" xfId="0" applyFont="1" applyFill="1" applyBorder="1" applyAlignment="1">
      <alignment horizontal="left" wrapText="1"/>
    </xf>
    <xf numFmtId="0" fontId="18" fillId="4" borderId="2" xfId="0" quotePrefix="1" applyFont="1" applyFill="1" applyBorder="1" applyAlignment="1">
      <alignment horizontal="left" vertical="center" wrapText="1"/>
    </xf>
    <xf numFmtId="0" fontId="18" fillId="4" borderId="2" xfId="0" applyFont="1" applyFill="1" applyBorder="1" applyAlignment="1">
      <alignment horizontal="left" vertical="center" wrapText="1"/>
    </xf>
    <xf numFmtId="0" fontId="19" fillId="2" borderId="0" xfId="0" applyFont="1" applyFill="1" applyBorder="1" applyAlignment="1">
      <alignment wrapText="1"/>
    </xf>
    <xf numFmtId="0" fontId="19" fillId="6" borderId="0" xfId="0" applyFont="1" applyFill="1" applyBorder="1" applyAlignment="1">
      <alignment vertical="center" wrapText="1"/>
    </xf>
    <xf numFmtId="0" fontId="38" fillId="2" borderId="145" xfId="0" applyFont="1" applyFill="1" applyBorder="1" applyAlignment="1">
      <alignment vertical="center"/>
    </xf>
    <xf numFmtId="0" fontId="38" fillId="2" borderId="146" xfId="0" applyFont="1" applyFill="1" applyBorder="1" applyAlignment="1">
      <alignment vertical="center"/>
    </xf>
    <xf numFmtId="0" fontId="34" fillId="2" borderId="145" xfId="0" applyFont="1" applyFill="1" applyBorder="1" applyAlignment="1">
      <alignment vertical="center"/>
    </xf>
    <xf numFmtId="0" fontId="39" fillId="2" borderId="145" xfId="0" applyFont="1" applyFill="1" applyBorder="1" applyAlignment="1">
      <alignment vertical="center"/>
    </xf>
    <xf numFmtId="0" fontId="34" fillId="6" borderId="145" xfId="0" applyFont="1" applyFill="1" applyBorder="1" applyAlignment="1">
      <alignment vertical="center"/>
    </xf>
    <xf numFmtId="0" fontId="39" fillId="6" borderId="145" xfId="0" applyFont="1" applyFill="1" applyBorder="1" applyAlignment="1">
      <alignment vertical="center"/>
    </xf>
    <xf numFmtId="0" fontId="0" fillId="6" borderId="144" xfId="0" applyFill="1" applyBorder="1" applyAlignment="1">
      <alignment vertical="center" wrapText="1"/>
    </xf>
    <xf numFmtId="0" fontId="64" fillId="6" borderId="145" xfId="0" applyFont="1" applyFill="1" applyBorder="1" applyAlignment="1">
      <alignment vertical="center"/>
    </xf>
    <xf numFmtId="0" fontId="42" fillId="2" borderId="145" xfId="0" applyFont="1" applyFill="1" applyBorder="1" applyAlignment="1">
      <alignment vertical="center"/>
    </xf>
    <xf numFmtId="0" fontId="19" fillId="2" borderId="145" xfId="0" applyFont="1" applyFill="1" applyBorder="1" applyAlignment="1">
      <alignment vertical="center"/>
    </xf>
    <xf numFmtId="0" fontId="19" fillId="2" borderId="145" xfId="0" applyFont="1" applyFill="1" applyBorder="1" applyAlignment="1" applyProtection="1">
      <alignment vertical="center"/>
    </xf>
    <xf numFmtId="0" fontId="39" fillId="2" borderId="0" xfId="0" applyFont="1" applyFill="1" applyBorder="1" applyAlignment="1">
      <alignment horizontal="left" vertical="center" wrapText="1"/>
    </xf>
    <xf numFmtId="0" fontId="10" fillId="6" borderId="0" xfId="0" applyFont="1" applyFill="1" applyAlignment="1">
      <alignment vertical="center" wrapText="1"/>
    </xf>
    <xf numFmtId="0" fontId="18" fillId="4" borderId="2" xfId="0" applyFont="1" applyFill="1" applyBorder="1" applyAlignment="1">
      <alignment horizontal="left" wrapText="1"/>
    </xf>
    <xf numFmtId="0" fontId="19" fillId="2" borderId="0" xfId="0" applyFont="1" applyFill="1" applyBorder="1" applyAlignment="1">
      <alignment wrapText="1"/>
    </xf>
    <xf numFmtId="0" fontId="19" fillId="2" borderId="144" xfId="0" applyFont="1" applyFill="1" applyBorder="1" applyAlignment="1"/>
    <xf numFmtId="0" fontId="19" fillId="2" borderId="144" xfId="0" applyFont="1" applyFill="1" applyBorder="1" applyAlignment="1" applyProtection="1"/>
    <xf numFmtId="168" fontId="39" fillId="2" borderId="144" xfId="0" applyNumberFormat="1" applyFont="1" applyFill="1" applyBorder="1" applyAlignment="1" applyProtection="1">
      <alignment horizontal="right" vertical="center"/>
    </xf>
    <xf numFmtId="0" fontId="19" fillId="2" borderId="144" xfId="0" applyFont="1" applyFill="1" applyBorder="1" applyAlignment="1" applyProtection="1">
      <alignment vertical="center"/>
    </xf>
    <xf numFmtId="0" fontId="19" fillId="2" borderId="144" xfId="0" applyFont="1" applyFill="1" applyBorder="1" applyAlignment="1">
      <alignment vertical="center"/>
    </xf>
    <xf numFmtId="0" fontId="0" fillId="6" borderId="10" xfId="0" applyFill="1" applyBorder="1" applyAlignment="1">
      <alignment vertical="center" wrapText="1"/>
    </xf>
    <xf numFmtId="0" fontId="18" fillId="4" borderId="2" xfId="0" quotePrefix="1" applyFont="1" applyFill="1" applyBorder="1" applyAlignment="1">
      <alignment horizontal="left" vertical="center" wrapText="1"/>
    </xf>
    <xf numFmtId="0" fontId="18" fillId="4" borderId="2" xfId="0" applyFont="1" applyFill="1" applyBorder="1" applyAlignment="1">
      <alignment horizontal="left" vertical="center" wrapText="1"/>
    </xf>
    <xf numFmtId="0" fontId="18" fillId="4" borderId="2" xfId="0" applyFont="1" applyFill="1" applyBorder="1" applyAlignment="1">
      <alignment horizontal="left" wrapText="1"/>
    </xf>
    <xf numFmtId="0" fontId="19" fillId="6" borderId="0" xfId="0" applyFont="1" applyFill="1" applyBorder="1" applyAlignment="1">
      <alignment wrapText="1"/>
    </xf>
    <xf numFmtId="0" fontId="19" fillId="6" borderId="0" xfId="0" applyFont="1" applyFill="1" applyBorder="1" applyAlignment="1">
      <alignment vertical="center"/>
    </xf>
    <xf numFmtId="0" fontId="19" fillId="2" borderId="9" xfId="5" applyFont="1" applyFill="1" applyBorder="1" applyAlignment="1">
      <alignment vertical="center"/>
    </xf>
    <xf numFmtId="0" fontId="19" fillId="2" borderId="11" xfId="5" applyFont="1" applyFill="1" applyBorder="1" applyAlignment="1">
      <alignment vertical="center"/>
    </xf>
    <xf numFmtId="0" fontId="19" fillId="2" borderId="151" xfId="5" applyFont="1" applyFill="1" applyBorder="1" applyAlignment="1">
      <alignment vertical="center"/>
    </xf>
    <xf numFmtId="0" fontId="19" fillId="2" borderId="144" xfId="5" applyFont="1" applyFill="1" applyBorder="1" applyAlignment="1">
      <alignment vertical="center"/>
    </xf>
    <xf numFmtId="0" fontId="39" fillId="2" borderId="144" xfId="5" applyFont="1" applyFill="1" applyBorder="1" applyAlignment="1">
      <alignment vertical="center"/>
    </xf>
    <xf numFmtId="0" fontId="19" fillId="2" borderId="152" xfId="5" applyFont="1" applyFill="1" applyBorder="1" applyAlignment="1">
      <alignment vertical="center"/>
    </xf>
    <xf numFmtId="0" fontId="39" fillId="2" borderId="0" xfId="0" applyFont="1" applyFill="1" applyBorder="1" applyAlignment="1">
      <alignment horizontal="right" vertical="center"/>
    </xf>
    <xf numFmtId="0" fontId="19" fillId="2" borderId="0" xfId="0" applyFont="1" applyFill="1" applyBorder="1" applyAlignment="1">
      <alignment horizontal="center" vertical="center"/>
    </xf>
    <xf numFmtId="0" fontId="19" fillId="6" borderId="0" xfId="0" applyFont="1" applyFill="1" applyBorder="1" applyAlignment="1">
      <alignment wrapText="1"/>
    </xf>
    <xf numFmtId="0" fontId="39" fillId="2" borderId="0" xfId="0" applyFont="1" applyFill="1" applyBorder="1" applyAlignment="1">
      <alignment horizontal="right" vertical="center"/>
    </xf>
    <xf numFmtId="0" fontId="19" fillId="2" borderId="0" xfId="0" applyFont="1" applyFill="1" applyBorder="1" applyAlignment="1">
      <alignment horizontal="center" vertical="center"/>
    </xf>
    <xf numFmtId="0" fontId="0" fillId="6" borderId="0" xfId="0" applyFill="1" applyBorder="1" applyAlignment="1">
      <alignment vertical="center" wrapText="1"/>
    </xf>
    <xf numFmtId="49" fontId="19" fillId="12" borderId="78" xfId="0" applyNumberFormat="1" applyFont="1" applyFill="1" applyBorder="1" applyAlignment="1" applyProtection="1">
      <alignment horizontal="center" vertical="center"/>
      <protection locked="0"/>
    </xf>
    <xf numFmtId="0" fontId="64" fillId="6" borderId="154" xfId="0" applyFont="1" applyFill="1" applyBorder="1" applyAlignment="1">
      <alignment vertical="center"/>
    </xf>
    <xf numFmtId="0" fontId="38" fillId="2" borderId="154" xfId="0" applyFont="1" applyFill="1" applyBorder="1" applyAlignment="1">
      <alignment vertical="center"/>
    </xf>
    <xf numFmtId="0" fontId="64" fillId="6" borderId="154" xfId="0" applyFont="1" applyFill="1" applyBorder="1" applyAlignment="1" applyProtection="1">
      <alignment vertical="center"/>
      <protection locked="0"/>
    </xf>
    <xf numFmtId="0" fontId="38" fillId="2" borderId="144" xfId="0" applyFont="1" applyFill="1" applyBorder="1" applyAlignment="1">
      <alignment vertical="center"/>
    </xf>
    <xf numFmtId="0" fontId="38" fillId="2" borderId="148" xfId="0" applyFont="1" applyFill="1" applyBorder="1" applyAlignment="1">
      <alignment vertical="center"/>
    </xf>
    <xf numFmtId="0" fontId="38" fillId="2" borderId="10" xfId="0" applyFont="1" applyFill="1" applyBorder="1" applyAlignment="1">
      <alignment vertical="center"/>
    </xf>
    <xf numFmtId="0" fontId="38" fillId="2" borderId="19" xfId="0" applyFont="1" applyFill="1" applyBorder="1" applyAlignment="1">
      <alignment vertical="center"/>
    </xf>
    <xf numFmtId="0" fontId="38" fillId="2" borderId="18" xfId="0" applyFont="1" applyFill="1" applyBorder="1" applyAlignment="1">
      <alignment vertical="center"/>
    </xf>
    <xf numFmtId="0" fontId="18" fillId="4" borderId="2" xfId="0" quotePrefix="1" applyFont="1" applyFill="1" applyBorder="1" applyAlignment="1">
      <alignment horizontal="left" vertical="center" wrapText="1"/>
    </xf>
    <xf numFmtId="0" fontId="18" fillId="4" borderId="2" xfId="0" applyFont="1" applyFill="1" applyBorder="1" applyAlignment="1">
      <alignment horizontal="left" vertical="center" wrapText="1"/>
    </xf>
    <xf numFmtId="0" fontId="18" fillId="4" borderId="2" xfId="0" applyFont="1" applyFill="1" applyBorder="1" applyAlignment="1">
      <alignment horizontal="left" wrapText="1"/>
    </xf>
    <xf numFmtId="0" fontId="39" fillId="2" borderId="0" xfId="0" applyFont="1" applyFill="1" applyBorder="1" applyAlignment="1">
      <alignment horizontal="left" vertical="center" wrapText="1"/>
    </xf>
    <xf numFmtId="0" fontId="18" fillId="4" borderId="2" xfId="0" quotePrefix="1" applyFont="1" applyFill="1" applyBorder="1" applyAlignment="1">
      <alignment horizontal="left" vertical="center" wrapText="1"/>
    </xf>
    <xf numFmtId="0" fontId="18" fillId="4" borderId="2" xfId="0" applyFont="1" applyFill="1" applyBorder="1" applyAlignment="1">
      <alignment horizontal="left" vertical="center" wrapText="1"/>
    </xf>
    <xf numFmtId="0" fontId="39" fillId="2" borderId="0" xfId="0" applyFont="1" applyFill="1" applyBorder="1" applyAlignment="1">
      <alignment horizontal="right" vertical="center"/>
    </xf>
    <xf numFmtId="0" fontId="19" fillId="6" borderId="0" xfId="0" applyFont="1" applyFill="1" applyBorder="1" applyAlignment="1">
      <alignment vertical="center"/>
    </xf>
    <xf numFmtId="0" fontId="18" fillId="2" borderId="0" xfId="0" applyFont="1" applyFill="1" applyBorder="1" applyAlignment="1">
      <alignment horizontal="left" vertical="center"/>
    </xf>
    <xf numFmtId="0" fontId="18" fillId="2" borderId="2" xfId="0" applyFont="1" applyFill="1" applyBorder="1" applyAlignment="1">
      <alignment horizontal="left" vertical="center"/>
    </xf>
    <xf numFmtId="0" fontId="19" fillId="2" borderId="0" xfId="0" applyFont="1" applyFill="1" applyBorder="1" applyAlignment="1">
      <alignment horizontal="center" vertical="center"/>
    </xf>
    <xf numFmtId="16" fontId="18" fillId="4" borderId="0" xfId="0" applyNumberFormat="1" applyFont="1" applyFill="1" applyBorder="1" applyAlignment="1" applyProtection="1">
      <alignment horizontal="left" vertical="top"/>
    </xf>
    <xf numFmtId="49" fontId="18" fillId="4" borderId="0" xfId="0" quotePrefix="1" applyNumberFormat="1" applyFont="1" applyFill="1" applyBorder="1" applyAlignment="1">
      <alignment horizontal="left" wrapText="1"/>
    </xf>
    <xf numFmtId="49" fontId="25" fillId="4" borderId="0" xfId="0" applyNumberFormat="1" applyFont="1" applyFill="1" applyBorder="1" applyAlignment="1">
      <alignment horizontal="left" vertical="center"/>
    </xf>
    <xf numFmtId="0" fontId="39" fillId="4" borderId="0" xfId="0" applyFont="1" applyFill="1" applyAlignment="1">
      <alignment horizontal="left" vertical="center" wrapText="1"/>
    </xf>
    <xf numFmtId="0" fontId="51" fillId="2" borderId="75" xfId="0" applyFont="1" applyFill="1" applyBorder="1" applyAlignment="1">
      <alignment vertical="center"/>
    </xf>
    <xf numFmtId="0" fontId="39" fillId="2" borderId="76" xfId="0" applyFont="1" applyFill="1" applyBorder="1"/>
    <xf numFmtId="0" fontId="29" fillId="2" borderId="0" xfId="0" applyFont="1" applyFill="1" applyBorder="1" applyAlignment="1">
      <alignment horizontal="left" vertical="center" wrapText="1"/>
    </xf>
    <xf numFmtId="0" fontId="39" fillId="2" borderId="0" xfId="0" applyFont="1" applyFill="1" applyBorder="1" applyAlignment="1">
      <alignment horizontal="left" vertical="center" wrapText="1"/>
    </xf>
    <xf numFmtId="0" fontId="39" fillId="2" borderId="0" xfId="0" applyFont="1" applyFill="1" applyBorder="1" applyAlignment="1">
      <alignment horizontal="right" vertical="center"/>
    </xf>
    <xf numFmtId="0" fontId="18" fillId="2" borderId="0" xfId="0" applyFont="1" applyFill="1" applyBorder="1" applyAlignment="1">
      <alignment horizontal="left" vertical="center"/>
    </xf>
    <xf numFmtId="0" fontId="19" fillId="2" borderId="0" xfId="0" applyFont="1" applyFill="1" applyBorder="1" applyAlignment="1">
      <alignment horizontal="center" vertical="center"/>
    </xf>
    <xf numFmtId="0" fontId="84" fillId="3" borderId="0" xfId="0" applyFont="1" applyFill="1" applyAlignment="1">
      <alignment horizontal="left" vertical="top"/>
    </xf>
    <xf numFmtId="0" fontId="15" fillId="3" borderId="0" xfId="2" applyFill="1" applyAlignment="1" applyProtection="1">
      <alignment horizontal="left"/>
      <protection locked="0"/>
    </xf>
    <xf numFmtId="0" fontId="15" fillId="4" borderId="0" xfId="2" applyFill="1" applyAlignment="1" applyProtection="1">
      <alignment horizontal="left" vertical="top"/>
      <protection locked="0"/>
    </xf>
    <xf numFmtId="0" fontId="18" fillId="2" borderId="0" xfId="0" applyFont="1" applyFill="1" applyBorder="1" applyAlignment="1">
      <alignment horizontal="left" vertical="center"/>
    </xf>
    <xf numFmtId="0" fontId="19" fillId="2" borderId="0" xfId="0" applyFont="1" applyFill="1" applyBorder="1" applyAlignment="1">
      <alignment horizontal="center" vertical="center"/>
    </xf>
    <xf numFmtId="0" fontId="73" fillId="3" borderId="0" xfId="0" applyFont="1" applyFill="1" applyAlignment="1">
      <alignment horizontal="left"/>
    </xf>
    <xf numFmtId="0" fontId="73" fillId="3" borderId="0" xfId="0" applyFont="1" applyFill="1"/>
    <xf numFmtId="0" fontId="78" fillId="3" borderId="0" xfId="0" applyFont="1" applyFill="1"/>
    <xf numFmtId="0" fontId="65" fillId="2" borderId="0" xfId="0" applyNumberFormat="1" applyFont="1" applyFill="1" applyBorder="1" applyAlignment="1" applyProtection="1">
      <alignment vertical="center"/>
    </xf>
    <xf numFmtId="0" fontId="39" fillId="0" borderId="0" xfId="0" applyFont="1" applyAlignment="1">
      <alignment vertical="center" wrapText="1"/>
    </xf>
    <xf numFmtId="0" fontId="19" fillId="3" borderId="0" xfId="0" applyFont="1" applyFill="1" applyAlignment="1">
      <alignment horizontal="left" vertical="center" wrapText="1"/>
    </xf>
    <xf numFmtId="0" fontId="20" fillId="3" borderId="0" xfId="0" applyFont="1" applyFill="1" applyAlignment="1" applyProtection="1">
      <alignment vertical="center" wrapText="1"/>
    </xf>
    <xf numFmtId="0" fontId="34" fillId="6" borderId="0" xfId="0" applyFont="1" applyFill="1" applyAlignment="1">
      <alignment horizontal="left" vertical="center" wrapText="1"/>
    </xf>
    <xf numFmtId="0" fontId="34" fillId="3" borderId="0" xfId="0" applyFont="1" applyFill="1" applyAlignment="1">
      <alignment horizontal="left" vertical="center" wrapText="1"/>
    </xf>
    <xf numFmtId="0" fontId="19" fillId="4" borderId="0" xfId="0" applyFont="1" applyFill="1" applyAlignment="1">
      <alignment horizontal="left" vertical="center" wrapText="1"/>
    </xf>
    <xf numFmtId="0" fontId="19" fillId="6" borderId="0" xfId="0" applyFont="1" applyFill="1" applyAlignment="1">
      <alignment horizontal="left" vertical="center" wrapText="1"/>
    </xf>
    <xf numFmtId="0" fontId="29" fillId="3" borderId="0" xfId="0" applyFont="1" applyFill="1" applyAlignment="1">
      <alignment horizontal="left" wrapText="1"/>
    </xf>
    <xf numFmtId="0" fontId="34" fillId="3" borderId="0" xfId="0" applyFont="1" applyFill="1" applyAlignment="1">
      <alignment vertical="top" wrapText="1"/>
    </xf>
    <xf numFmtId="0" fontId="34" fillId="0" borderId="0" xfId="0" applyFont="1" applyAlignment="1">
      <alignment vertical="top" wrapText="1"/>
    </xf>
    <xf numFmtId="0" fontId="0" fillId="0" borderId="0" xfId="0" applyAlignment="1">
      <alignment wrapText="1"/>
    </xf>
    <xf numFmtId="0" fontId="34" fillId="3" borderId="0" xfId="0" applyFont="1" applyFill="1" applyAlignment="1">
      <alignment vertical="center" wrapText="1"/>
    </xf>
    <xf numFmtId="0" fontId="34" fillId="0" borderId="0" xfId="0" applyFont="1" applyAlignment="1">
      <alignment vertical="center" wrapText="1"/>
    </xf>
    <xf numFmtId="0" fontId="0" fillId="0" borderId="0" xfId="0" applyAlignment="1">
      <alignment vertical="center" wrapText="1"/>
    </xf>
    <xf numFmtId="0" fontId="19" fillId="4" borderId="0" xfId="0" applyFont="1" applyFill="1" applyAlignment="1">
      <alignment vertical="center" wrapText="1"/>
    </xf>
    <xf numFmtId="0" fontId="0" fillId="4" borderId="0" xfId="0" applyFill="1" applyAlignment="1">
      <alignment wrapText="1"/>
    </xf>
    <xf numFmtId="0" fontId="33" fillId="3" borderId="0" xfId="0" applyFont="1" applyFill="1" applyAlignment="1">
      <alignment horizontal="left" vertical="center" wrapText="1"/>
    </xf>
    <xf numFmtId="0" fontId="39" fillId="4" borderId="0" xfId="0" applyFont="1" applyFill="1" applyAlignment="1">
      <alignment wrapText="1"/>
    </xf>
    <xf numFmtId="0" fontId="11" fillId="4" borderId="0" xfId="0" applyFont="1" applyFill="1" applyAlignment="1">
      <alignment wrapText="1"/>
    </xf>
    <xf numFmtId="0" fontId="11" fillId="6" borderId="0" xfId="0" applyFont="1" applyFill="1" applyAlignment="1">
      <alignment vertical="center" wrapText="1"/>
    </xf>
    <xf numFmtId="0" fontId="0" fillId="6" borderId="0" xfId="0" applyFill="1" applyAlignment="1">
      <alignment vertical="center" wrapText="1"/>
    </xf>
    <xf numFmtId="0" fontId="39" fillId="6" borderId="0" xfId="0" applyFont="1" applyFill="1" applyAlignment="1">
      <alignment horizontal="left" vertical="center" wrapText="1"/>
    </xf>
    <xf numFmtId="0" fontId="11" fillId="6" borderId="0" xfId="0" applyFont="1" applyFill="1" applyAlignment="1">
      <alignment wrapText="1"/>
    </xf>
    <xf numFmtId="0" fontId="19" fillId="6" borderId="104" xfId="0" applyFont="1" applyFill="1" applyBorder="1" applyAlignment="1">
      <alignment vertical="center" wrapText="1"/>
    </xf>
    <xf numFmtId="0" fontId="19" fillId="6" borderId="101" xfId="0" applyFont="1" applyFill="1" applyBorder="1" applyAlignment="1">
      <alignment vertical="center" wrapText="1"/>
    </xf>
    <xf numFmtId="0" fontId="19" fillId="6" borderId="100" xfId="0" applyFont="1" applyFill="1" applyBorder="1" applyAlignment="1">
      <alignment vertical="center" wrapText="1"/>
    </xf>
    <xf numFmtId="165" fontId="39" fillId="3" borderId="27" xfId="1" applyNumberFormat="1" applyFont="1" applyFill="1" applyBorder="1" applyAlignment="1"/>
    <xf numFmtId="0" fontId="19" fillId="0" borderId="0" xfId="0" applyFont="1" applyAlignment="1"/>
    <xf numFmtId="165" fontId="39" fillId="3" borderId="0" xfId="1" applyNumberFormat="1" applyFont="1" applyFill="1" applyBorder="1" applyAlignment="1"/>
    <xf numFmtId="0" fontId="19" fillId="0" borderId="0" xfId="0" applyFont="1" applyBorder="1" applyAlignment="1"/>
    <xf numFmtId="0" fontId="39" fillId="3" borderId="15" xfId="0" applyFont="1" applyFill="1" applyBorder="1" applyAlignment="1">
      <alignment horizontal="center"/>
    </xf>
    <xf numFmtId="0" fontId="19" fillId="0" borderId="17" xfId="0" applyFont="1" applyBorder="1"/>
    <xf numFmtId="0" fontId="39" fillId="3" borderId="27" xfId="0" applyFont="1" applyFill="1" applyBorder="1" applyAlignment="1">
      <alignment horizontal="center"/>
    </xf>
    <xf numFmtId="0" fontId="19" fillId="0" borderId="18" xfId="0" applyFont="1" applyBorder="1" applyAlignment="1">
      <alignment horizontal="center"/>
    </xf>
    <xf numFmtId="165" fontId="46" fillId="3" borderId="20" xfId="1" applyNumberFormat="1" applyFont="1" applyFill="1" applyBorder="1" applyAlignment="1">
      <alignment horizontal="center"/>
    </xf>
    <xf numFmtId="165" fontId="46" fillId="3" borderId="12" xfId="1" applyNumberFormat="1" applyFont="1" applyFill="1" applyBorder="1" applyAlignment="1">
      <alignment horizontal="center"/>
    </xf>
    <xf numFmtId="0" fontId="47" fillId="0" borderId="12" xfId="0" applyFont="1" applyBorder="1" applyAlignment="1"/>
    <xf numFmtId="0" fontId="47" fillId="0" borderId="14" xfId="0" applyFont="1" applyBorder="1" applyAlignment="1"/>
    <xf numFmtId="165" fontId="39" fillId="3" borderId="25" xfId="1" applyNumberFormat="1" applyFont="1" applyFill="1" applyBorder="1" applyAlignment="1"/>
    <xf numFmtId="0" fontId="19" fillId="0" borderId="10" xfId="0" applyFont="1" applyBorder="1" applyAlignment="1"/>
    <xf numFmtId="165" fontId="39" fillId="3" borderId="10" xfId="1" applyNumberFormat="1" applyFont="1" applyFill="1" applyBorder="1" applyAlignment="1"/>
    <xf numFmtId="165" fontId="29" fillId="2" borderId="27" xfId="1" applyNumberFormat="1" applyFont="1" applyFill="1" applyBorder="1" applyAlignment="1"/>
    <xf numFmtId="0" fontId="26" fillId="2" borderId="0" xfId="0" applyFont="1" applyFill="1" applyAlignment="1"/>
    <xf numFmtId="165" fontId="29" fillId="2" borderId="0" xfId="1" applyNumberFormat="1" applyFont="1" applyFill="1" applyBorder="1" applyAlignment="1"/>
    <xf numFmtId="0" fontId="26" fillId="2" borderId="0" xfId="0" applyFont="1" applyFill="1" applyBorder="1" applyAlignment="1"/>
    <xf numFmtId="0" fontId="19" fillId="3" borderId="0" xfId="0" applyFont="1" applyFill="1" applyAlignment="1"/>
    <xf numFmtId="0" fontId="39" fillId="3" borderId="25" xfId="0" applyFont="1" applyFill="1" applyBorder="1" applyAlignment="1">
      <alignment horizontal="center"/>
    </xf>
    <xf numFmtId="0" fontId="19" fillId="0" borderId="19" xfId="0" applyFont="1" applyBorder="1" applyAlignment="1">
      <alignment horizontal="center"/>
    </xf>
    <xf numFmtId="0" fontId="29" fillId="2" borderId="27" xfId="0" applyFont="1" applyFill="1" applyBorder="1" applyAlignment="1">
      <alignment horizontal="center"/>
    </xf>
    <xf numFmtId="0" fontId="26" fillId="2" borderId="18" xfId="0" applyFont="1" applyFill="1" applyBorder="1" applyAlignment="1">
      <alignment horizontal="center"/>
    </xf>
    <xf numFmtId="0" fontId="39" fillId="2" borderId="20" xfId="0" applyFont="1" applyFill="1" applyBorder="1" applyAlignment="1">
      <alignment horizontal="center" vertical="center"/>
    </xf>
    <xf numFmtId="0" fontId="39" fillId="2" borderId="12" xfId="0" applyFont="1" applyFill="1" applyBorder="1" applyAlignment="1">
      <alignment horizontal="center" vertical="center"/>
    </xf>
    <xf numFmtId="0" fontId="39" fillId="2" borderId="14" xfId="0" applyFont="1" applyFill="1" applyBorder="1" applyAlignment="1">
      <alignment horizontal="center" vertical="center"/>
    </xf>
    <xf numFmtId="9" fontId="26" fillId="3" borderId="20" xfId="3" applyFont="1" applyFill="1" applyBorder="1" applyAlignment="1">
      <alignment horizontal="center" vertical="center"/>
    </xf>
    <xf numFmtId="0" fontId="19" fillId="0" borderId="12" xfId="0" applyFont="1" applyBorder="1" applyAlignment="1">
      <alignment horizontal="center" vertical="center"/>
    </xf>
    <xf numFmtId="0" fontId="19" fillId="0" borderId="14" xfId="0" applyFont="1" applyBorder="1" applyAlignment="1">
      <alignment horizontal="center" vertical="center"/>
    </xf>
    <xf numFmtId="0" fontId="19" fillId="3" borderId="20" xfId="0" applyFont="1" applyFill="1" applyBorder="1" applyAlignment="1">
      <alignment horizontal="center" vertical="center"/>
    </xf>
    <xf numFmtId="0" fontId="19" fillId="0" borderId="12" xfId="0" applyFont="1" applyBorder="1" applyAlignment="1">
      <alignment vertical="center"/>
    </xf>
    <xf numFmtId="0" fontId="19" fillId="0" borderId="14" xfId="0" applyFont="1" applyBorder="1" applyAlignment="1">
      <alignment vertical="center"/>
    </xf>
    <xf numFmtId="0" fontId="19" fillId="0" borderId="20" xfId="0" applyFont="1" applyBorder="1" applyAlignment="1">
      <alignment horizontal="center" vertical="center"/>
    </xf>
    <xf numFmtId="0" fontId="25" fillId="3" borderId="0" xfId="0" applyFont="1" applyFill="1" applyAlignment="1">
      <alignment horizontal="left" vertical="center" wrapText="1"/>
    </xf>
    <xf numFmtId="0" fontId="19" fillId="2" borderId="15" xfId="0" applyFont="1" applyFill="1" applyBorder="1" applyAlignment="1">
      <alignment horizontal="center" vertical="center" wrapText="1"/>
    </xf>
    <xf numFmtId="0" fontId="19" fillId="2" borderId="13" xfId="0" applyFont="1" applyFill="1" applyBorder="1" applyAlignment="1">
      <alignment horizontal="center" vertical="center" wrapText="1"/>
    </xf>
    <xf numFmtId="0" fontId="19" fillId="2" borderId="17" xfId="0" applyFont="1" applyFill="1" applyBorder="1" applyAlignment="1">
      <alignment horizontal="center" vertical="center" wrapText="1"/>
    </xf>
    <xf numFmtId="0" fontId="19" fillId="2" borderId="27" xfId="0" applyFont="1" applyFill="1" applyBorder="1" applyAlignment="1">
      <alignment horizontal="center" vertical="center" wrapText="1"/>
    </xf>
    <xf numFmtId="0" fontId="19" fillId="2" borderId="0" xfId="0" applyFont="1" applyFill="1" applyBorder="1" applyAlignment="1">
      <alignment horizontal="center" vertical="center" wrapText="1"/>
    </xf>
    <xf numFmtId="0" fontId="19" fillId="2" borderId="18"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9" fillId="2" borderId="19" xfId="0" applyFont="1" applyFill="1" applyBorder="1" applyAlignment="1">
      <alignment horizontal="center" vertical="center" wrapText="1"/>
    </xf>
    <xf numFmtId="0" fontId="19" fillId="3" borderId="20" xfId="0" applyFont="1" applyFill="1" applyBorder="1" applyAlignment="1">
      <alignment horizontal="center" vertical="center" wrapText="1"/>
    </xf>
    <xf numFmtId="0" fontId="19" fillId="0" borderId="12" xfId="0" applyFont="1" applyBorder="1" applyAlignment="1">
      <alignment wrapText="1"/>
    </xf>
    <xf numFmtId="0" fontId="19" fillId="0" borderId="14" xfId="0" applyFont="1" applyBorder="1" applyAlignment="1">
      <alignment wrapText="1"/>
    </xf>
    <xf numFmtId="0" fontId="19" fillId="2" borderId="20" xfId="0" applyFont="1" applyFill="1" applyBorder="1" applyAlignment="1">
      <alignment horizontal="center" vertical="center" wrapText="1"/>
    </xf>
    <xf numFmtId="0" fontId="19" fillId="2" borderId="12" xfId="0" applyFont="1" applyFill="1" applyBorder="1" applyAlignment="1">
      <alignment wrapText="1"/>
    </xf>
    <xf numFmtId="0" fontId="19" fillId="2" borderId="14" xfId="0" applyFont="1" applyFill="1" applyBorder="1" applyAlignment="1">
      <alignment wrapText="1"/>
    </xf>
    <xf numFmtId="0" fontId="29" fillId="0" borderId="20" xfId="0" applyFont="1" applyBorder="1" applyAlignment="1">
      <alignment horizontal="center" vertical="center"/>
    </xf>
    <xf numFmtId="0" fontId="29" fillId="2" borderId="16" xfId="0" applyFont="1" applyFill="1" applyBorder="1" applyAlignment="1">
      <alignment horizontal="center" wrapText="1"/>
    </xf>
    <xf numFmtId="0" fontId="26" fillId="0" borderId="16" xfId="0" applyFont="1" applyBorder="1" applyAlignment="1">
      <alignment horizontal="center" wrapText="1"/>
    </xf>
    <xf numFmtId="0" fontId="29" fillId="2" borderId="20" xfId="0" applyFont="1" applyFill="1" applyBorder="1" applyAlignment="1">
      <alignment horizontal="center" wrapText="1"/>
    </xf>
    <xf numFmtId="0" fontId="19" fillId="0" borderId="14" xfId="0" applyFont="1" applyBorder="1" applyAlignment="1">
      <alignment horizontal="center" wrapText="1"/>
    </xf>
    <xf numFmtId="0" fontId="18" fillId="2" borderId="20" xfId="0" applyFont="1" applyFill="1" applyBorder="1" applyAlignment="1">
      <alignment horizontal="center" wrapText="1"/>
    </xf>
    <xf numFmtId="0" fontId="18" fillId="0" borderId="12" xfId="0" applyFont="1" applyBorder="1" applyAlignment="1">
      <alignment horizontal="center" wrapText="1"/>
    </xf>
    <xf numFmtId="0" fontId="18" fillId="0" borderId="14" xfId="0" applyFont="1" applyBorder="1" applyAlignment="1">
      <alignment horizontal="center" wrapText="1"/>
    </xf>
    <xf numFmtId="0" fontId="19" fillId="0" borderId="16" xfId="0" applyFont="1" applyBorder="1" applyAlignment="1">
      <alignment horizontal="center" wrapText="1"/>
    </xf>
    <xf numFmtId="0" fontId="19" fillId="2" borderId="12" xfId="0" applyFont="1" applyFill="1" applyBorder="1"/>
    <xf numFmtId="0" fontId="19" fillId="2" borderId="14" xfId="0" applyFont="1" applyFill="1" applyBorder="1"/>
    <xf numFmtId="0" fontId="19" fillId="3" borderId="20" xfId="0" applyFont="1" applyFill="1" applyBorder="1" applyAlignment="1">
      <alignment horizontal="center"/>
    </xf>
    <xf numFmtId="0" fontId="19" fillId="0" borderId="14" xfId="0" applyFont="1" applyBorder="1" applyAlignment="1">
      <alignment horizontal="center"/>
    </xf>
    <xf numFmtId="0" fontId="29" fillId="3" borderId="20" xfId="0" applyFont="1" applyFill="1" applyBorder="1" applyAlignment="1">
      <alignment horizontal="center"/>
    </xf>
    <xf numFmtId="0" fontId="29" fillId="3" borderId="20" xfId="0" applyFont="1" applyFill="1" applyBorder="1" applyAlignment="1">
      <alignment horizontal="center" vertical="center"/>
    </xf>
    <xf numFmtId="0" fontId="29" fillId="3" borderId="14" xfId="0" applyFont="1" applyFill="1" applyBorder="1" applyAlignment="1">
      <alignment horizontal="center" vertical="center"/>
    </xf>
    <xf numFmtId="164" fontId="19" fillId="3" borderId="20" xfId="1" applyNumberFormat="1" applyFont="1" applyFill="1" applyBorder="1" applyAlignment="1">
      <alignment horizontal="center" vertical="center"/>
    </xf>
    <xf numFmtId="164" fontId="19" fillId="3" borderId="14" xfId="1" applyNumberFormat="1" applyFont="1" applyFill="1" applyBorder="1" applyAlignment="1">
      <alignment horizontal="center" vertical="center"/>
    </xf>
    <xf numFmtId="0" fontId="39" fillId="2" borderId="20" xfId="0" applyFont="1" applyFill="1" applyBorder="1" applyAlignment="1">
      <alignment horizontal="center" vertical="center" wrapText="1"/>
    </xf>
    <xf numFmtId="0" fontId="29" fillId="2" borderId="20" xfId="0" applyFont="1" applyFill="1" applyBorder="1" applyAlignment="1">
      <alignment horizontal="center" vertical="center"/>
    </xf>
    <xf numFmtId="0" fontId="26" fillId="2" borderId="12" xfId="0" applyFont="1" applyFill="1" applyBorder="1"/>
    <xf numFmtId="0" fontId="26" fillId="2" borderId="14" xfId="0" applyFont="1" applyFill="1" applyBorder="1"/>
    <xf numFmtId="14" fontId="19" fillId="6" borderId="0" xfId="0" applyNumberFormat="1" applyFont="1" applyFill="1" applyBorder="1" applyAlignment="1" applyProtection="1">
      <alignment horizontal="left" vertical="center"/>
    </xf>
    <xf numFmtId="0" fontId="10" fillId="6" borderId="0" xfId="0" applyFont="1" applyFill="1" applyBorder="1" applyAlignment="1">
      <alignment horizontal="left" vertical="center"/>
    </xf>
    <xf numFmtId="0" fontId="64" fillId="2" borderId="0" xfId="0" applyFont="1" applyFill="1" applyBorder="1" applyAlignment="1" applyProtection="1">
      <alignment vertical="center"/>
    </xf>
    <xf numFmtId="0" fontId="64" fillId="0" borderId="0" xfId="0" applyFont="1" applyAlignment="1">
      <alignment vertical="center"/>
    </xf>
    <xf numFmtId="0" fontId="51" fillId="3" borderId="7" xfId="0" applyFont="1" applyFill="1" applyBorder="1" applyAlignment="1" applyProtection="1">
      <alignment horizontal="center" vertical="top"/>
    </xf>
    <xf numFmtId="0" fontId="51" fillId="0" borderId="1" xfId="0" applyFont="1" applyBorder="1" applyAlignment="1" applyProtection="1">
      <alignment horizontal="center" vertical="top"/>
    </xf>
    <xf numFmtId="0" fontId="51" fillId="0" borderId="8" xfId="0" applyFont="1" applyBorder="1" applyAlignment="1" applyProtection="1">
      <alignment horizontal="center" vertical="top"/>
    </xf>
    <xf numFmtId="49" fontId="19" fillId="5" borderId="79" xfId="0" applyNumberFormat="1" applyFont="1" applyFill="1" applyBorder="1" applyAlignment="1" applyProtection="1">
      <alignment horizontal="center" vertical="center"/>
      <protection locked="0"/>
    </xf>
    <xf numFmtId="49" fontId="19" fillId="5" borderId="81" xfId="0" applyNumberFormat="1" applyFont="1" applyFill="1" applyBorder="1" applyAlignment="1" applyProtection="1">
      <alignment horizontal="center" vertical="center"/>
      <protection locked="0"/>
    </xf>
    <xf numFmtId="0" fontId="39" fillId="8" borderId="103" xfId="0" applyFont="1" applyFill="1" applyBorder="1" applyAlignment="1">
      <alignment horizontal="center" vertical="center" textRotation="90" wrapText="1"/>
    </xf>
    <xf numFmtId="0" fontId="11" fillId="0" borderId="24" xfId="0" applyFont="1" applyBorder="1" applyAlignment="1">
      <alignment horizontal="center" vertical="center" textRotation="90" wrapText="1"/>
    </xf>
    <xf numFmtId="49" fontId="1" fillId="0" borderId="0" xfId="0" applyNumberFormat="1" applyFont="1" applyBorder="1" applyAlignment="1" applyProtection="1">
      <alignment horizontal="left" vertical="center" wrapText="1"/>
      <protection locked="0"/>
    </xf>
    <xf numFmtId="49" fontId="0" fillId="0" borderId="0" xfId="0" applyNumberFormat="1" applyAlignment="1" applyProtection="1">
      <alignment horizontal="left" vertical="center" wrapText="1"/>
      <protection locked="0"/>
    </xf>
    <xf numFmtId="0" fontId="57" fillId="2" borderId="0" xfId="0" applyFont="1" applyFill="1" applyAlignment="1" applyProtection="1">
      <alignment vertical="center" wrapText="1"/>
    </xf>
    <xf numFmtId="0" fontId="70" fillId="0" borderId="0" xfId="0" applyFont="1" applyAlignment="1">
      <alignment vertical="center"/>
    </xf>
    <xf numFmtId="0" fontId="25" fillId="2" borderId="0" xfId="0" applyFont="1" applyFill="1" applyAlignment="1" applyProtection="1">
      <alignment vertical="center" wrapText="1"/>
    </xf>
    <xf numFmtId="0" fontId="33" fillId="6" borderId="27" xfId="0" applyFont="1" applyFill="1" applyBorder="1" applyAlignment="1" applyProtection="1">
      <alignment vertical="center"/>
    </xf>
    <xf numFmtId="0" fontId="61" fillId="6" borderId="0" xfId="0" applyFont="1" applyFill="1" applyBorder="1" applyAlignment="1">
      <alignment vertical="center"/>
    </xf>
    <xf numFmtId="0" fontId="61" fillId="0" borderId="0" xfId="0" applyFont="1" applyAlignment="1">
      <alignment vertical="center"/>
    </xf>
    <xf numFmtId="0" fontId="76" fillId="3" borderId="153" xfId="0" applyFont="1" applyFill="1" applyBorder="1" applyAlignment="1" applyProtection="1">
      <alignment vertical="center" wrapText="1"/>
    </xf>
    <xf numFmtId="0" fontId="0" fillId="0" borderId="154" xfId="0" applyBorder="1" applyAlignment="1">
      <alignment wrapText="1"/>
    </xf>
    <xf numFmtId="0" fontId="0" fillId="0" borderId="155" xfId="0" applyBorder="1" applyAlignment="1">
      <alignment wrapText="1"/>
    </xf>
    <xf numFmtId="14" fontId="21" fillId="6" borderId="0" xfId="0" applyNumberFormat="1" applyFont="1" applyFill="1" applyAlignment="1" applyProtection="1">
      <alignment horizontal="center" vertical="center" wrapText="1"/>
    </xf>
    <xf numFmtId="0" fontId="0" fillId="6" borderId="0" xfId="0" applyFill="1" applyAlignment="1">
      <alignment horizontal="center" vertical="center" wrapText="1"/>
    </xf>
    <xf numFmtId="49" fontId="3" fillId="0" borderId="0" xfId="0" applyNumberFormat="1" applyFont="1" applyBorder="1" applyAlignment="1" applyProtection="1">
      <alignment horizontal="left" vertical="center" wrapText="1"/>
      <protection locked="0"/>
    </xf>
    <xf numFmtId="0" fontId="39" fillId="8" borderId="0" xfId="0" applyFont="1" applyFill="1" applyBorder="1" applyAlignment="1" applyProtection="1">
      <alignment vertical="center" wrapText="1"/>
    </xf>
    <xf numFmtId="0" fontId="0" fillId="8" borderId="0" xfId="0" applyFill="1" applyAlignment="1">
      <alignment vertical="center" wrapText="1"/>
    </xf>
    <xf numFmtId="49" fontId="2" fillId="0" borderId="0" xfId="0" applyNumberFormat="1" applyFont="1" applyBorder="1" applyAlignment="1" applyProtection="1">
      <alignment horizontal="left" vertical="center" wrapText="1"/>
      <protection locked="0"/>
    </xf>
    <xf numFmtId="49" fontId="19" fillId="2" borderId="1" xfId="0" applyNumberFormat="1" applyFont="1" applyFill="1" applyBorder="1" applyAlignment="1" applyProtection="1">
      <alignment horizontal="left" vertical="center"/>
    </xf>
    <xf numFmtId="49" fontId="74" fillId="4" borderId="0" xfId="4" applyNumberFormat="1"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xf>
    <xf numFmtId="0" fontId="29" fillId="2" borderId="12" xfId="0" applyFont="1" applyFill="1" applyBorder="1" applyAlignment="1" applyProtection="1">
      <alignment vertical="center" wrapText="1"/>
    </xf>
    <xf numFmtId="0" fontId="29" fillId="2" borderId="14" xfId="0" applyFont="1" applyFill="1" applyBorder="1" applyAlignment="1" applyProtection="1">
      <alignment vertical="center" wrapText="1"/>
    </xf>
    <xf numFmtId="0" fontId="76" fillId="3" borderId="75" xfId="0" applyFont="1" applyFill="1" applyBorder="1" applyAlignment="1" applyProtection="1">
      <alignment horizontal="center" vertical="center"/>
    </xf>
    <xf numFmtId="0" fontId="76" fillId="0" borderId="76" xfId="0" applyFont="1" applyBorder="1" applyAlignment="1" applyProtection="1">
      <alignment horizontal="center" vertical="center"/>
    </xf>
    <xf numFmtId="0" fontId="76" fillId="0" borderId="77" xfId="0" applyFont="1" applyBorder="1" applyAlignment="1" applyProtection="1">
      <alignment horizontal="center" vertical="center"/>
    </xf>
    <xf numFmtId="0" fontId="21" fillId="6" borderId="0" xfId="0" applyFont="1" applyFill="1" applyAlignment="1" applyProtection="1">
      <alignment horizontal="left" vertical="center"/>
    </xf>
    <xf numFmtId="0" fontId="0" fillId="6" borderId="0" xfId="0" applyFill="1" applyAlignment="1">
      <alignment vertical="center"/>
    </xf>
    <xf numFmtId="49" fontId="19" fillId="0" borderId="0" xfId="0" applyNumberFormat="1" applyFont="1" applyAlignment="1" applyProtection="1">
      <alignment horizontal="left" vertical="center"/>
      <protection locked="0"/>
    </xf>
    <xf numFmtId="49" fontId="0" fillId="0" borderId="0" xfId="0" applyNumberFormat="1" applyAlignment="1" applyProtection="1">
      <alignment horizontal="left" vertical="center"/>
      <protection locked="0"/>
    </xf>
    <xf numFmtId="0" fontId="39" fillId="2" borderId="0" xfId="0" applyFont="1" applyFill="1" applyBorder="1" applyAlignment="1" applyProtection="1">
      <alignment horizontal="left" vertical="center" wrapText="1"/>
    </xf>
    <xf numFmtId="0" fontId="19" fillId="0" borderId="0" xfId="0" applyFont="1" applyAlignment="1" applyProtection="1">
      <alignment horizontal="left" vertical="center" wrapText="1"/>
    </xf>
    <xf numFmtId="49" fontId="19" fillId="3" borderId="0" xfId="0" applyNumberFormat="1" applyFont="1" applyFill="1" applyBorder="1" applyAlignment="1" applyProtection="1">
      <alignment horizontal="left" vertical="center" wrapText="1"/>
      <protection locked="0"/>
    </xf>
    <xf numFmtId="0" fontId="0" fillId="0" borderId="0" xfId="0" applyAlignment="1" applyProtection="1">
      <alignment horizontal="left" vertical="center" wrapText="1"/>
      <protection locked="0"/>
    </xf>
    <xf numFmtId="49" fontId="19" fillId="5" borderId="80" xfId="0" applyNumberFormat="1" applyFont="1" applyFill="1" applyBorder="1" applyAlignment="1" applyProtection="1">
      <alignment horizontal="center" vertical="center"/>
      <protection locked="0"/>
    </xf>
    <xf numFmtId="49" fontId="0" fillId="0" borderId="80" xfId="0" applyNumberFormat="1" applyBorder="1" applyAlignment="1" applyProtection="1">
      <alignment vertical="center"/>
      <protection locked="0"/>
    </xf>
    <xf numFmtId="49" fontId="0" fillId="0" borderId="81" xfId="0" applyNumberFormat="1" applyBorder="1" applyAlignment="1" applyProtection="1">
      <alignment vertical="center"/>
      <protection locked="0"/>
    </xf>
    <xf numFmtId="49" fontId="19" fillId="0" borderId="0" xfId="0" applyNumberFormat="1" applyFont="1" applyFill="1" applyBorder="1" applyAlignment="1" applyProtection="1">
      <alignment horizontal="left" vertical="center"/>
      <protection locked="0"/>
    </xf>
    <xf numFmtId="0" fontId="57" fillId="2" borderId="0" xfId="0" applyFont="1" applyFill="1" applyAlignment="1" applyProtection="1">
      <alignment vertical="center"/>
    </xf>
    <xf numFmtId="0" fontId="0" fillId="0" borderId="0" xfId="0" applyAlignment="1" applyProtection="1">
      <alignment vertical="center"/>
      <protection locked="0"/>
    </xf>
    <xf numFmtId="49" fontId="22" fillId="0" borderId="0" xfId="0" applyNumberFormat="1" applyFont="1" applyFill="1" applyBorder="1" applyAlignment="1" applyProtection="1">
      <alignment horizontal="left" vertical="top" wrapText="1"/>
      <protection locked="0"/>
    </xf>
    <xf numFmtId="49" fontId="0" fillId="0" borderId="0" xfId="0" applyNumberFormat="1" applyFill="1" applyAlignment="1" applyProtection="1">
      <alignment horizontal="left" vertical="top" wrapText="1"/>
      <protection locked="0"/>
    </xf>
    <xf numFmtId="49" fontId="19" fillId="0" borderId="0" xfId="3" applyNumberFormat="1" applyFont="1" applyAlignment="1" applyProtection="1">
      <alignment horizontal="left" vertical="center" wrapText="1"/>
      <protection locked="0"/>
    </xf>
    <xf numFmtId="0" fontId="39" fillId="2" borderId="0" xfId="0" applyFont="1" applyFill="1" applyAlignment="1" applyProtection="1">
      <alignment vertical="center" wrapText="1"/>
    </xf>
    <xf numFmtId="49" fontId="22" fillId="4" borderId="0" xfId="0" applyNumberFormat="1" applyFont="1" applyFill="1" applyBorder="1" applyAlignment="1" applyProtection="1">
      <alignment horizontal="left" vertical="top" wrapText="1"/>
      <protection locked="0"/>
    </xf>
    <xf numFmtId="49" fontId="0" fillId="4" borderId="0" xfId="0" applyNumberFormat="1" applyFill="1" applyAlignment="1" applyProtection="1">
      <alignment horizontal="left" vertical="top" wrapText="1"/>
      <protection locked="0"/>
    </xf>
    <xf numFmtId="0" fontId="25" fillId="2" borderId="0" xfId="0" applyFont="1" applyFill="1" applyBorder="1" applyAlignment="1" applyProtection="1">
      <alignment horizontal="left" vertical="top" wrapText="1"/>
    </xf>
    <xf numFmtId="0" fontId="1" fillId="6" borderId="0" xfId="0" applyFont="1" applyFill="1" applyAlignment="1" applyProtection="1">
      <alignment vertical="center" wrapText="1"/>
    </xf>
    <xf numFmtId="0" fontId="19" fillId="2" borderId="0" xfId="0" applyFont="1" applyFill="1" applyAlignment="1" applyProtection="1">
      <alignment vertical="center" wrapText="1"/>
    </xf>
    <xf numFmtId="0" fontId="19" fillId="2" borderId="104" xfId="5" applyFont="1" applyFill="1" applyBorder="1" applyAlignment="1" applyProtection="1">
      <alignment horizontal="left" vertical="center"/>
    </xf>
    <xf numFmtId="0" fontId="10" fillId="0" borderId="145" xfId="0" applyFont="1" applyBorder="1" applyAlignment="1" applyProtection="1">
      <alignment horizontal="left" vertical="center"/>
    </xf>
    <xf numFmtId="0" fontId="0" fillId="0" borderId="145" xfId="0" applyBorder="1" applyAlignment="1" applyProtection="1">
      <alignment vertical="center"/>
    </xf>
    <xf numFmtId="0" fontId="0" fillId="0" borderId="146" xfId="0" applyBorder="1" applyAlignment="1" applyProtection="1">
      <alignment vertical="center"/>
    </xf>
    <xf numFmtId="1" fontId="19" fillId="3" borderId="104" xfId="3" applyNumberFormat="1" applyFont="1" applyFill="1" applyBorder="1" applyAlignment="1" applyProtection="1">
      <alignment horizontal="center" vertical="center"/>
      <protection locked="0"/>
    </xf>
    <xf numFmtId="1" fontId="0" fillId="11" borderId="145" xfId="3" applyNumberFormat="1" applyFont="1" applyFill="1" applyBorder="1" applyAlignment="1" applyProtection="1">
      <alignment horizontal="center" vertical="center"/>
      <protection locked="0"/>
    </xf>
    <xf numFmtId="1" fontId="0" fillId="11" borderId="146" xfId="3" applyNumberFormat="1" applyFont="1" applyFill="1" applyBorder="1" applyAlignment="1" applyProtection="1">
      <alignment horizontal="center" vertical="center"/>
      <protection locked="0"/>
    </xf>
    <xf numFmtId="0" fontId="19" fillId="2" borderId="104" xfId="5" applyFont="1" applyFill="1" applyBorder="1" applyAlignment="1" applyProtection="1">
      <alignment horizontal="left" vertical="center" wrapText="1"/>
    </xf>
    <xf numFmtId="0" fontId="55" fillId="8" borderId="153" xfId="5" applyFont="1" applyFill="1" applyBorder="1" applyAlignment="1">
      <alignment horizontal="center" vertical="center" wrapText="1"/>
    </xf>
    <xf numFmtId="0" fontId="83" fillId="0" borderId="154" xfId="0" applyFont="1" applyBorder="1" applyAlignment="1">
      <alignment horizontal="center" vertical="center" wrapText="1"/>
    </xf>
    <xf numFmtId="0" fontId="83" fillId="0" borderId="155" xfId="0" applyFont="1" applyBorder="1" applyAlignment="1">
      <alignment horizontal="center" vertical="center" wrapText="1"/>
    </xf>
    <xf numFmtId="0" fontId="10" fillId="0" borderId="145" xfId="0" applyFont="1" applyBorder="1" applyAlignment="1" applyProtection="1">
      <alignment vertical="center"/>
    </xf>
    <xf numFmtId="0" fontId="10" fillId="0" borderId="146" xfId="0" applyFont="1" applyBorder="1" applyAlignment="1" applyProtection="1">
      <alignment vertical="center"/>
    </xf>
    <xf numFmtId="0" fontId="49" fillId="3" borderId="7" xfId="5" applyFont="1" applyFill="1" applyBorder="1" applyAlignment="1" applyProtection="1">
      <alignment horizontal="center" vertical="center"/>
    </xf>
    <xf numFmtId="0" fontId="49" fillId="0" borderId="1" xfId="5" applyFont="1" applyBorder="1" applyAlignment="1" applyProtection="1">
      <alignment horizontal="center" vertical="center"/>
    </xf>
    <xf numFmtId="0" fontId="49" fillId="0" borderId="8" xfId="5" applyFont="1" applyBorder="1" applyAlignment="1" applyProtection="1">
      <alignment horizontal="center" vertical="center"/>
    </xf>
    <xf numFmtId="49" fontId="74" fillId="2" borderId="104" xfId="0" applyNumberFormat="1" applyFont="1" applyFill="1" applyBorder="1" applyAlignment="1">
      <alignment horizontal="center" vertical="center"/>
    </xf>
    <xf numFmtId="49" fontId="75" fillId="0" borderId="101" xfId="0" applyNumberFormat="1" applyFont="1" applyBorder="1" applyAlignment="1">
      <alignment horizontal="center" vertical="center"/>
    </xf>
    <xf numFmtId="49" fontId="75" fillId="0" borderId="100" xfId="0" applyNumberFormat="1" applyFont="1" applyBorder="1" applyAlignment="1">
      <alignment horizontal="center" vertical="center"/>
    </xf>
    <xf numFmtId="0" fontId="24" fillId="2" borderId="0" xfId="5" applyFont="1" applyFill="1" applyBorder="1" applyAlignment="1">
      <alignment horizontal="left" vertical="center" wrapText="1"/>
    </xf>
    <xf numFmtId="0" fontId="66" fillId="0" borderId="0" xfId="5" applyFont="1" applyAlignment="1">
      <alignment vertical="center" wrapText="1"/>
    </xf>
    <xf numFmtId="0" fontId="39" fillId="8" borderId="0" xfId="5" applyFont="1" applyFill="1" applyBorder="1" applyAlignment="1">
      <alignment vertical="center" wrapText="1"/>
    </xf>
    <xf numFmtId="49" fontId="8" fillId="2" borderId="85" xfId="0" applyNumberFormat="1" applyFont="1" applyFill="1" applyBorder="1" applyAlignment="1">
      <alignment horizontal="left" vertical="center" wrapText="1"/>
    </xf>
    <xf numFmtId="49" fontId="0" fillId="0" borderId="92" xfId="0" applyNumberFormat="1" applyBorder="1" applyAlignment="1">
      <alignment horizontal="left" vertical="center" wrapText="1"/>
    </xf>
    <xf numFmtId="49" fontId="0" fillId="0" borderId="93" xfId="0" applyNumberFormat="1" applyBorder="1" applyAlignment="1">
      <alignment horizontal="left" vertical="center" wrapText="1"/>
    </xf>
    <xf numFmtId="0" fontId="39" fillId="8" borderId="0" xfId="5" applyFont="1" applyFill="1" applyBorder="1" applyAlignment="1" applyProtection="1">
      <alignment vertical="center" wrapText="1"/>
    </xf>
    <xf numFmtId="0" fontId="27" fillId="2" borderId="104" xfId="0" applyFont="1" applyFill="1" applyBorder="1" applyAlignment="1">
      <alignment horizontal="left" vertical="center" wrapText="1"/>
    </xf>
    <xf numFmtId="0" fontId="0" fillId="0" borderId="145" xfId="0" applyBorder="1" applyAlignment="1">
      <alignment wrapText="1"/>
    </xf>
    <xf numFmtId="0" fontId="0" fillId="0" borderId="146" xfId="0" applyBorder="1" applyAlignment="1">
      <alignment wrapText="1"/>
    </xf>
    <xf numFmtId="0" fontId="27" fillId="2" borderId="104" xfId="0" applyFont="1" applyFill="1" applyBorder="1" applyAlignment="1">
      <alignment horizontal="center" vertical="center" wrapText="1"/>
    </xf>
    <xf numFmtId="0" fontId="0" fillId="0" borderId="145" xfId="0" applyBorder="1" applyAlignment="1">
      <alignment horizontal="center" vertical="center" wrapText="1"/>
    </xf>
    <xf numFmtId="0" fontId="0" fillId="0" borderId="146" xfId="0" applyBorder="1" applyAlignment="1">
      <alignment horizontal="center" vertical="center" wrapText="1"/>
    </xf>
    <xf numFmtId="0" fontId="42" fillId="2" borderId="104" xfId="0" applyFont="1" applyFill="1" applyBorder="1" applyAlignment="1">
      <alignment horizontal="center" vertical="center"/>
    </xf>
    <xf numFmtId="0" fontId="42" fillId="2" borderId="145" xfId="0" applyFont="1" applyFill="1" applyBorder="1" applyAlignment="1">
      <alignment horizontal="center" vertical="center"/>
    </xf>
    <xf numFmtId="0" fontId="42" fillId="2" borderId="146" xfId="0" applyFont="1" applyFill="1" applyBorder="1" applyAlignment="1">
      <alignment horizontal="center" vertical="center"/>
    </xf>
    <xf numFmtId="3" fontId="19" fillId="3" borderId="27" xfId="0" applyNumberFormat="1" applyFont="1" applyFill="1" applyBorder="1" applyAlignment="1" applyProtection="1">
      <alignment horizontal="right" vertical="center"/>
      <protection locked="0"/>
    </xf>
    <xf numFmtId="3" fontId="19" fillId="3" borderId="0" xfId="0" applyNumberFormat="1" applyFont="1" applyFill="1" applyBorder="1" applyAlignment="1" applyProtection="1">
      <alignment horizontal="right" vertical="center"/>
      <protection locked="0"/>
    </xf>
    <xf numFmtId="3" fontId="19" fillId="3" borderId="18" xfId="0" applyNumberFormat="1" applyFont="1" applyFill="1" applyBorder="1" applyAlignment="1" applyProtection="1">
      <alignment horizontal="right" vertical="center"/>
      <protection locked="0"/>
    </xf>
    <xf numFmtId="0" fontId="39" fillId="2" borderId="46" xfId="0" applyFont="1" applyFill="1" applyBorder="1" applyAlignment="1">
      <alignment vertical="center" wrapText="1"/>
    </xf>
    <xf numFmtId="0" fontId="11" fillId="0" borderId="47" xfId="0" applyFont="1" applyBorder="1" applyAlignment="1">
      <alignment wrapText="1"/>
    </xf>
    <xf numFmtId="0" fontId="11" fillId="0" borderId="25" xfId="0" applyFont="1" applyBorder="1" applyAlignment="1">
      <alignment wrapText="1"/>
    </xf>
    <xf numFmtId="0" fontId="11" fillId="0" borderId="10" xfId="0" applyFont="1" applyBorder="1" applyAlignment="1">
      <alignment wrapText="1"/>
    </xf>
    <xf numFmtId="3" fontId="19" fillId="4" borderId="104" xfId="0" applyNumberFormat="1" applyFont="1" applyFill="1" applyBorder="1" applyAlignment="1" applyProtection="1">
      <alignment horizontal="right" vertical="center"/>
      <protection locked="0"/>
    </xf>
    <xf numFmtId="3" fontId="19" fillId="4" borderId="145" xfId="0" applyNumberFormat="1" applyFont="1" applyFill="1" applyBorder="1" applyAlignment="1" applyProtection="1">
      <alignment horizontal="right" vertical="center"/>
      <protection locked="0"/>
    </xf>
    <xf numFmtId="3" fontId="19" fillId="4" borderId="146" xfId="0" applyNumberFormat="1" applyFont="1" applyFill="1" applyBorder="1" applyAlignment="1" applyProtection="1">
      <alignment horizontal="right" vertical="center"/>
      <protection locked="0"/>
    </xf>
    <xf numFmtId="3" fontId="19" fillId="0" borderId="0" xfId="0" applyNumberFormat="1" applyFont="1" applyBorder="1" applyAlignment="1" applyProtection="1">
      <alignment horizontal="right" vertical="center"/>
      <protection locked="0"/>
    </xf>
    <xf numFmtId="3" fontId="0" fillId="0" borderId="0" xfId="0" applyNumberFormat="1" applyAlignment="1" applyProtection="1">
      <alignment horizontal="right" vertical="center"/>
      <protection locked="0"/>
    </xf>
    <xf numFmtId="0" fontId="39" fillId="2" borderId="0" xfId="0" applyFont="1" applyFill="1" applyBorder="1" applyAlignment="1">
      <alignment horizontal="left" vertical="center" wrapText="1"/>
    </xf>
    <xf numFmtId="49" fontId="19" fillId="0" borderId="0" xfId="0" applyNumberFormat="1" applyFont="1" applyFill="1" applyBorder="1" applyAlignment="1" applyProtection="1">
      <alignment horizontal="left" vertical="top" wrapText="1"/>
      <protection locked="0"/>
    </xf>
    <xf numFmtId="0" fontId="0" fillId="6" borderId="25" xfId="0" applyFill="1" applyBorder="1" applyAlignment="1">
      <alignment vertical="center" wrapText="1"/>
    </xf>
    <xf numFmtId="0" fontId="0" fillId="6" borderId="10" xfId="0" applyFill="1" applyBorder="1" applyAlignment="1">
      <alignment vertical="center" wrapText="1"/>
    </xf>
    <xf numFmtId="0" fontId="0" fillId="6" borderId="19" xfId="0" applyFill="1" applyBorder="1" applyAlignment="1">
      <alignment vertical="center" wrapText="1"/>
    </xf>
    <xf numFmtId="3" fontId="39" fillId="2" borderId="72" xfId="0" applyNumberFormat="1" applyFont="1" applyFill="1" applyBorder="1" applyAlignment="1">
      <alignment horizontal="center" vertical="center"/>
    </xf>
    <xf numFmtId="0" fontId="0" fillId="0" borderId="70" xfId="0" applyBorder="1" applyAlignment="1"/>
    <xf numFmtId="0" fontId="0" fillId="0" borderId="102" xfId="0" applyBorder="1" applyAlignment="1"/>
    <xf numFmtId="3" fontId="19" fillId="3" borderId="25" xfId="0" applyNumberFormat="1" applyFont="1" applyFill="1" applyBorder="1" applyAlignment="1" applyProtection="1">
      <alignment horizontal="right" vertical="center"/>
      <protection locked="0"/>
    </xf>
    <xf numFmtId="3" fontId="19" fillId="3" borderId="10" xfId="0" applyNumberFormat="1" applyFont="1" applyFill="1" applyBorder="1" applyAlignment="1" applyProtection="1">
      <alignment horizontal="right" vertical="center"/>
      <protection locked="0"/>
    </xf>
    <xf numFmtId="3" fontId="0" fillId="0" borderId="10" xfId="0" applyNumberFormat="1" applyBorder="1" applyAlignment="1" applyProtection="1">
      <alignment horizontal="right" vertical="center"/>
      <protection locked="0"/>
    </xf>
    <xf numFmtId="3" fontId="0" fillId="0" borderId="19" xfId="0" applyNumberFormat="1" applyBorder="1" applyAlignment="1" applyProtection="1">
      <alignment horizontal="right" vertical="center"/>
      <protection locked="0"/>
    </xf>
    <xf numFmtId="3" fontId="19" fillId="3" borderId="104" xfId="0" applyNumberFormat="1" applyFont="1" applyFill="1" applyBorder="1" applyAlignment="1" applyProtection="1">
      <alignment horizontal="right" vertical="center"/>
      <protection locked="0"/>
    </xf>
    <xf numFmtId="3" fontId="19" fillId="3" borderId="101" xfId="0" applyNumberFormat="1" applyFont="1" applyFill="1" applyBorder="1" applyAlignment="1" applyProtection="1">
      <alignment horizontal="right" vertical="center"/>
      <protection locked="0"/>
    </xf>
    <xf numFmtId="3" fontId="0" fillId="0" borderId="101" xfId="0" applyNumberFormat="1" applyBorder="1" applyAlignment="1" applyProtection="1">
      <alignment horizontal="right" vertical="center"/>
      <protection locked="0"/>
    </xf>
    <xf numFmtId="3" fontId="0" fillId="0" borderId="100" xfId="0" applyNumberFormat="1" applyBorder="1" applyAlignment="1" applyProtection="1">
      <alignment horizontal="right" vertical="center"/>
      <protection locked="0"/>
    </xf>
    <xf numFmtId="0" fontId="29" fillId="2" borderId="40" xfId="0" applyFont="1" applyFill="1" applyBorder="1" applyAlignment="1">
      <alignment horizontal="center" vertical="center" wrapText="1"/>
    </xf>
    <xf numFmtId="0" fontId="0" fillId="0" borderId="41" xfId="0" applyBorder="1" applyAlignment="1">
      <alignment horizontal="center" vertical="center" wrapText="1"/>
    </xf>
    <xf numFmtId="0" fontId="0" fillId="0" borderId="42" xfId="0" applyBorder="1" applyAlignment="1">
      <alignment horizontal="center" vertical="center" wrapText="1"/>
    </xf>
    <xf numFmtId="0" fontId="18" fillId="2" borderId="40" xfId="0" applyFont="1" applyFill="1" applyBorder="1" applyAlignment="1">
      <alignment horizontal="left" vertical="center" wrapText="1"/>
    </xf>
    <xf numFmtId="0" fontId="60" fillId="0" borderId="41" xfId="0" applyFont="1" applyBorder="1" applyAlignment="1">
      <alignment horizontal="left" vertical="center" wrapText="1"/>
    </xf>
    <xf numFmtId="0" fontId="60" fillId="0" borderId="42" xfId="0" applyFont="1" applyBorder="1" applyAlignment="1">
      <alignment horizontal="left" vertical="center" wrapText="1"/>
    </xf>
    <xf numFmtId="3" fontId="0" fillId="0" borderId="145" xfId="0" applyNumberFormat="1" applyBorder="1" applyAlignment="1" applyProtection="1">
      <alignment vertical="center"/>
      <protection locked="0"/>
    </xf>
    <xf numFmtId="3" fontId="0" fillId="0" borderId="146" xfId="0" applyNumberFormat="1" applyBorder="1" applyAlignment="1" applyProtection="1">
      <alignment vertical="center"/>
      <protection locked="0"/>
    </xf>
    <xf numFmtId="0" fontId="39" fillId="2" borderId="0" xfId="0" quotePrefix="1" applyFont="1" applyFill="1" applyBorder="1" applyAlignment="1">
      <alignment vertical="center" wrapText="1"/>
    </xf>
    <xf numFmtId="0" fontId="19" fillId="2" borderId="0" xfId="0" applyNumberFormat="1" applyFont="1" applyFill="1" applyBorder="1" applyAlignment="1">
      <alignment vertical="center" wrapText="1"/>
    </xf>
    <xf numFmtId="3" fontId="39" fillId="6" borderId="72" xfId="0" applyNumberFormat="1" applyFont="1" applyFill="1" applyBorder="1" applyAlignment="1">
      <alignment horizontal="center" vertical="center" wrapText="1"/>
    </xf>
    <xf numFmtId="3" fontId="39" fillId="6" borderId="70" xfId="0" applyNumberFormat="1" applyFont="1" applyFill="1" applyBorder="1" applyAlignment="1">
      <alignment horizontal="center" vertical="center" wrapText="1"/>
    </xf>
    <xf numFmtId="0" fontId="19" fillId="6" borderId="70" xfId="0" applyFont="1" applyFill="1" applyBorder="1" applyAlignment="1">
      <alignment wrapText="1"/>
    </xf>
    <xf numFmtId="0" fontId="0" fillId="0" borderId="70" xfId="0" applyBorder="1" applyAlignment="1">
      <alignment wrapText="1"/>
    </xf>
    <xf numFmtId="0" fontId="29" fillId="2" borderId="46" xfId="0" applyFont="1" applyFill="1" applyBorder="1" applyAlignment="1">
      <alignment vertical="center" wrapText="1"/>
    </xf>
    <xf numFmtId="0" fontId="0" fillId="0" borderId="47" xfId="0" applyBorder="1" applyAlignment="1">
      <alignment vertical="center" wrapText="1"/>
    </xf>
    <xf numFmtId="0" fontId="0" fillId="0" borderId="48" xfId="0" applyBorder="1" applyAlignment="1">
      <alignment vertical="center" wrapText="1"/>
    </xf>
    <xf numFmtId="0" fontId="0" fillId="0" borderId="27" xfId="0" applyBorder="1" applyAlignment="1">
      <alignment vertical="center" wrapText="1"/>
    </xf>
    <xf numFmtId="0" fontId="0" fillId="0" borderId="18" xfId="0" applyBorder="1" applyAlignment="1">
      <alignment vertical="center" wrapText="1"/>
    </xf>
    <xf numFmtId="0" fontId="0" fillId="0" borderId="25" xfId="0" applyBorder="1" applyAlignment="1">
      <alignment vertical="center" wrapText="1"/>
    </xf>
    <xf numFmtId="0" fontId="0" fillId="0" borderId="10" xfId="0" applyBorder="1" applyAlignment="1">
      <alignment vertical="center" wrapText="1"/>
    </xf>
    <xf numFmtId="0" fontId="0" fillId="0" borderId="19" xfId="0" applyBorder="1" applyAlignment="1">
      <alignment vertical="center" wrapText="1"/>
    </xf>
    <xf numFmtId="3" fontId="18" fillId="2" borderId="43" xfId="0" applyNumberFormat="1" applyFont="1" applyFill="1" applyBorder="1" applyAlignment="1">
      <alignment horizontal="center" vertical="center"/>
    </xf>
    <xf numFmtId="0" fontId="0" fillId="0" borderId="44" xfId="0" applyBorder="1" applyAlignment="1">
      <alignment horizontal="center" vertical="center"/>
    </xf>
    <xf numFmtId="0" fontId="0" fillId="0" borderId="45" xfId="0" applyBorder="1" applyAlignment="1">
      <alignment horizontal="center" vertical="center"/>
    </xf>
    <xf numFmtId="0" fontId="39" fillId="6" borderId="104" xfId="0" applyFont="1" applyFill="1" applyBorder="1" applyAlignment="1">
      <alignment vertical="center" wrapText="1"/>
    </xf>
    <xf numFmtId="0" fontId="39" fillId="6" borderId="145" xfId="0" applyFont="1" applyFill="1" applyBorder="1" applyAlignment="1">
      <alignment vertical="center" wrapText="1"/>
    </xf>
    <xf numFmtId="3" fontId="19" fillId="4" borderId="147" xfId="0" applyNumberFormat="1" applyFont="1" applyFill="1" applyBorder="1" applyAlignment="1" applyProtection="1">
      <alignment horizontal="right" vertical="center"/>
      <protection locked="0"/>
    </xf>
    <xf numFmtId="3" fontId="19" fillId="4" borderId="144" xfId="0" applyNumberFormat="1" applyFont="1" applyFill="1" applyBorder="1" applyAlignment="1" applyProtection="1">
      <alignment horizontal="right" vertical="center"/>
      <protection locked="0"/>
    </xf>
    <xf numFmtId="3" fontId="19" fillId="4" borderId="148" xfId="0" applyNumberFormat="1" applyFont="1" applyFill="1" applyBorder="1" applyAlignment="1" applyProtection="1">
      <alignment horizontal="right" vertical="center"/>
      <protection locked="0"/>
    </xf>
    <xf numFmtId="3" fontId="19" fillId="4" borderId="25" xfId="0" applyNumberFormat="1" applyFont="1" applyFill="1" applyBorder="1" applyAlignment="1" applyProtection="1">
      <alignment horizontal="right" vertical="center"/>
      <protection locked="0"/>
    </xf>
    <xf numFmtId="3" fontId="19" fillId="4" borderId="10" xfId="0" applyNumberFormat="1" applyFont="1" applyFill="1" applyBorder="1" applyAlignment="1" applyProtection="1">
      <alignment horizontal="right" vertical="center"/>
      <protection locked="0"/>
    </xf>
    <xf numFmtId="3" fontId="19" fillId="4" borderId="19" xfId="0" applyNumberFormat="1" applyFont="1" applyFill="1" applyBorder="1" applyAlignment="1" applyProtection="1">
      <alignment horizontal="right" vertical="center"/>
      <protection locked="0"/>
    </xf>
    <xf numFmtId="49" fontId="19" fillId="5" borderId="120" xfId="0" applyNumberFormat="1" applyFont="1" applyFill="1" applyBorder="1" applyAlignment="1" applyProtection="1">
      <alignment horizontal="center" vertical="center"/>
      <protection locked="0"/>
    </xf>
    <xf numFmtId="49" fontId="19" fillId="5" borderId="121" xfId="0" applyNumberFormat="1" applyFont="1" applyFill="1" applyBorder="1" applyAlignment="1" applyProtection="1">
      <alignment horizontal="center" vertical="center"/>
      <protection locked="0"/>
    </xf>
    <xf numFmtId="0" fontId="25" fillId="2" borderId="67" xfId="0" applyFont="1" applyFill="1" applyBorder="1" applyAlignment="1">
      <alignment horizontal="left" vertical="center" wrapText="1"/>
    </xf>
    <xf numFmtId="0" fontId="25" fillId="2" borderId="73" xfId="0" applyFont="1" applyFill="1" applyBorder="1" applyAlignment="1">
      <alignment horizontal="left" vertical="center" wrapText="1"/>
    </xf>
    <xf numFmtId="0" fontId="0" fillId="0" borderId="73" xfId="0" applyBorder="1" applyAlignment="1">
      <alignment horizontal="left" vertical="center" wrapText="1"/>
    </xf>
    <xf numFmtId="0" fontId="0" fillId="0" borderId="74" xfId="0" applyBorder="1" applyAlignment="1">
      <alignment horizontal="left" vertical="center" wrapText="1"/>
    </xf>
    <xf numFmtId="0" fontId="11" fillId="6" borderId="25" xfId="0" applyFont="1" applyFill="1" applyBorder="1" applyAlignment="1">
      <alignment vertical="center" wrapText="1"/>
    </xf>
    <xf numFmtId="0" fontId="11" fillId="6" borderId="10" xfId="0" applyFont="1" applyFill="1" applyBorder="1" applyAlignment="1">
      <alignment vertical="center" wrapText="1"/>
    </xf>
    <xf numFmtId="0" fontId="11" fillId="6" borderId="19" xfId="0" applyFont="1" applyFill="1" applyBorder="1" applyAlignment="1">
      <alignment vertical="center" wrapText="1"/>
    </xf>
    <xf numFmtId="0" fontId="6" fillId="2" borderId="67" xfId="0" applyFont="1" applyFill="1" applyBorder="1" applyAlignment="1">
      <alignment horizontal="left" vertical="center" wrapText="1"/>
    </xf>
    <xf numFmtId="0" fontId="39" fillId="2" borderId="72" xfId="0" applyFont="1" applyFill="1" applyBorder="1" applyAlignment="1">
      <alignment horizontal="left" vertical="center" wrapText="1"/>
    </xf>
    <xf numFmtId="0" fontId="11" fillId="0" borderId="70" xfId="0" applyFont="1" applyBorder="1" applyAlignment="1">
      <alignment horizontal="left" vertical="center" wrapText="1"/>
    </xf>
    <xf numFmtId="0" fontId="0" fillId="0" borderId="25" xfId="0" applyBorder="1" applyAlignment="1">
      <alignment horizontal="left" vertical="center" wrapText="1"/>
    </xf>
    <xf numFmtId="0" fontId="0" fillId="0" borderId="10" xfId="0" applyBorder="1" applyAlignment="1">
      <alignment horizontal="left" vertical="center" wrapText="1"/>
    </xf>
    <xf numFmtId="0" fontId="18" fillId="2" borderId="27" xfId="0" applyFont="1" applyFill="1" applyBorder="1" applyAlignment="1">
      <alignment horizontal="left" vertical="center"/>
    </xf>
    <xf numFmtId="0" fontId="0" fillId="0" borderId="27" xfId="0" applyBorder="1" applyAlignment="1">
      <alignment horizontal="left" vertical="center"/>
    </xf>
    <xf numFmtId="0" fontId="39" fillId="6" borderId="141" xfId="0" applyFont="1" applyFill="1" applyBorder="1" applyAlignment="1">
      <alignment horizontal="left" vertical="center" wrapText="1"/>
    </xf>
    <xf numFmtId="0" fontId="39" fillId="6" borderId="142" xfId="0" applyFont="1" applyFill="1" applyBorder="1" applyAlignment="1">
      <alignment horizontal="left" vertical="center" wrapText="1"/>
    </xf>
    <xf numFmtId="0" fontId="39" fillId="6" borderId="143" xfId="0" applyFont="1" applyFill="1" applyBorder="1" applyAlignment="1">
      <alignment horizontal="left" vertical="center" wrapText="1"/>
    </xf>
    <xf numFmtId="0" fontId="39" fillId="2" borderId="141" xfId="0" applyFont="1" applyFill="1" applyBorder="1" applyAlignment="1">
      <alignment horizontal="left" vertical="center" wrapText="1"/>
    </xf>
    <xf numFmtId="0" fontId="39" fillId="2" borderId="142" xfId="0" applyFont="1" applyFill="1" applyBorder="1" applyAlignment="1">
      <alignment horizontal="left" vertical="center" wrapText="1"/>
    </xf>
    <xf numFmtId="0" fontId="39" fillId="2" borderId="143" xfId="0" applyFont="1" applyFill="1" applyBorder="1" applyAlignment="1">
      <alignment horizontal="left" vertical="center" wrapText="1"/>
    </xf>
    <xf numFmtId="0" fontId="18" fillId="4" borderId="2" xfId="0" quotePrefix="1" applyFont="1" applyFill="1" applyBorder="1" applyAlignment="1">
      <alignment horizontal="left" vertical="center" wrapText="1"/>
    </xf>
    <xf numFmtId="0" fontId="18" fillId="4" borderId="2" xfId="0" applyFont="1" applyFill="1" applyBorder="1" applyAlignment="1">
      <alignment horizontal="left" vertical="center" wrapText="1"/>
    </xf>
    <xf numFmtId="0" fontId="19" fillId="6" borderId="150" xfId="0" applyFont="1" applyFill="1" applyBorder="1" applyAlignment="1">
      <alignment vertical="center"/>
    </xf>
    <xf numFmtId="0" fontId="0" fillId="0" borderId="150" xfId="0" applyBorder="1" applyAlignment="1">
      <alignment vertical="center"/>
    </xf>
    <xf numFmtId="174" fontId="19" fillId="3" borderId="24" xfId="0" applyNumberFormat="1" applyFont="1" applyFill="1" applyBorder="1" applyAlignment="1" applyProtection="1">
      <alignment horizontal="right" vertical="center"/>
      <protection locked="0"/>
    </xf>
    <xf numFmtId="174" fontId="0" fillId="0" borderId="24" xfId="0" applyNumberFormat="1" applyBorder="1" applyAlignment="1" applyProtection="1">
      <alignment horizontal="right" vertical="center"/>
      <protection locked="0"/>
    </xf>
    <xf numFmtId="0" fontId="39" fillId="8" borderId="150" xfId="0" applyFont="1" applyFill="1" applyBorder="1" applyAlignment="1">
      <alignment horizontal="center" vertical="center" textRotation="90" wrapText="1"/>
    </xf>
    <xf numFmtId="0" fontId="11" fillId="8" borderId="24" xfId="0" applyFont="1" applyFill="1" applyBorder="1" applyAlignment="1">
      <alignment horizontal="center" vertical="center" textRotation="90" wrapText="1"/>
    </xf>
    <xf numFmtId="0" fontId="29" fillId="2" borderId="147" xfId="0" applyFont="1" applyFill="1" applyBorder="1" applyAlignment="1">
      <alignment vertical="center" wrapText="1"/>
    </xf>
    <xf numFmtId="0" fontId="0" fillId="0" borderId="144" xfId="0" applyBorder="1" applyAlignment="1">
      <alignment vertical="center" wrapText="1"/>
    </xf>
    <xf numFmtId="0" fontId="39" fillId="8" borderId="104" xfId="0" applyFont="1" applyFill="1" applyBorder="1" applyAlignment="1">
      <alignment horizontal="justify" vertical="center" wrapText="1"/>
    </xf>
    <xf numFmtId="0" fontId="39" fillId="8" borderId="145" xfId="0" applyFont="1" applyFill="1" applyBorder="1" applyAlignment="1">
      <alignment horizontal="justify" vertical="center" wrapText="1"/>
    </xf>
    <xf numFmtId="0" fontId="39" fillId="8" borderId="146" xfId="0" applyFont="1" applyFill="1" applyBorder="1" applyAlignment="1">
      <alignment horizontal="justify" vertical="center" wrapText="1"/>
    </xf>
    <xf numFmtId="0" fontId="34" fillId="2" borderId="104" xfId="0" applyFont="1" applyFill="1" applyBorder="1" applyAlignment="1">
      <alignment vertical="center" wrapText="1"/>
    </xf>
    <xf numFmtId="0" fontId="34" fillId="2" borderId="145" xfId="0" applyFont="1" applyFill="1" applyBorder="1" applyAlignment="1">
      <alignment vertical="center" wrapText="1"/>
    </xf>
    <xf numFmtId="0" fontId="39" fillId="8" borderId="104" xfId="0" applyFont="1" applyFill="1" applyBorder="1" applyAlignment="1">
      <alignment horizontal="left" vertical="center" wrapText="1"/>
    </xf>
    <xf numFmtId="0" fontId="39" fillId="8" borderId="145" xfId="0" applyFont="1" applyFill="1" applyBorder="1" applyAlignment="1">
      <alignment horizontal="left" vertical="center" wrapText="1"/>
    </xf>
    <xf numFmtId="0" fontId="39" fillId="8" borderId="146" xfId="0" applyFont="1" applyFill="1" applyBorder="1" applyAlignment="1">
      <alignment horizontal="left" vertical="center" wrapText="1"/>
    </xf>
    <xf numFmtId="0" fontId="29" fillId="6" borderId="104" xfId="0" applyFont="1" applyFill="1" applyBorder="1" applyAlignment="1">
      <alignment horizontal="center" vertical="center" wrapText="1"/>
    </xf>
    <xf numFmtId="0" fontId="0" fillId="6" borderId="101" xfId="0" applyFill="1" applyBorder="1" applyAlignment="1">
      <alignment horizontal="center" vertical="center" wrapText="1"/>
    </xf>
    <xf numFmtId="0" fontId="0" fillId="0" borderId="101" xfId="0" applyBorder="1" applyAlignment="1">
      <alignment horizontal="center" vertical="center" wrapText="1"/>
    </xf>
    <xf numFmtId="0" fontId="0" fillId="0" borderId="100" xfId="0" applyBorder="1" applyAlignment="1">
      <alignment horizontal="center" vertical="center" wrapText="1"/>
    </xf>
    <xf numFmtId="0" fontId="29" fillId="6" borderId="114" xfId="0" applyFont="1" applyFill="1" applyBorder="1" applyAlignment="1">
      <alignment vertical="center" wrapText="1"/>
    </xf>
    <xf numFmtId="0" fontId="0" fillId="6" borderId="70" xfId="0" applyFill="1" applyBorder="1" applyAlignment="1">
      <alignment vertical="center" wrapText="1"/>
    </xf>
    <xf numFmtId="0" fontId="18" fillId="4" borderId="2" xfId="0" quotePrefix="1" applyFont="1" applyFill="1" applyBorder="1" applyAlignment="1">
      <alignment horizontal="left" wrapText="1"/>
    </xf>
    <xf numFmtId="0" fontId="18" fillId="4" borderId="2" xfId="0" applyFont="1" applyFill="1" applyBorder="1" applyAlignment="1">
      <alignment horizontal="left" wrapText="1"/>
    </xf>
    <xf numFmtId="0" fontId="39" fillId="8" borderId="91" xfId="0" applyFont="1" applyFill="1" applyBorder="1" applyAlignment="1">
      <alignment horizontal="center" vertical="center" textRotation="90"/>
    </xf>
    <xf numFmtId="0" fontId="19" fillId="8" borderId="28" xfId="0" applyFont="1" applyFill="1" applyBorder="1" applyAlignment="1">
      <alignment horizontal="center"/>
    </xf>
    <xf numFmtId="0" fontId="0" fillId="8" borderId="28" xfId="0" applyFill="1" applyBorder="1" applyAlignment="1">
      <alignment horizontal="center"/>
    </xf>
    <xf numFmtId="0" fontId="0" fillId="8" borderId="24" xfId="0" applyFill="1" applyBorder="1" applyAlignment="1">
      <alignment horizontal="center"/>
    </xf>
    <xf numFmtId="0" fontId="19" fillId="6" borderId="147" xfId="0" applyFont="1" applyFill="1" applyBorder="1" applyAlignment="1">
      <alignment vertical="center"/>
    </xf>
    <xf numFmtId="0" fontId="19" fillId="6" borderId="144" xfId="0" applyFont="1" applyFill="1" applyBorder="1" applyAlignment="1">
      <alignment vertical="center"/>
    </xf>
    <xf numFmtId="0" fontId="19" fillId="6" borderId="148" xfId="0" applyFont="1" applyFill="1" applyBorder="1" applyAlignment="1">
      <alignment vertical="center"/>
    </xf>
    <xf numFmtId="3" fontId="19" fillId="3" borderId="43" xfId="0" applyNumberFormat="1" applyFont="1" applyFill="1" applyBorder="1" applyAlignment="1" applyProtection="1">
      <alignment horizontal="right" vertical="center"/>
      <protection locked="0"/>
    </xf>
    <xf numFmtId="3" fontId="0" fillId="0" borderId="44" xfId="0" applyNumberFormat="1" applyBorder="1" applyAlignment="1" applyProtection="1">
      <alignment horizontal="right" vertical="center"/>
      <protection locked="0"/>
    </xf>
    <xf numFmtId="3" fontId="0" fillId="0" borderId="45" xfId="0" applyNumberFormat="1" applyBorder="1" applyAlignment="1" applyProtection="1">
      <alignment horizontal="right" vertical="center"/>
      <protection locked="0"/>
    </xf>
    <xf numFmtId="0" fontId="0" fillId="8" borderId="28" xfId="0" applyFill="1" applyBorder="1" applyAlignment="1">
      <alignment horizontal="center" vertical="center" textRotation="90" wrapText="1"/>
    </xf>
    <xf numFmtId="0" fontId="0" fillId="8" borderId="24" xfId="0" applyFill="1" applyBorder="1" applyAlignment="1">
      <alignment horizontal="center" vertical="center" textRotation="90" wrapText="1"/>
    </xf>
    <xf numFmtId="0" fontId="39" fillId="2" borderId="70" xfId="0" applyFont="1" applyFill="1" applyBorder="1" applyAlignment="1">
      <alignment wrapText="1"/>
    </xf>
    <xf numFmtId="0" fontId="0" fillId="0" borderId="102" xfId="0" applyBorder="1" applyAlignment="1">
      <alignment wrapText="1"/>
    </xf>
    <xf numFmtId="0" fontId="0" fillId="0" borderId="10" xfId="0" applyBorder="1" applyAlignment="1">
      <alignment wrapText="1"/>
    </xf>
    <xf numFmtId="0" fontId="0" fillId="0" borderId="19" xfId="0" applyBorder="1" applyAlignment="1">
      <alignment wrapText="1"/>
    </xf>
    <xf numFmtId="0" fontId="29" fillId="2" borderId="70" xfId="0" applyFont="1" applyFill="1" applyBorder="1" applyAlignment="1">
      <alignment wrapText="1"/>
    </xf>
    <xf numFmtId="0" fontId="29" fillId="8" borderId="72" xfId="0" applyFont="1" applyFill="1" applyBorder="1" applyAlignment="1">
      <alignment vertical="center" wrapText="1"/>
    </xf>
    <xf numFmtId="0" fontId="0" fillId="8" borderId="70" xfId="0" applyFill="1" applyBorder="1" applyAlignment="1">
      <alignment vertical="center" wrapText="1"/>
    </xf>
    <xf numFmtId="0" fontId="0" fillId="8" borderId="25" xfId="0" applyFill="1" applyBorder="1" applyAlignment="1">
      <alignment vertical="center" wrapText="1"/>
    </xf>
    <xf numFmtId="0" fontId="0" fillId="8" borderId="10" xfId="0" applyFill="1" applyBorder="1" applyAlignment="1">
      <alignment vertical="center" wrapText="1"/>
    </xf>
    <xf numFmtId="3" fontId="39" fillId="8" borderId="70" xfId="0" applyNumberFormat="1" applyFont="1" applyFill="1" applyBorder="1" applyAlignment="1">
      <alignment horizontal="center" vertical="center"/>
    </xf>
    <xf numFmtId="0" fontId="0" fillId="8" borderId="70" xfId="0" applyFill="1" applyBorder="1" applyAlignment="1"/>
    <xf numFmtId="0" fontId="0" fillId="8" borderId="71" xfId="0" applyFill="1" applyBorder="1" applyAlignment="1"/>
    <xf numFmtId="3" fontId="39" fillId="2" borderId="70" xfId="0" applyNumberFormat="1" applyFont="1" applyFill="1" applyBorder="1" applyAlignment="1">
      <alignment horizontal="center" vertical="center"/>
    </xf>
    <xf numFmtId="3" fontId="39" fillId="2" borderId="102" xfId="0" applyNumberFormat="1" applyFont="1" applyFill="1" applyBorder="1" applyAlignment="1">
      <alignment horizontal="center" vertical="center"/>
    </xf>
    <xf numFmtId="170" fontId="19" fillId="6" borderId="25" xfId="0" applyNumberFormat="1" applyFont="1" applyFill="1" applyBorder="1" applyAlignment="1" applyProtection="1">
      <alignment horizontal="right" vertical="center"/>
    </xf>
    <xf numFmtId="170" fontId="0" fillId="6" borderId="10" xfId="0" applyNumberFormat="1" applyFill="1" applyBorder="1" applyAlignment="1" applyProtection="1">
      <alignment horizontal="right" vertical="center"/>
    </xf>
    <xf numFmtId="170" fontId="0" fillId="6" borderId="19" xfId="0" applyNumberFormat="1" applyFill="1" applyBorder="1" applyAlignment="1" applyProtection="1">
      <alignment horizontal="right" vertical="center"/>
    </xf>
    <xf numFmtId="0" fontId="27" fillId="2" borderId="141" xfId="0" applyFont="1" applyFill="1" applyBorder="1" applyAlignment="1">
      <alignment horizontal="left" vertical="center" wrapText="1"/>
    </xf>
    <xf numFmtId="0" fontId="27" fillId="2" borderId="142" xfId="0" applyFont="1" applyFill="1" applyBorder="1" applyAlignment="1">
      <alignment horizontal="left" vertical="center" wrapText="1"/>
    </xf>
    <xf numFmtId="0" fontId="27" fillId="2" borderId="143" xfId="0" applyFont="1" applyFill="1" applyBorder="1" applyAlignment="1">
      <alignment horizontal="left" vertical="center" wrapText="1"/>
    </xf>
    <xf numFmtId="170" fontId="19" fillId="6" borderId="43" xfId="0" applyNumberFormat="1" applyFont="1" applyFill="1" applyBorder="1" applyAlignment="1" applyProtection="1">
      <alignment horizontal="right" vertical="center"/>
    </xf>
    <xf numFmtId="170" fontId="0" fillId="6" borderId="44" xfId="0" applyNumberFormat="1" applyFill="1" applyBorder="1" applyAlignment="1" applyProtection="1">
      <alignment horizontal="right" vertical="center"/>
    </xf>
    <xf numFmtId="170" fontId="0" fillId="6" borderId="45" xfId="0" applyNumberFormat="1" applyFill="1" applyBorder="1" applyAlignment="1" applyProtection="1">
      <alignment horizontal="right" vertical="center"/>
    </xf>
    <xf numFmtId="180" fontId="19" fillId="3" borderId="24" xfId="0" applyNumberFormat="1" applyFont="1" applyFill="1" applyBorder="1" applyAlignment="1" applyProtection="1">
      <alignment horizontal="right" vertical="center"/>
      <protection locked="0"/>
    </xf>
    <xf numFmtId="180" fontId="0" fillId="0" borderId="24" xfId="0" applyNumberFormat="1" applyBorder="1" applyAlignment="1" applyProtection="1">
      <alignment horizontal="right" vertical="center"/>
      <protection locked="0"/>
    </xf>
    <xf numFmtId="3" fontId="39" fillId="2" borderId="46" xfId="0" applyNumberFormat="1" applyFont="1" applyFill="1" applyBorder="1" applyAlignment="1">
      <alignment horizontal="center" vertical="center"/>
    </xf>
    <xf numFmtId="0" fontId="0" fillId="0" borderId="47" xfId="0" applyBorder="1" applyAlignment="1"/>
    <xf numFmtId="0" fontId="0" fillId="0" borderId="48" xfId="0" applyBorder="1" applyAlignment="1"/>
    <xf numFmtId="0" fontId="34" fillId="2" borderId="104" xfId="0" applyFont="1" applyFill="1" applyBorder="1" applyAlignment="1" applyProtection="1">
      <alignment horizontal="left" vertical="center"/>
    </xf>
    <xf numFmtId="0" fontId="34" fillId="2" borderId="145" xfId="0" applyFont="1" applyFill="1" applyBorder="1" applyAlignment="1" applyProtection="1">
      <alignment horizontal="left" vertical="center"/>
    </xf>
    <xf numFmtId="0" fontId="34" fillId="2" borderId="146" xfId="0" applyFont="1" applyFill="1" applyBorder="1" applyAlignment="1" applyProtection="1">
      <alignment horizontal="left" vertical="center"/>
    </xf>
    <xf numFmtId="0" fontId="19" fillId="6" borderId="0" xfId="0" applyFont="1" applyFill="1" applyAlignment="1">
      <alignment wrapText="1"/>
    </xf>
    <xf numFmtId="0" fontId="29" fillId="2" borderId="43" xfId="0" applyFont="1" applyFill="1" applyBorder="1" applyAlignment="1">
      <alignment horizontal="center" vertical="center" wrapText="1"/>
    </xf>
    <xf numFmtId="0" fontId="0" fillId="0" borderId="51" xfId="0" applyBorder="1" applyAlignment="1">
      <alignment horizontal="center" vertical="center" wrapText="1"/>
    </xf>
    <xf numFmtId="0" fontId="0" fillId="0" borderId="52" xfId="0" applyBorder="1" applyAlignment="1">
      <alignment horizontal="center" vertical="center" wrapText="1"/>
    </xf>
    <xf numFmtId="3" fontId="18" fillId="2" borderId="27" xfId="0" applyNumberFormat="1" applyFont="1" applyFill="1" applyBorder="1" applyAlignment="1">
      <alignment horizontal="center" vertical="center" wrapText="1"/>
    </xf>
    <xf numFmtId="3" fontId="18" fillId="2" borderId="0" xfId="0" applyNumberFormat="1" applyFont="1" applyFill="1" applyBorder="1" applyAlignment="1">
      <alignment horizontal="center" vertical="center" wrapText="1"/>
    </xf>
    <xf numFmtId="0" fontId="18" fillId="0" borderId="0" xfId="0" applyFont="1" applyBorder="1" applyAlignment="1">
      <alignment horizontal="center" vertical="center" wrapText="1"/>
    </xf>
    <xf numFmtId="0" fontId="0" fillId="0" borderId="0" xfId="0" applyBorder="1" applyAlignment="1">
      <alignment horizontal="center" vertical="center" wrapText="1"/>
    </xf>
    <xf numFmtId="0" fontId="29" fillId="2" borderId="104" xfId="0" applyFont="1" applyFill="1" applyBorder="1" applyAlignment="1" applyProtection="1">
      <alignment vertical="center" wrapText="1"/>
    </xf>
    <xf numFmtId="0" fontId="29" fillId="2" borderId="145" xfId="0" applyFont="1" applyFill="1" applyBorder="1" applyAlignment="1" applyProtection="1">
      <alignment vertical="center" wrapText="1"/>
    </xf>
    <xf numFmtId="0" fontId="29" fillId="2" borderId="146" xfId="0" applyFont="1" applyFill="1" applyBorder="1" applyAlignment="1" applyProtection="1">
      <alignment vertical="center" wrapText="1"/>
    </xf>
    <xf numFmtId="0" fontId="27" fillId="6" borderId="53" xfId="0" applyFont="1" applyFill="1" applyBorder="1" applyAlignment="1">
      <alignment wrapText="1"/>
    </xf>
    <xf numFmtId="0" fontId="27" fillId="6" borderId="54" xfId="0" applyFont="1" applyFill="1" applyBorder="1" applyAlignment="1">
      <alignment wrapText="1"/>
    </xf>
    <xf numFmtId="0" fontId="0" fillId="6" borderId="54" xfId="0" applyFill="1" applyBorder="1" applyAlignment="1">
      <alignment wrapText="1"/>
    </xf>
    <xf numFmtId="0" fontId="0" fillId="0" borderId="54" xfId="0" applyBorder="1" applyAlignment="1">
      <alignment wrapText="1"/>
    </xf>
    <xf numFmtId="0" fontId="39" fillId="8" borderId="91" xfId="0" applyFont="1" applyFill="1" applyBorder="1" applyAlignment="1">
      <alignment horizontal="center" textRotation="90"/>
    </xf>
    <xf numFmtId="3" fontId="39" fillId="6" borderId="54" xfId="0" applyNumberFormat="1" applyFont="1" applyFill="1" applyBorder="1" applyAlignment="1">
      <alignment horizontal="center" vertical="center" wrapText="1"/>
    </xf>
    <xf numFmtId="0" fontId="19" fillId="6" borderId="54" xfId="0" applyFont="1" applyFill="1" applyBorder="1"/>
    <xf numFmtId="168" fontId="19" fillId="6" borderId="25" xfId="0" applyNumberFormat="1" applyFont="1" applyFill="1" applyBorder="1" applyAlignment="1" applyProtection="1">
      <alignment horizontal="right" vertical="center"/>
    </xf>
    <xf numFmtId="168" fontId="0" fillId="6" borderId="10" xfId="0" applyNumberFormat="1" applyFill="1" applyBorder="1" applyAlignment="1" applyProtection="1">
      <alignment horizontal="right" vertical="center"/>
    </xf>
    <xf numFmtId="168" fontId="0" fillId="6" borderId="19" xfId="0" applyNumberFormat="1" applyFill="1" applyBorder="1" applyAlignment="1" applyProtection="1">
      <alignment horizontal="right" vertical="center"/>
    </xf>
    <xf numFmtId="168" fontId="19" fillId="3" borderId="25" xfId="0" applyNumberFormat="1" applyFont="1" applyFill="1" applyBorder="1" applyAlignment="1" applyProtection="1">
      <alignment horizontal="right" vertical="center"/>
      <protection locked="0"/>
    </xf>
    <xf numFmtId="168" fontId="0" fillId="0" borderId="10" xfId="0" applyNumberFormat="1" applyBorder="1" applyAlignment="1" applyProtection="1">
      <alignment horizontal="right" vertical="center"/>
      <protection locked="0"/>
    </xf>
    <xf numFmtId="168" fontId="0" fillId="0" borderId="19" xfId="0" applyNumberFormat="1" applyBorder="1" applyAlignment="1" applyProtection="1">
      <alignment horizontal="right" vertical="center"/>
      <protection locked="0"/>
    </xf>
    <xf numFmtId="0" fontId="39" fillId="6" borderId="0" xfId="0" applyFont="1" applyFill="1" applyBorder="1" applyAlignment="1">
      <alignment horizontal="left" vertical="center" wrapText="1"/>
    </xf>
    <xf numFmtId="0" fontId="10" fillId="0" borderId="0" xfId="0" applyFont="1" applyAlignment="1">
      <alignment vertical="center" wrapText="1"/>
    </xf>
    <xf numFmtId="3" fontId="18" fillId="2" borderId="43" xfId="0" applyNumberFormat="1" applyFont="1" applyFill="1" applyBorder="1" applyAlignment="1">
      <alignment horizontal="center" vertical="center" wrapText="1"/>
    </xf>
    <xf numFmtId="3" fontId="18" fillId="2" borderId="44" xfId="0" applyNumberFormat="1" applyFont="1" applyFill="1" applyBorder="1" applyAlignment="1">
      <alignment horizontal="center" vertical="center" wrapText="1"/>
    </xf>
    <xf numFmtId="0" fontId="0" fillId="0" borderId="44" xfId="0" applyBorder="1" applyAlignment="1">
      <alignment horizontal="center" vertical="center" wrapText="1"/>
    </xf>
    <xf numFmtId="0" fontId="0" fillId="0" borderId="45" xfId="0" applyBorder="1" applyAlignment="1">
      <alignment horizontal="center" vertical="center" wrapText="1"/>
    </xf>
    <xf numFmtId="173" fontId="19" fillId="3" borderId="25" xfId="0" applyNumberFormat="1" applyFont="1" applyFill="1" applyBorder="1" applyAlignment="1" applyProtection="1">
      <alignment horizontal="right" vertical="center"/>
      <protection locked="0"/>
    </xf>
    <xf numFmtId="173" fontId="0" fillId="0" borderId="10" xfId="0" applyNumberFormat="1" applyBorder="1" applyAlignment="1" applyProtection="1">
      <alignment horizontal="right" vertical="center"/>
      <protection locked="0"/>
    </xf>
    <xf numFmtId="173" fontId="0" fillId="0" borderId="19" xfId="0" applyNumberFormat="1" applyBorder="1" applyAlignment="1" applyProtection="1">
      <alignment horizontal="right" vertical="center"/>
      <protection locked="0"/>
    </xf>
    <xf numFmtId="49" fontId="19" fillId="0" borderId="0" xfId="0" applyNumberFormat="1" applyFont="1" applyFill="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3" fontId="18" fillId="6" borderId="46" xfId="0" applyNumberFormat="1" applyFont="1" applyFill="1" applyBorder="1" applyAlignment="1">
      <alignment horizontal="center" vertical="center"/>
    </xf>
    <xf numFmtId="0" fontId="0" fillId="6" borderId="47" xfId="0" applyFill="1" applyBorder="1" applyAlignment="1">
      <alignment horizontal="center" vertical="center"/>
    </xf>
    <xf numFmtId="0" fontId="0" fillId="6" borderId="48" xfId="0" applyFill="1" applyBorder="1" applyAlignment="1">
      <alignment horizontal="center" vertical="center"/>
    </xf>
    <xf numFmtId="0" fontId="29" fillId="2" borderId="46" xfId="0" applyFont="1" applyFill="1" applyBorder="1" applyAlignment="1">
      <alignment wrapText="1"/>
    </xf>
    <xf numFmtId="0" fontId="29" fillId="2" borderId="47" xfId="0" applyFont="1" applyFill="1" applyBorder="1" applyAlignment="1">
      <alignment wrapText="1"/>
    </xf>
    <xf numFmtId="0" fontId="0" fillId="0" borderId="47" xfId="0" applyBorder="1" applyAlignment="1">
      <alignment wrapText="1"/>
    </xf>
    <xf numFmtId="0" fontId="0" fillId="0" borderId="48" xfId="0" applyBorder="1" applyAlignment="1">
      <alignment wrapText="1"/>
    </xf>
    <xf numFmtId="0" fontId="29" fillId="2" borderId="25" xfId="0" applyFont="1" applyFill="1" applyBorder="1" applyAlignment="1">
      <alignment wrapText="1"/>
    </xf>
    <xf numFmtId="0" fontId="29" fillId="2" borderId="10" xfId="0" applyFont="1" applyFill="1" applyBorder="1" applyAlignment="1">
      <alignment wrapText="1"/>
    </xf>
    <xf numFmtId="0" fontId="29" fillId="2" borderId="0" xfId="0" applyFont="1" applyFill="1" applyBorder="1" applyAlignment="1"/>
    <xf numFmtId="176" fontId="19" fillId="3" borderId="25" xfId="0" applyNumberFormat="1" applyFont="1" applyFill="1" applyBorder="1" applyAlignment="1" applyProtection="1">
      <alignment horizontal="right" vertical="center"/>
      <protection locked="0"/>
    </xf>
    <xf numFmtId="176" fontId="0" fillId="0" borderId="10" xfId="0" applyNumberFormat="1" applyBorder="1" applyAlignment="1" applyProtection="1">
      <alignment horizontal="right" vertical="center"/>
      <protection locked="0"/>
    </xf>
    <xf numFmtId="176" fontId="0" fillId="0" borderId="19" xfId="0" applyNumberFormat="1" applyBorder="1" applyAlignment="1" applyProtection="1">
      <alignment horizontal="right" vertical="center"/>
      <protection locked="0"/>
    </xf>
    <xf numFmtId="172" fontId="19" fillId="3" borderId="25" xfId="0" applyNumberFormat="1" applyFont="1" applyFill="1" applyBorder="1" applyAlignment="1" applyProtection="1">
      <alignment horizontal="right" vertical="center"/>
      <protection locked="0"/>
    </xf>
    <xf numFmtId="172" fontId="0" fillId="0" borderId="10" xfId="0" applyNumberFormat="1" applyBorder="1" applyAlignment="1" applyProtection="1">
      <alignment horizontal="right" vertical="center"/>
      <protection locked="0"/>
    </xf>
    <xf numFmtId="172" fontId="0" fillId="0" borderId="19" xfId="0" applyNumberFormat="1" applyBorder="1" applyAlignment="1" applyProtection="1">
      <alignment horizontal="right" vertical="center"/>
      <protection locked="0"/>
    </xf>
    <xf numFmtId="0" fontId="29" fillId="6" borderId="40" xfId="0" applyFont="1" applyFill="1" applyBorder="1" applyAlignment="1">
      <alignment horizontal="center" vertical="center" wrapText="1"/>
    </xf>
    <xf numFmtId="0" fontId="0" fillId="6" borderId="41" xfId="0" applyFill="1" applyBorder="1" applyAlignment="1">
      <alignment horizontal="center" vertical="center" wrapText="1"/>
    </xf>
    <xf numFmtId="0" fontId="0" fillId="6" borderId="42" xfId="0" applyFill="1" applyBorder="1" applyAlignment="1">
      <alignment horizontal="center" vertical="center" wrapText="1"/>
    </xf>
    <xf numFmtId="0" fontId="18" fillId="2" borderId="40" xfId="0" applyFont="1" applyFill="1" applyBorder="1" applyAlignment="1">
      <alignment horizontal="center" vertical="center" wrapText="1"/>
    </xf>
    <xf numFmtId="0" fontId="60" fillId="0" borderId="41" xfId="0" applyFont="1" applyBorder="1" applyAlignment="1">
      <alignment horizontal="center" vertical="center" wrapText="1"/>
    </xf>
    <xf numFmtId="0" fontId="60" fillId="0" borderId="42" xfId="0" applyFont="1" applyBorder="1" applyAlignment="1">
      <alignment horizontal="center" vertical="center" wrapText="1"/>
    </xf>
    <xf numFmtId="0" fontId="39" fillId="8" borderId="49" xfId="0" applyFont="1" applyFill="1" applyBorder="1" applyAlignment="1">
      <alignment horizontal="center" vertical="center" textRotation="90"/>
    </xf>
    <xf numFmtId="0" fontId="0" fillId="8" borderId="28" xfId="0" applyFill="1" applyBorder="1" applyAlignment="1"/>
    <xf numFmtId="0" fontId="0" fillId="8" borderId="24" xfId="0" applyFill="1" applyBorder="1" applyAlignment="1"/>
    <xf numFmtId="3" fontId="39" fillId="2" borderId="114" xfId="0" applyNumberFormat="1" applyFont="1" applyFill="1" applyBorder="1" applyAlignment="1">
      <alignment horizontal="center" vertical="center"/>
    </xf>
    <xf numFmtId="0" fontId="0" fillId="0" borderId="101" xfId="0" applyBorder="1" applyAlignment="1">
      <alignment vertical="center" wrapText="1"/>
    </xf>
    <xf numFmtId="0" fontId="0" fillId="0" borderId="100" xfId="0" applyBorder="1" applyAlignment="1">
      <alignment vertical="center" wrapText="1"/>
    </xf>
    <xf numFmtId="0" fontId="39" fillId="6" borderId="0" xfId="0" applyFont="1" applyFill="1" applyBorder="1" applyAlignment="1">
      <alignment horizontal="justify" vertical="center" wrapText="1"/>
    </xf>
    <xf numFmtId="0" fontId="19" fillId="6" borderId="0" xfId="0" applyFont="1" applyFill="1" applyAlignment="1">
      <alignment vertical="center" wrapText="1"/>
    </xf>
    <xf numFmtId="0" fontId="10" fillId="6" borderId="0" xfId="0" applyFont="1" applyFill="1" applyAlignment="1">
      <alignment vertical="center" wrapText="1"/>
    </xf>
    <xf numFmtId="0" fontId="29" fillId="2" borderId="103" xfId="0" applyFont="1" applyFill="1" applyBorder="1" applyAlignment="1">
      <alignment vertical="center" wrapText="1"/>
    </xf>
    <xf numFmtId="0" fontId="0" fillId="0" borderId="103" xfId="0" applyBorder="1" applyAlignment="1">
      <alignment vertical="center" wrapText="1"/>
    </xf>
    <xf numFmtId="0" fontId="0" fillId="0" borderId="24" xfId="0" applyBorder="1" applyAlignment="1">
      <alignment vertical="center" wrapText="1"/>
    </xf>
    <xf numFmtId="0" fontId="29" fillId="2" borderId="72" xfId="0" applyFont="1" applyFill="1" applyBorder="1" applyAlignment="1">
      <alignment wrapText="1"/>
    </xf>
    <xf numFmtId="173" fontId="19" fillId="3" borderId="104" xfId="0" applyNumberFormat="1" applyFont="1" applyFill="1" applyBorder="1" applyAlignment="1" applyProtection="1">
      <alignment horizontal="right" vertical="center"/>
      <protection locked="0"/>
    </xf>
    <xf numFmtId="173" fontId="0" fillId="0" borderId="101" xfId="0" applyNumberFormat="1" applyBorder="1" applyAlignment="1" applyProtection="1">
      <alignment horizontal="right" vertical="center"/>
      <protection locked="0"/>
    </xf>
    <xf numFmtId="173" fontId="0" fillId="0" borderId="100" xfId="0" applyNumberFormat="1" applyBorder="1" applyAlignment="1" applyProtection="1">
      <alignment horizontal="right" vertical="center"/>
      <protection locked="0"/>
    </xf>
    <xf numFmtId="0" fontId="51" fillId="2" borderId="0" xfId="0" applyFont="1" applyFill="1" applyBorder="1" applyAlignment="1">
      <alignment vertical="center" wrapText="1"/>
    </xf>
    <xf numFmtId="173" fontId="19" fillId="3" borderId="10" xfId="0" applyNumberFormat="1" applyFont="1" applyFill="1" applyBorder="1" applyAlignment="1" applyProtection="1">
      <alignment horizontal="right" vertical="center"/>
      <protection locked="0"/>
    </xf>
    <xf numFmtId="0" fontId="39" fillId="8" borderId="0" xfId="0" applyFont="1" applyFill="1" applyBorder="1" applyAlignment="1">
      <alignment horizontal="justify" vertical="center" wrapText="1"/>
    </xf>
    <xf numFmtId="0" fontId="39" fillId="2" borderId="0" xfId="0" applyFont="1" applyFill="1" applyBorder="1" applyAlignment="1">
      <alignment horizontal="left" wrapText="1"/>
    </xf>
    <xf numFmtId="0" fontId="19" fillId="2" borderId="0" xfId="0" applyFont="1" applyFill="1" applyBorder="1" applyAlignment="1">
      <alignment horizontal="left" vertical="center" wrapText="1"/>
    </xf>
    <xf numFmtId="0" fontId="10" fillId="0" borderId="0" xfId="0" applyFont="1" applyAlignment="1">
      <alignment horizontal="left" vertical="center" wrapText="1"/>
    </xf>
    <xf numFmtId="0" fontId="10" fillId="0" borderId="0" xfId="0" applyFont="1" applyBorder="1" applyAlignment="1">
      <alignment horizontal="left" vertical="center" wrapText="1"/>
    </xf>
    <xf numFmtId="0" fontId="10" fillId="0" borderId="122" xfId="0" applyFont="1" applyBorder="1" applyAlignment="1">
      <alignment horizontal="left" vertical="center" wrapText="1"/>
    </xf>
    <xf numFmtId="3" fontId="39" fillId="2" borderId="47" xfId="0" applyNumberFormat="1" applyFont="1" applyFill="1" applyBorder="1" applyAlignment="1">
      <alignment horizontal="center" vertical="center"/>
    </xf>
    <xf numFmtId="3" fontId="39" fillId="2" borderId="48" xfId="0" applyNumberFormat="1" applyFont="1" applyFill="1" applyBorder="1" applyAlignment="1">
      <alignment horizontal="center" vertical="center"/>
    </xf>
    <xf numFmtId="171" fontId="19" fillId="3" borderId="25" xfId="0" applyNumberFormat="1" applyFont="1" applyFill="1" applyBorder="1" applyAlignment="1" applyProtection="1">
      <alignment horizontal="right" vertical="center"/>
      <protection locked="0"/>
    </xf>
    <xf numFmtId="171" fontId="0" fillId="0" borderId="10" xfId="0" applyNumberFormat="1" applyBorder="1" applyAlignment="1" applyProtection="1">
      <alignment horizontal="right" vertical="center"/>
      <protection locked="0"/>
    </xf>
    <xf numFmtId="171" fontId="0" fillId="0" borderId="19" xfId="0" applyNumberFormat="1" applyBorder="1" applyAlignment="1" applyProtection="1">
      <alignment horizontal="right" vertical="center"/>
      <protection locked="0"/>
    </xf>
    <xf numFmtId="172" fontId="19" fillId="3" borderId="10" xfId="0" applyNumberFormat="1" applyFont="1" applyFill="1" applyBorder="1" applyAlignment="1" applyProtection="1">
      <alignment horizontal="right" vertical="center"/>
      <protection locked="0"/>
    </xf>
    <xf numFmtId="0" fontId="34" fillId="2" borderId="27" xfId="0" applyFont="1" applyFill="1" applyBorder="1" applyAlignment="1">
      <alignment horizontal="left" vertical="center" wrapText="1"/>
    </xf>
    <xf numFmtId="0" fontId="61" fillId="0" borderId="0" xfId="0" applyFont="1" applyBorder="1" applyAlignment="1">
      <alignment horizontal="left" vertical="center" wrapText="1"/>
    </xf>
    <xf numFmtId="0" fontId="61" fillId="0" borderId="18" xfId="0" applyFont="1" applyBorder="1" applyAlignment="1">
      <alignment horizontal="left" vertical="center" wrapText="1"/>
    </xf>
    <xf numFmtId="0" fontId="61" fillId="0" borderId="0" xfId="0" applyFont="1" applyAlignment="1">
      <alignment horizontal="left" vertical="center" wrapText="1"/>
    </xf>
    <xf numFmtId="0" fontId="39" fillId="6" borderId="10" xfId="0" applyNumberFormat="1" applyFont="1" applyFill="1" applyBorder="1" applyAlignment="1">
      <alignment horizontal="left" vertical="center" wrapText="1"/>
    </xf>
    <xf numFmtId="177" fontId="19" fillId="3" borderId="25" xfId="0" applyNumberFormat="1" applyFont="1" applyFill="1" applyBorder="1" applyAlignment="1" applyProtection="1">
      <alignment horizontal="right" vertical="center"/>
      <protection locked="0"/>
    </xf>
    <xf numFmtId="177" fontId="0" fillId="0" borderId="10" xfId="0" applyNumberFormat="1" applyBorder="1" applyAlignment="1" applyProtection="1">
      <alignment horizontal="right" vertical="center"/>
      <protection locked="0"/>
    </xf>
    <xf numFmtId="177" fontId="0" fillId="0" borderId="19" xfId="0" applyNumberFormat="1" applyBorder="1" applyAlignment="1" applyProtection="1">
      <alignment horizontal="right" vertical="center"/>
      <protection locked="0"/>
    </xf>
    <xf numFmtId="0" fontId="11" fillId="6" borderId="104" xfId="0" applyFont="1" applyFill="1" applyBorder="1" applyAlignment="1">
      <alignment vertical="center" wrapText="1"/>
    </xf>
    <xf numFmtId="0" fontId="11" fillId="6" borderId="101" xfId="0" applyFont="1" applyFill="1" applyBorder="1" applyAlignment="1">
      <alignment vertical="center" wrapText="1"/>
    </xf>
    <xf numFmtId="0" fontId="11" fillId="6" borderId="45" xfId="0" applyFont="1" applyFill="1" applyBorder="1" applyAlignment="1">
      <alignment vertical="center" wrapText="1"/>
    </xf>
    <xf numFmtId="3" fontId="18" fillId="2" borderId="72" xfId="0" applyNumberFormat="1" applyFont="1" applyFill="1" applyBorder="1" applyAlignment="1">
      <alignment horizontal="center" vertical="center"/>
    </xf>
    <xf numFmtId="3" fontId="18" fillId="2" borderId="70" xfId="0" applyNumberFormat="1" applyFont="1" applyFill="1" applyBorder="1" applyAlignment="1">
      <alignment horizontal="center" vertical="center"/>
    </xf>
    <xf numFmtId="0" fontId="0" fillId="0" borderId="70" xfId="0" applyBorder="1" applyAlignment="1">
      <alignment horizontal="center" vertical="center"/>
    </xf>
    <xf numFmtId="0" fontId="0" fillId="0" borderId="102" xfId="0" applyBorder="1" applyAlignment="1">
      <alignment horizontal="center" vertical="center"/>
    </xf>
    <xf numFmtId="3" fontId="18" fillId="2" borderId="102" xfId="0" applyNumberFormat="1" applyFont="1" applyFill="1" applyBorder="1" applyAlignment="1">
      <alignment horizontal="center" vertical="center"/>
    </xf>
    <xf numFmtId="0" fontId="0" fillId="0" borderId="0" xfId="0" applyBorder="1" applyAlignment="1">
      <alignment horizontal="left" vertical="center" wrapText="1"/>
    </xf>
    <xf numFmtId="0" fontId="51" fillId="0" borderId="0" xfId="0" applyFont="1" applyAlignment="1">
      <alignment vertical="center" wrapText="1"/>
    </xf>
    <xf numFmtId="0" fontId="0" fillId="0" borderId="27" xfId="0" applyBorder="1" applyAlignment="1">
      <alignment wrapText="1"/>
    </xf>
    <xf numFmtId="0" fontId="0" fillId="0" borderId="18" xfId="0" applyBorder="1" applyAlignment="1">
      <alignment wrapText="1"/>
    </xf>
    <xf numFmtId="0" fontId="0" fillId="0" borderId="25" xfId="0" applyBorder="1" applyAlignment="1">
      <alignment wrapText="1"/>
    </xf>
    <xf numFmtId="3" fontId="18" fillId="2" borderId="46" xfId="0" applyNumberFormat="1" applyFont="1" applyFill="1" applyBorder="1" applyAlignment="1">
      <alignment horizontal="center" vertical="center"/>
    </xf>
    <xf numFmtId="0" fontId="0" fillId="0" borderId="47" xfId="0" applyBorder="1" applyAlignment="1">
      <alignment horizontal="center" vertical="center"/>
    </xf>
    <xf numFmtId="0" fontId="0" fillId="0" borderId="48" xfId="0" applyBorder="1" applyAlignment="1">
      <alignment horizontal="center" vertical="center"/>
    </xf>
    <xf numFmtId="173" fontId="19" fillId="6" borderId="43" xfId="0" applyNumberFormat="1" applyFont="1" applyFill="1" applyBorder="1" applyAlignment="1" applyProtection="1">
      <alignment horizontal="right" vertical="center"/>
    </xf>
    <xf numFmtId="173" fontId="0" fillId="6" borderId="44" xfId="0" applyNumberFormat="1" applyFill="1" applyBorder="1" applyAlignment="1" applyProtection="1">
      <alignment horizontal="right" vertical="center"/>
    </xf>
    <xf numFmtId="173" fontId="0" fillId="6" borderId="45" xfId="0" applyNumberFormat="1" applyFill="1" applyBorder="1" applyAlignment="1" applyProtection="1">
      <alignment horizontal="right" vertical="center"/>
    </xf>
    <xf numFmtId="0" fontId="39" fillId="2" borderId="47" xfId="0" applyFont="1" applyFill="1" applyBorder="1" applyAlignment="1">
      <alignment vertical="center" wrapText="1"/>
    </xf>
    <xf numFmtId="0" fontId="39" fillId="2" borderId="48" xfId="0" applyFont="1" applyFill="1" applyBorder="1" applyAlignment="1">
      <alignment vertical="center" wrapText="1"/>
    </xf>
    <xf numFmtId="0" fontId="39" fillId="2" borderId="25" xfId="0" applyFont="1" applyFill="1" applyBorder="1" applyAlignment="1">
      <alignment vertical="center" wrapText="1"/>
    </xf>
    <xf numFmtId="0" fontId="39" fillId="2" borderId="10" xfId="0" applyFont="1" applyFill="1" applyBorder="1" applyAlignment="1">
      <alignment vertical="center" wrapText="1"/>
    </xf>
    <xf numFmtId="0" fontId="39" fillId="2" borderId="19" xfId="0" applyFont="1" applyFill="1" applyBorder="1" applyAlignment="1">
      <alignment vertical="center" wrapText="1"/>
    </xf>
    <xf numFmtId="172" fontId="19" fillId="6" borderId="43" xfId="0" applyNumberFormat="1" applyFont="1" applyFill="1" applyBorder="1" applyAlignment="1" applyProtection="1">
      <alignment horizontal="right" vertical="center"/>
    </xf>
    <xf numFmtId="172" fontId="0" fillId="6" borderId="44" xfId="0" applyNumberFormat="1" applyFill="1" applyBorder="1" applyAlignment="1" applyProtection="1">
      <alignment horizontal="right" vertical="center"/>
    </xf>
    <xf numFmtId="172" fontId="0" fillId="6" borderId="45" xfId="0" applyNumberFormat="1" applyFill="1" applyBorder="1" applyAlignment="1" applyProtection="1">
      <alignment horizontal="right" vertical="center"/>
    </xf>
    <xf numFmtId="0" fontId="29" fillId="8" borderId="0" xfId="0" applyFont="1" applyFill="1" applyBorder="1" applyAlignment="1">
      <alignment horizontal="left" vertical="center" wrapText="1"/>
    </xf>
    <xf numFmtId="0" fontId="29" fillId="2" borderId="28" xfId="0" applyFont="1" applyFill="1" applyBorder="1" applyAlignment="1">
      <alignment vertical="center" wrapText="1"/>
    </xf>
    <xf numFmtId="0" fontId="0" fillId="0" borderId="28" xfId="0" applyBorder="1" applyAlignment="1">
      <alignment vertical="center" wrapText="1"/>
    </xf>
    <xf numFmtId="0" fontId="10" fillId="6" borderId="16" xfId="0" applyFont="1" applyFill="1" applyBorder="1" applyAlignment="1">
      <alignment vertical="center" wrapText="1"/>
    </xf>
    <xf numFmtId="0" fontId="0" fillId="6" borderId="16" xfId="0" applyFill="1" applyBorder="1" applyAlignment="1">
      <alignment vertical="center" wrapText="1"/>
    </xf>
    <xf numFmtId="0" fontId="49" fillId="3" borderId="7" xfId="0" applyFont="1" applyFill="1" applyBorder="1" applyAlignment="1" applyProtection="1">
      <alignment horizontal="center" vertical="center"/>
    </xf>
    <xf numFmtId="0" fontId="49" fillId="0" borderId="1" xfId="0" applyFont="1" applyBorder="1" applyAlignment="1" applyProtection="1">
      <alignment horizontal="center" vertical="center"/>
    </xf>
    <xf numFmtId="0" fontId="49" fillId="0" borderId="8" xfId="0" applyFont="1" applyBorder="1" applyAlignment="1" applyProtection="1">
      <alignment horizontal="center" vertical="center"/>
    </xf>
    <xf numFmtId="49" fontId="74" fillId="2" borderId="20" xfId="0" applyNumberFormat="1" applyFont="1" applyFill="1" applyBorder="1" applyAlignment="1">
      <alignment horizontal="center" vertical="center"/>
    </xf>
    <xf numFmtId="49" fontId="75" fillId="0" borderId="12" xfId="0" applyNumberFormat="1" applyFont="1" applyBorder="1" applyAlignment="1">
      <alignment horizontal="center" vertical="center"/>
    </xf>
    <xf numFmtId="49" fontId="75" fillId="0" borderId="14" xfId="0" applyNumberFormat="1" applyFont="1" applyBorder="1" applyAlignment="1">
      <alignment horizontal="center" vertical="center"/>
    </xf>
    <xf numFmtId="0" fontId="0" fillId="8" borderId="0" xfId="0" applyFill="1" applyBorder="1" applyAlignment="1">
      <alignment horizontal="left" vertical="center" wrapText="1"/>
    </xf>
    <xf numFmtId="49" fontId="1" fillId="2" borderId="85" xfId="0" applyNumberFormat="1" applyFont="1" applyFill="1" applyBorder="1" applyAlignment="1">
      <alignment horizontal="left" vertical="center" wrapText="1"/>
    </xf>
    <xf numFmtId="49" fontId="25" fillId="2" borderId="86" xfId="0" applyNumberFormat="1" applyFont="1" applyFill="1" applyBorder="1" applyAlignment="1">
      <alignment horizontal="left" vertical="center" wrapText="1"/>
    </xf>
    <xf numFmtId="49" fontId="25" fillId="2" borderId="87" xfId="0" applyNumberFormat="1" applyFont="1" applyFill="1" applyBorder="1" applyAlignment="1">
      <alignment horizontal="left" vertical="center" wrapText="1"/>
    </xf>
    <xf numFmtId="49" fontId="24" fillId="2" borderId="0" xfId="0" applyNumberFormat="1" applyFont="1" applyFill="1" applyBorder="1" applyAlignment="1">
      <alignment horizontal="left" vertical="center" wrapText="1"/>
    </xf>
    <xf numFmtId="0" fontId="0" fillId="8" borderId="0" xfId="0" applyFill="1" applyBorder="1" applyAlignment="1">
      <alignment vertical="center" wrapText="1"/>
    </xf>
    <xf numFmtId="173" fontId="19" fillId="3" borderId="145" xfId="0" applyNumberFormat="1" applyFont="1" applyFill="1" applyBorder="1" applyAlignment="1" applyProtection="1">
      <alignment horizontal="right" vertical="center"/>
      <protection locked="0"/>
    </xf>
    <xf numFmtId="173" fontId="19" fillId="3" borderId="146" xfId="0" applyNumberFormat="1" applyFont="1" applyFill="1" applyBorder="1" applyAlignment="1" applyProtection="1">
      <alignment horizontal="right" vertical="center"/>
      <protection locked="0"/>
    </xf>
    <xf numFmtId="0" fontId="29" fillId="2" borderId="72" xfId="0" applyFont="1" applyFill="1" applyBorder="1" applyAlignment="1">
      <alignment vertical="center" wrapText="1"/>
    </xf>
    <xf numFmtId="0" fontId="0" fillId="0" borderId="70" xfId="0" applyBorder="1" applyAlignment="1">
      <alignment vertical="center" wrapText="1"/>
    </xf>
    <xf numFmtId="172" fontId="19" fillId="6" borderId="10" xfId="0" applyNumberFormat="1" applyFont="1" applyFill="1" applyBorder="1" applyAlignment="1" applyProtection="1">
      <alignment horizontal="right" vertical="center"/>
    </xf>
    <xf numFmtId="172" fontId="0" fillId="6" borderId="10" xfId="0" applyNumberFormat="1" applyFill="1" applyBorder="1" applyAlignment="1" applyProtection="1">
      <alignment horizontal="right" vertical="center"/>
    </xf>
    <xf numFmtId="0" fontId="39" fillId="8" borderId="30" xfId="0" applyFont="1" applyFill="1" applyBorder="1" applyAlignment="1">
      <alignment horizontal="center" vertical="center" textRotation="90"/>
    </xf>
    <xf numFmtId="0" fontId="19" fillId="8" borderId="28" xfId="0" applyFont="1" applyFill="1" applyBorder="1" applyAlignment="1"/>
    <xf numFmtId="173" fontId="19" fillId="6" borderId="44" xfId="0" applyNumberFormat="1" applyFont="1" applyFill="1" applyBorder="1" applyAlignment="1" applyProtection="1">
      <alignment horizontal="right" vertical="center"/>
    </xf>
    <xf numFmtId="173" fontId="19" fillId="6" borderId="45" xfId="0" applyNumberFormat="1" applyFont="1" applyFill="1" applyBorder="1" applyAlignment="1" applyProtection="1">
      <alignment horizontal="right" vertical="center"/>
    </xf>
    <xf numFmtId="0" fontId="29" fillId="2" borderId="43" xfId="0" applyFont="1" applyFill="1" applyBorder="1" applyAlignment="1">
      <alignment vertical="center" wrapText="1"/>
    </xf>
    <xf numFmtId="0" fontId="29" fillId="2" borderId="44" xfId="0" applyFont="1" applyFill="1" applyBorder="1" applyAlignment="1">
      <alignment vertical="center" wrapText="1"/>
    </xf>
    <xf numFmtId="0" fontId="0" fillId="0" borderId="44" xfId="0" applyBorder="1" applyAlignment="1">
      <alignment vertical="center" wrapText="1"/>
    </xf>
    <xf numFmtId="0" fontId="0" fillId="0" borderId="45" xfId="0" applyBorder="1" applyAlignment="1">
      <alignment vertical="center" wrapText="1"/>
    </xf>
    <xf numFmtId="0" fontId="29" fillId="6" borderId="0" xfId="0" applyFont="1" applyFill="1" applyBorder="1" applyAlignment="1">
      <alignment horizontal="left" vertical="center" wrapText="1"/>
    </xf>
    <xf numFmtId="0" fontId="0" fillId="0" borderId="0" xfId="0" applyAlignment="1">
      <alignment horizontal="left" vertical="center" wrapText="1"/>
    </xf>
    <xf numFmtId="0" fontId="10" fillId="0" borderId="70" xfId="0" applyFont="1" applyBorder="1" applyAlignment="1">
      <alignment wrapText="1"/>
    </xf>
    <xf numFmtId="0" fontId="10" fillId="0" borderId="102" xfId="0" applyFont="1" applyBorder="1" applyAlignment="1">
      <alignment wrapText="1"/>
    </xf>
    <xf numFmtId="0" fontId="10" fillId="0" borderId="10" xfId="0" applyFont="1" applyBorder="1" applyAlignment="1">
      <alignment wrapText="1"/>
    </xf>
    <xf numFmtId="0" fontId="10" fillId="0" borderId="19" xfId="0" applyFont="1" applyBorder="1" applyAlignment="1">
      <alignment wrapText="1"/>
    </xf>
    <xf numFmtId="0" fontId="19" fillId="2" borderId="27" xfId="0" applyFont="1" applyFill="1" applyBorder="1" applyAlignment="1">
      <alignment horizontal="center" vertical="center"/>
    </xf>
    <xf numFmtId="0" fontId="19" fillId="2" borderId="2" xfId="0" applyFont="1" applyFill="1" applyBorder="1" applyAlignment="1">
      <alignment horizontal="center" vertical="center"/>
    </xf>
    <xf numFmtId="0" fontId="0" fillId="8" borderId="28" xfId="0" applyFill="1" applyBorder="1" applyAlignment="1">
      <alignment wrapText="1"/>
    </xf>
    <xf numFmtId="0" fontId="0" fillId="0" borderId="28" xfId="0" applyBorder="1" applyAlignment="1">
      <alignment wrapText="1"/>
    </xf>
    <xf numFmtId="0" fontId="0" fillId="0" borderId="24" xfId="0" applyBorder="1" applyAlignment="1">
      <alignment wrapText="1"/>
    </xf>
    <xf numFmtId="168" fontId="19" fillId="6" borderId="43" xfId="0" applyNumberFormat="1" applyFont="1" applyFill="1" applyBorder="1" applyAlignment="1" applyProtection="1">
      <alignment horizontal="right" vertical="center"/>
    </xf>
    <xf numFmtId="168" fontId="0" fillId="6" borderId="44" xfId="0" applyNumberFormat="1" applyFill="1" applyBorder="1" applyAlignment="1" applyProtection="1">
      <alignment horizontal="right" vertical="center"/>
    </xf>
    <xf numFmtId="168" fontId="0" fillId="6" borderId="45" xfId="0" applyNumberFormat="1" applyFill="1" applyBorder="1" applyAlignment="1" applyProtection="1">
      <alignment horizontal="right" vertical="center"/>
    </xf>
    <xf numFmtId="0" fontId="39" fillId="6" borderId="72" xfId="0" applyFont="1" applyFill="1" applyBorder="1" applyAlignment="1">
      <alignment wrapText="1"/>
    </xf>
    <xf numFmtId="0" fontId="11" fillId="6" borderId="70" xfId="0" applyFont="1" applyFill="1" applyBorder="1" applyAlignment="1">
      <alignment wrapText="1"/>
    </xf>
    <xf numFmtId="0" fontId="11" fillId="6" borderId="102" xfId="0" applyFont="1" applyFill="1" applyBorder="1" applyAlignment="1">
      <alignment wrapText="1"/>
    </xf>
    <xf numFmtId="0" fontId="11" fillId="6" borderId="25" xfId="0" applyFont="1" applyFill="1" applyBorder="1" applyAlignment="1">
      <alignment wrapText="1"/>
    </xf>
    <xf numFmtId="0" fontId="11" fillId="6" borderId="10" xfId="0" applyFont="1" applyFill="1" applyBorder="1" applyAlignment="1">
      <alignment wrapText="1"/>
    </xf>
    <xf numFmtId="0" fontId="11" fillId="6" borderId="19" xfId="0" applyFont="1" applyFill="1" applyBorder="1" applyAlignment="1">
      <alignment wrapText="1"/>
    </xf>
    <xf numFmtId="3" fontId="39" fillId="2" borderId="147" xfId="0" applyNumberFormat="1" applyFont="1" applyFill="1" applyBorder="1" applyAlignment="1">
      <alignment horizontal="center" vertical="center"/>
    </xf>
    <xf numFmtId="0" fontId="0" fillId="0" borderId="144" xfId="0" applyBorder="1" applyAlignment="1"/>
    <xf numFmtId="0" fontId="0" fillId="0" borderId="148" xfId="0" applyBorder="1" applyAlignment="1"/>
    <xf numFmtId="0" fontId="39" fillId="2" borderId="72" xfId="0" applyFont="1" applyFill="1" applyBorder="1" applyAlignment="1">
      <alignment vertical="center" wrapText="1"/>
    </xf>
    <xf numFmtId="0" fontId="10" fillId="0" borderId="70" xfId="0" applyFont="1" applyBorder="1" applyAlignment="1">
      <alignment vertical="center" wrapText="1"/>
    </xf>
    <xf numFmtId="0" fontId="10" fillId="0" borderId="102" xfId="0" applyFont="1" applyBorder="1" applyAlignment="1">
      <alignment vertical="center" wrapText="1"/>
    </xf>
    <xf numFmtId="0" fontId="10" fillId="0" borderId="25" xfId="0" applyFont="1" applyBorder="1" applyAlignment="1">
      <alignment vertical="center" wrapText="1"/>
    </xf>
    <xf numFmtId="0" fontId="10" fillId="0" borderId="10" xfId="0" applyFont="1" applyBorder="1" applyAlignment="1">
      <alignment vertical="center" wrapText="1"/>
    </xf>
    <xf numFmtId="0" fontId="10" fillId="0" borderId="19" xfId="0" applyFont="1" applyBorder="1" applyAlignment="1">
      <alignment vertical="center" wrapText="1"/>
    </xf>
    <xf numFmtId="173" fontId="19" fillId="6" borderId="85" xfId="0" applyNumberFormat="1" applyFont="1" applyFill="1" applyBorder="1" applyAlignment="1" applyProtection="1">
      <alignment horizontal="right" vertical="center"/>
    </xf>
    <xf numFmtId="173" fontId="19" fillId="6" borderId="92" xfId="0" applyNumberFormat="1" applyFont="1" applyFill="1" applyBorder="1" applyAlignment="1" applyProtection="1">
      <alignment horizontal="right" vertical="center"/>
    </xf>
    <xf numFmtId="173" fontId="19" fillId="6" borderId="93" xfId="0" applyNumberFormat="1" applyFont="1" applyFill="1" applyBorder="1" applyAlignment="1" applyProtection="1">
      <alignment horizontal="right" vertical="center"/>
    </xf>
    <xf numFmtId="0" fontId="26" fillId="2" borderId="0" xfId="0" applyFont="1" applyFill="1" applyBorder="1" applyAlignment="1">
      <alignment horizontal="left" vertical="center" wrapText="1"/>
    </xf>
    <xf numFmtId="0" fontId="38" fillId="2" borderId="0" xfId="0" applyFont="1" applyFill="1" applyBorder="1" applyAlignment="1">
      <alignment vertical="center" wrapText="1"/>
    </xf>
    <xf numFmtId="49" fontId="19" fillId="4" borderId="0" xfId="0" applyNumberFormat="1" applyFont="1" applyFill="1" applyBorder="1" applyAlignment="1" applyProtection="1">
      <alignment horizontal="left" vertical="top" wrapText="1"/>
      <protection locked="0"/>
    </xf>
    <xf numFmtId="49" fontId="19" fillId="0" borderId="153" xfId="0" applyNumberFormat="1" applyFont="1" applyFill="1" applyBorder="1" applyAlignment="1" applyProtection="1">
      <alignment horizontal="left" vertical="center" wrapText="1"/>
      <protection locked="0"/>
    </xf>
    <xf numFmtId="49" fontId="19" fillId="0" borderId="86" xfId="0" applyNumberFormat="1" applyFont="1" applyFill="1" applyBorder="1" applyAlignment="1" applyProtection="1">
      <alignment horizontal="left" vertical="center" wrapText="1"/>
      <protection locked="0"/>
    </xf>
    <xf numFmtId="49" fontId="19" fillId="0" borderId="87" xfId="0" applyNumberFormat="1" applyFont="1" applyFill="1" applyBorder="1" applyAlignment="1" applyProtection="1">
      <alignment horizontal="left" vertical="center" wrapText="1"/>
      <protection locked="0"/>
    </xf>
    <xf numFmtId="0" fontId="39" fillId="6" borderId="101" xfId="0" applyFont="1" applyFill="1" applyBorder="1" applyAlignment="1">
      <alignment horizontal="left" vertical="center" wrapText="1"/>
    </xf>
    <xf numFmtId="0" fontId="39" fillId="6" borderId="45" xfId="0" applyFont="1" applyFill="1" applyBorder="1" applyAlignment="1">
      <alignment horizontal="left" vertical="center" wrapText="1"/>
    </xf>
    <xf numFmtId="49" fontId="19" fillId="4" borderId="0" xfId="0" applyNumberFormat="1" applyFont="1" applyFill="1" applyAlignment="1" applyProtection="1">
      <alignment vertical="top" wrapText="1"/>
      <protection locked="0"/>
    </xf>
    <xf numFmtId="49" fontId="0" fillId="0" borderId="80" xfId="0" applyNumberFormat="1" applyBorder="1" applyAlignment="1" applyProtection="1">
      <alignment horizontal="center" vertical="center"/>
      <protection locked="0"/>
    </xf>
    <xf numFmtId="49" fontId="0" fillId="0" borderId="81" xfId="0" applyNumberFormat="1" applyBorder="1" applyAlignment="1" applyProtection="1">
      <alignment horizontal="center" vertical="center"/>
      <protection locked="0"/>
    </xf>
    <xf numFmtId="0" fontId="39" fillId="2" borderId="138" xfId="0" applyFont="1" applyFill="1" applyBorder="1" applyAlignment="1">
      <alignment horizontal="left" vertical="center" wrapText="1"/>
    </xf>
    <xf numFmtId="0" fontId="39" fillId="2" borderId="139" xfId="0" applyFont="1" applyFill="1" applyBorder="1" applyAlignment="1">
      <alignment horizontal="left" vertical="center" wrapText="1"/>
    </xf>
    <xf numFmtId="0" fontId="39" fillId="2" borderId="140" xfId="0" applyFont="1" applyFill="1" applyBorder="1" applyAlignment="1">
      <alignment horizontal="left" vertical="center" wrapText="1"/>
    </xf>
    <xf numFmtId="49" fontId="19" fillId="3" borderId="0" xfId="0" applyNumberFormat="1" applyFont="1" applyFill="1" applyBorder="1" applyAlignment="1" applyProtection="1">
      <alignment horizontal="left" vertical="top" wrapText="1"/>
      <protection locked="0"/>
    </xf>
    <xf numFmtId="0" fontId="39" fillId="6" borderId="10" xfId="0" applyFont="1" applyFill="1" applyBorder="1" applyAlignment="1">
      <alignment vertical="center" wrapText="1"/>
    </xf>
    <xf numFmtId="3" fontId="18" fillId="6" borderId="16" xfId="0" applyNumberFormat="1" applyFont="1" applyFill="1" applyBorder="1" applyAlignment="1">
      <alignment horizontal="center" vertical="center" wrapText="1"/>
    </xf>
    <xf numFmtId="0" fontId="18" fillId="6" borderId="16" xfId="0" applyFont="1" applyFill="1" applyBorder="1" applyAlignment="1">
      <alignment horizontal="center" vertical="center" wrapText="1"/>
    </xf>
    <xf numFmtId="0" fontId="0" fillId="6" borderId="16" xfId="0" applyFill="1" applyBorder="1" applyAlignment="1">
      <alignment horizontal="center" vertical="center" wrapText="1"/>
    </xf>
    <xf numFmtId="0" fontId="29" fillId="2" borderId="53" xfId="0" applyFont="1" applyFill="1" applyBorder="1" applyAlignment="1">
      <alignment wrapText="1"/>
    </xf>
    <xf numFmtId="0" fontId="0" fillId="0" borderId="55" xfId="0" applyBorder="1" applyAlignment="1">
      <alignment wrapText="1"/>
    </xf>
    <xf numFmtId="0" fontId="29" fillId="2" borderId="27" xfId="0" applyFont="1" applyFill="1" applyBorder="1" applyAlignment="1">
      <alignment wrapText="1"/>
    </xf>
    <xf numFmtId="0" fontId="0" fillId="0" borderId="0" xfId="0" applyBorder="1" applyAlignment="1">
      <alignment wrapText="1"/>
    </xf>
    <xf numFmtId="173" fontId="19" fillId="3" borderId="25" xfId="0" applyNumberFormat="1" applyFont="1" applyFill="1" applyBorder="1" applyAlignment="1" applyProtection="1">
      <alignment horizontal="right" vertical="center" wrapText="1"/>
      <protection locked="0"/>
    </xf>
    <xf numFmtId="173" fontId="10" fillId="0" borderId="10" xfId="0" applyNumberFormat="1" applyFont="1" applyBorder="1" applyAlignment="1" applyProtection="1">
      <alignment horizontal="right" vertical="center" wrapText="1"/>
      <protection locked="0"/>
    </xf>
    <xf numFmtId="173" fontId="10" fillId="0" borderId="19" xfId="0" applyNumberFormat="1" applyFont="1" applyBorder="1" applyAlignment="1" applyProtection="1">
      <alignment horizontal="right" vertical="center" wrapText="1"/>
      <protection locked="0"/>
    </xf>
    <xf numFmtId="173" fontId="10" fillId="0" borderId="10" xfId="0" applyNumberFormat="1" applyFont="1" applyBorder="1" applyAlignment="1" applyProtection="1">
      <alignment horizontal="right" vertical="center"/>
      <protection locked="0"/>
    </xf>
    <xf numFmtId="173" fontId="10" fillId="0" borderId="19" xfId="0" applyNumberFormat="1" applyFont="1" applyBorder="1" applyAlignment="1" applyProtection="1">
      <alignment horizontal="right" vertical="center"/>
      <protection locked="0"/>
    </xf>
    <xf numFmtId="0" fontId="39" fillId="6" borderId="0" xfId="0" applyFont="1" applyFill="1" applyBorder="1" applyAlignment="1">
      <alignment vertical="center" wrapText="1"/>
    </xf>
    <xf numFmtId="49" fontId="19" fillId="12" borderId="79" xfId="0" applyNumberFormat="1" applyFont="1" applyFill="1" applyBorder="1" applyAlignment="1" applyProtection="1">
      <alignment horizontal="center" vertical="center"/>
      <protection locked="0"/>
    </xf>
    <xf numFmtId="0" fontId="0" fillId="0" borderId="81" xfId="0" applyBorder="1" applyAlignment="1" applyProtection="1">
      <alignment horizontal="center" vertical="center"/>
      <protection locked="0"/>
    </xf>
    <xf numFmtId="0" fontId="39" fillId="8" borderId="0" xfId="0" applyFont="1" applyFill="1" applyBorder="1" applyAlignment="1">
      <alignment horizontal="center" vertical="center" textRotation="90"/>
    </xf>
    <xf numFmtId="0" fontId="11" fillId="8" borderId="0" xfId="0" applyFont="1" applyFill="1" applyAlignment="1">
      <alignment horizontal="center" vertical="center" textRotation="90"/>
    </xf>
    <xf numFmtId="0" fontId="29" fillId="2" borderId="0" xfId="0" applyFont="1" applyFill="1" applyBorder="1" applyAlignment="1">
      <alignment horizontal="left" vertical="center" wrapText="1"/>
    </xf>
    <xf numFmtId="49" fontId="51" fillId="2" borderId="67" xfId="0" applyNumberFormat="1" applyFont="1" applyFill="1" applyBorder="1" applyAlignment="1">
      <alignment horizontal="center" vertical="center"/>
    </xf>
    <xf numFmtId="49" fontId="71" fillId="0" borderId="73" xfId="0" applyNumberFormat="1" applyFont="1" applyBorder="1" applyAlignment="1">
      <alignment horizontal="center" vertical="center"/>
    </xf>
    <xf numFmtId="49" fontId="71" fillId="0" borderId="74" xfId="0" applyNumberFormat="1" applyFont="1" applyBorder="1" applyAlignment="1">
      <alignment horizontal="center" vertical="center"/>
    </xf>
    <xf numFmtId="0" fontId="33" fillId="2" borderId="0" xfId="0" applyFont="1" applyFill="1" applyBorder="1" applyAlignment="1">
      <alignment wrapText="1"/>
    </xf>
    <xf numFmtId="0" fontId="39" fillId="8" borderId="0" xfId="0" applyFont="1" applyFill="1" applyBorder="1" applyAlignment="1">
      <alignment vertical="center" wrapText="1"/>
    </xf>
    <xf numFmtId="0" fontId="33" fillId="2" borderId="144" xfId="0" applyFont="1" applyFill="1" applyBorder="1" applyAlignment="1">
      <alignment wrapText="1"/>
    </xf>
    <xf numFmtId="0" fontId="34" fillId="6" borderId="0" xfId="0" applyFont="1" applyFill="1" applyBorder="1" applyAlignment="1">
      <alignment horizontal="left" vertical="center" wrapText="1"/>
    </xf>
    <xf numFmtId="0" fontId="39" fillId="8" borderId="141" xfId="0" applyFont="1" applyFill="1" applyBorder="1" applyAlignment="1">
      <alignment horizontal="left" vertical="center" wrapText="1"/>
    </xf>
    <xf numFmtId="0" fontId="39" fillId="8" borderId="142" xfId="0" applyFont="1" applyFill="1" applyBorder="1" applyAlignment="1">
      <alignment horizontal="left" vertical="center" wrapText="1"/>
    </xf>
    <xf numFmtId="0" fontId="39" fillId="8" borderId="143" xfId="0" applyFont="1" applyFill="1" applyBorder="1" applyAlignment="1">
      <alignment horizontal="left" vertical="center" wrapText="1"/>
    </xf>
    <xf numFmtId="0" fontId="39" fillId="2" borderId="104" xfId="0" applyFont="1" applyFill="1" applyBorder="1" applyAlignment="1">
      <alignment horizontal="left" vertical="center" wrapText="1"/>
    </xf>
    <xf numFmtId="0" fontId="39" fillId="2" borderId="145" xfId="0" applyFont="1" applyFill="1" applyBorder="1" applyAlignment="1">
      <alignment horizontal="left" vertical="center" wrapText="1"/>
    </xf>
    <xf numFmtId="0" fontId="39" fillId="2" borderId="146" xfId="0" applyFont="1" applyFill="1" applyBorder="1" applyAlignment="1">
      <alignment horizontal="left" vertical="center" wrapText="1"/>
    </xf>
    <xf numFmtId="0" fontId="39" fillId="2" borderId="0" xfId="0" applyFont="1" applyFill="1" applyBorder="1" applyAlignment="1">
      <alignment wrapText="1"/>
    </xf>
    <xf numFmtId="49" fontId="34" fillId="4" borderId="27" xfId="0" applyNumberFormat="1" applyFont="1" applyFill="1" applyBorder="1" applyAlignment="1" applyProtection="1">
      <alignment vertical="top" wrapText="1"/>
      <protection locked="0"/>
    </xf>
    <xf numFmtId="49" fontId="34" fillId="4" borderId="0" xfId="0" applyNumberFormat="1" applyFont="1" applyFill="1" applyBorder="1" applyAlignment="1" applyProtection="1">
      <alignment vertical="top" wrapText="1"/>
      <protection locked="0"/>
    </xf>
    <xf numFmtId="49" fontId="34" fillId="4" borderId="18" xfId="0" applyNumberFormat="1" applyFont="1" applyFill="1" applyBorder="1" applyAlignment="1" applyProtection="1">
      <alignment vertical="top" wrapText="1"/>
      <protection locked="0"/>
    </xf>
    <xf numFmtId="49" fontId="19" fillId="3" borderId="104" xfId="0" applyNumberFormat="1" applyFont="1" applyFill="1" applyBorder="1" applyAlignment="1" applyProtection="1">
      <alignment horizontal="left" vertical="top" wrapText="1"/>
      <protection locked="0"/>
    </xf>
    <xf numFmtId="49" fontId="19" fillId="3" borderId="145" xfId="0" applyNumberFormat="1" applyFont="1" applyFill="1" applyBorder="1" applyAlignment="1" applyProtection="1">
      <alignment horizontal="left" vertical="top" wrapText="1"/>
      <protection locked="0"/>
    </xf>
    <xf numFmtId="49" fontId="19" fillId="3" borderId="146" xfId="0" applyNumberFormat="1" applyFont="1" applyFill="1" applyBorder="1" applyAlignment="1" applyProtection="1">
      <alignment horizontal="left" vertical="top" wrapText="1"/>
      <protection locked="0"/>
    </xf>
    <xf numFmtId="0" fontId="39" fillId="6" borderId="27" xfId="0" applyFont="1" applyFill="1" applyBorder="1" applyAlignment="1">
      <alignment wrapText="1"/>
    </xf>
    <xf numFmtId="0" fontId="39" fillId="6" borderId="0" xfId="0" applyFont="1" applyFill="1" applyBorder="1" applyAlignment="1">
      <alignment wrapText="1"/>
    </xf>
    <xf numFmtId="0" fontId="39" fillId="2" borderId="56" xfId="0" applyFont="1" applyFill="1" applyBorder="1" applyAlignment="1">
      <alignment horizontal="center" vertical="center" wrapText="1"/>
    </xf>
    <xf numFmtId="0" fontId="0" fillId="0" borderId="57" xfId="0" applyBorder="1" applyAlignment="1">
      <alignment vertical="center" wrapText="1"/>
    </xf>
    <xf numFmtId="0" fontId="0" fillId="0" borderId="58" xfId="0" applyBorder="1" applyAlignment="1">
      <alignment vertical="center" wrapText="1"/>
    </xf>
    <xf numFmtId="0" fontId="0" fillId="0" borderId="59" xfId="0" applyBorder="1" applyAlignment="1">
      <alignment vertical="center" wrapText="1"/>
    </xf>
    <xf numFmtId="0" fontId="0" fillId="0" borderId="0" xfId="0" applyBorder="1" applyAlignment="1">
      <alignment vertical="center" wrapText="1"/>
    </xf>
    <xf numFmtId="0" fontId="0" fillId="0" borderId="60" xfId="0" applyBorder="1" applyAlignment="1">
      <alignment vertical="center" wrapText="1"/>
    </xf>
    <xf numFmtId="0" fontId="0" fillId="0" borderId="61" xfId="0" applyBorder="1" applyAlignment="1">
      <alignment vertical="center" wrapText="1"/>
    </xf>
    <xf numFmtId="0" fontId="0" fillId="0" borderId="62" xfId="0" applyBorder="1" applyAlignment="1">
      <alignment vertical="center" wrapText="1"/>
    </xf>
    <xf numFmtId="0" fontId="0" fillId="0" borderId="63" xfId="0" applyBorder="1" applyAlignment="1">
      <alignment vertical="center" wrapText="1"/>
    </xf>
    <xf numFmtId="0" fontId="39" fillId="8" borderId="122" xfId="0" applyFont="1" applyFill="1" applyBorder="1" applyAlignment="1">
      <alignment vertical="center" wrapText="1"/>
    </xf>
    <xf numFmtId="168" fontId="19" fillId="3" borderId="104" xfId="0" applyNumberFormat="1" applyFont="1" applyFill="1" applyBorder="1" applyAlignment="1" applyProtection="1">
      <alignment horizontal="right" vertical="center"/>
      <protection locked="0"/>
    </xf>
    <xf numFmtId="168" fontId="0" fillId="0" borderId="101" xfId="0" applyNumberFormat="1" applyBorder="1" applyAlignment="1" applyProtection="1">
      <alignment horizontal="right" vertical="center"/>
      <protection locked="0"/>
    </xf>
    <xf numFmtId="168" fontId="0" fillId="0" borderId="100" xfId="0" applyNumberFormat="1" applyBorder="1" applyAlignment="1" applyProtection="1">
      <alignment horizontal="right" vertical="center"/>
      <protection locked="0"/>
    </xf>
    <xf numFmtId="0" fontId="39" fillId="8" borderId="103" xfId="0" applyFont="1" applyFill="1" applyBorder="1" applyAlignment="1">
      <alignment horizontal="center" vertical="center" textRotation="90"/>
    </xf>
    <xf numFmtId="0" fontId="0" fillId="0" borderId="28" xfId="0" applyBorder="1" applyAlignment="1"/>
    <xf numFmtId="0" fontId="0" fillId="0" borderId="24" xfId="0" applyBorder="1" applyAlignment="1"/>
    <xf numFmtId="0" fontId="29" fillId="2" borderId="114" xfId="0" applyFont="1" applyFill="1" applyBorder="1" applyAlignment="1">
      <alignment vertical="center" wrapText="1"/>
    </xf>
    <xf numFmtId="3" fontId="39" fillId="2" borderId="114" xfId="0" applyNumberFormat="1" applyFont="1" applyFill="1" applyBorder="1" applyAlignment="1">
      <alignment horizontal="center" vertical="center" wrapText="1"/>
    </xf>
    <xf numFmtId="168" fontId="19" fillId="3" borderId="25" xfId="0" applyNumberFormat="1" applyFont="1" applyFill="1" applyBorder="1" applyAlignment="1" applyProtection="1">
      <alignment horizontal="right" vertical="center" wrapText="1"/>
      <protection locked="0"/>
    </xf>
    <xf numFmtId="168" fontId="0" fillId="0" borderId="10" xfId="0" applyNumberFormat="1" applyBorder="1" applyAlignment="1" applyProtection="1">
      <alignment horizontal="right" vertical="center" wrapText="1"/>
      <protection locked="0"/>
    </xf>
    <xf numFmtId="168" fontId="0" fillId="0" borderId="19" xfId="0" applyNumberFormat="1" applyBorder="1" applyAlignment="1" applyProtection="1">
      <alignment horizontal="right" vertical="center" wrapText="1"/>
      <protection locked="0"/>
    </xf>
    <xf numFmtId="0" fontId="39" fillId="2" borderId="72" xfId="0" applyFont="1" applyFill="1" applyBorder="1" applyAlignment="1">
      <alignment wrapText="1"/>
    </xf>
    <xf numFmtId="0" fontId="11" fillId="0" borderId="70" xfId="0" applyFont="1" applyBorder="1" applyAlignment="1">
      <alignment wrapText="1"/>
    </xf>
    <xf numFmtId="0" fontId="11" fillId="0" borderId="102" xfId="0" applyFont="1" applyBorder="1" applyAlignment="1">
      <alignment wrapText="1"/>
    </xf>
    <xf numFmtId="0" fontId="11" fillId="0" borderId="19" xfId="0" applyFont="1" applyBorder="1" applyAlignment="1">
      <alignment wrapText="1"/>
    </xf>
    <xf numFmtId="173" fontId="19" fillId="6" borderId="25" xfId="0" applyNumberFormat="1" applyFont="1" applyFill="1" applyBorder="1" applyAlignment="1" applyProtection="1">
      <alignment horizontal="right" vertical="center"/>
    </xf>
    <xf numFmtId="173" fontId="19" fillId="6" borderId="10" xfId="0" applyNumberFormat="1" applyFont="1" applyFill="1" applyBorder="1" applyAlignment="1" applyProtection="1">
      <alignment horizontal="right" vertical="center"/>
    </xf>
    <xf numFmtId="173" fontId="19" fillId="6" borderId="19" xfId="0" applyNumberFormat="1" applyFont="1" applyFill="1" applyBorder="1" applyAlignment="1" applyProtection="1">
      <alignment horizontal="right" vertical="center"/>
    </xf>
    <xf numFmtId="3" fontId="18" fillId="2" borderId="85" xfId="0" applyNumberFormat="1" applyFont="1" applyFill="1" applyBorder="1" applyAlignment="1">
      <alignment horizontal="center" vertical="center"/>
    </xf>
    <xf numFmtId="0" fontId="0" fillId="0" borderId="86" xfId="0" applyBorder="1" applyAlignment="1">
      <alignment horizontal="center" vertical="center"/>
    </xf>
    <xf numFmtId="0" fontId="0" fillId="0" borderId="87" xfId="0" applyBorder="1" applyAlignment="1">
      <alignment horizontal="center" vertical="center"/>
    </xf>
    <xf numFmtId="0" fontId="39" fillId="8" borderId="72" xfId="0" applyFont="1" applyFill="1" applyBorder="1" applyAlignment="1">
      <alignment horizontal="left" vertical="center" wrapText="1"/>
    </xf>
    <xf numFmtId="0" fontId="10" fillId="8" borderId="70" xfId="0" applyFont="1" applyFill="1" applyBorder="1" applyAlignment="1">
      <alignment horizontal="left" vertical="center" wrapText="1"/>
    </xf>
    <xf numFmtId="0" fontId="10" fillId="8" borderId="71" xfId="0" applyFont="1" applyFill="1" applyBorder="1" applyAlignment="1">
      <alignment horizontal="left" vertical="center" wrapText="1"/>
    </xf>
    <xf numFmtId="0" fontId="29" fillId="6" borderId="27" xfId="0" applyFont="1" applyFill="1" applyBorder="1" applyAlignment="1">
      <alignment horizontal="left" vertical="center" wrapText="1"/>
    </xf>
    <xf numFmtId="0" fontId="62" fillId="6" borderId="0" xfId="0" applyFont="1" applyFill="1" applyBorder="1" applyAlignment="1">
      <alignment horizontal="left" vertical="center" wrapText="1"/>
    </xf>
    <xf numFmtId="0" fontId="62" fillId="6" borderId="18" xfId="0" applyFont="1" applyFill="1" applyBorder="1" applyAlignment="1">
      <alignment horizontal="left" vertical="center" wrapText="1"/>
    </xf>
    <xf numFmtId="0" fontId="39" fillId="8" borderId="25" xfId="0" applyFont="1" applyFill="1" applyBorder="1" applyAlignment="1">
      <alignment horizontal="left" vertical="center" wrapText="1"/>
    </xf>
    <xf numFmtId="0" fontId="10" fillId="8" borderId="10" xfId="0" applyFont="1" applyFill="1" applyBorder="1" applyAlignment="1">
      <alignment horizontal="left" vertical="center" wrapText="1"/>
    </xf>
    <xf numFmtId="0" fontId="10" fillId="8" borderId="19" xfId="0" applyFont="1" applyFill="1" applyBorder="1" applyAlignment="1">
      <alignment horizontal="left" vertical="center" wrapText="1"/>
    </xf>
    <xf numFmtId="0" fontId="10" fillId="8" borderId="28" xfId="0" applyFont="1" applyFill="1" applyBorder="1" applyAlignment="1">
      <alignment horizontal="center" vertical="center" textRotation="90" wrapText="1"/>
    </xf>
    <xf numFmtId="0" fontId="10" fillId="8" borderId="24" xfId="0" applyFont="1" applyFill="1" applyBorder="1" applyAlignment="1">
      <alignment horizontal="center" vertical="center" textRotation="90" wrapText="1"/>
    </xf>
    <xf numFmtId="0" fontId="0" fillId="6" borderId="71" xfId="0" applyFill="1" applyBorder="1" applyAlignment="1">
      <alignment vertical="center" wrapText="1"/>
    </xf>
    <xf numFmtId="0" fontId="0" fillId="6" borderId="27" xfId="0" applyFill="1" applyBorder="1" applyAlignment="1">
      <alignment vertical="center" wrapText="1"/>
    </xf>
    <xf numFmtId="0" fontId="0" fillId="6" borderId="18" xfId="0" applyFill="1" applyBorder="1" applyAlignment="1">
      <alignment vertical="center" wrapText="1"/>
    </xf>
    <xf numFmtId="168" fontId="19" fillId="6" borderId="104" xfId="0" applyNumberFormat="1" applyFont="1" applyFill="1" applyBorder="1" applyAlignment="1" applyProtection="1">
      <alignment horizontal="right" vertical="center"/>
    </xf>
    <xf numFmtId="168" fontId="19" fillId="6" borderId="101" xfId="0" applyNumberFormat="1" applyFont="1" applyFill="1" applyBorder="1" applyAlignment="1" applyProtection="1">
      <alignment horizontal="right" vertical="center"/>
    </xf>
    <xf numFmtId="168" fontId="19" fillId="6" borderId="100" xfId="0" applyNumberFormat="1" applyFont="1" applyFill="1" applyBorder="1" applyAlignment="1" applyProtection="1">
      <alignment horizontal="right" vertical="center"/>
    </xf>
    <xf numFmtId="0" fontId="29" fillId="6" borderId="114" xfId="0" applyFont="1" applyFill="1" applyBorder="1" applyAlignment="1">
      <alignment wrapText="1"/>
    </xf>
    <xf numFmtId="0" fontId="0" fillId="6" borderId="70" xfId="0" applyFill="1" applyBorder="1" applyAlignment="1">
      <alignment wrapText="1"/>
    </xf>
    <xf numFmtId="0" fontId="0" fillId="6" borderId="71" xfId="0" applyFill="1" applyBorder="1" applyAlignment="1">
      <alignment wrapText="1"/>
    </xf>
    <xf numFmtId="0" fontId="0" fillId="6" borderId="27" xfId="0" applyFill="1" applyBorder="1" applyAlignment="1">
      <alignment wrapText="1"/>
    </xf>
    <xf numFmtId="0" fontId="0" fillId="6" borderId="0" xfId="0" applyFill="1" applyAlignment="1">
      <alignment wrapText="1"/>
    </xf>
    <xf numFmtId="0" fontId="0" fillId="6" borderId="18" xfId="0" applyFill="1" applyBorder="1" applyAlignment="1">
      <alignment wrapText="1"/>
    </xf>
    <xf numFmtId="0" fontId="0" fillId="6" borderId="25" xfId="0" applyFill="1" applyBorder="1" applyAlignment="1">
      <alignment wrapText="1"/>
    </xf>
    <xf numFmtId="0" fontId="0" fillId="6" borderId="10" xfId="0" applyFill="1" applyBorder="1" applyAlignment="1">
      <alignment wrapText="1"/>
    </xf>
    <xf numFmtId="0" fontId="0" fillId="6" borderId="19" xfId="0" applyFill="1" applyBorder="1" applyAlignment="1">
      <alignment wrapText="1"/>
    </xf>
    <xf numFmtId="0" fontId="18" fillId="6" borderId="53" xfId="0" applyFont="1" applyFill="1" applyBorder="1" applyAlignment="1">
      <alignment wrapText="1"/>
    </xf>
    <xf numFmtId="3" fontId="19" fillId="3" borderId="19" xfId="0" applyNumberFormat="1" applyFont="1" applyFill="1" applyBorder="1" applyAlignment="1" applyProtection="1">
      <alignment horizontal="right" vertical="center"/>
      <protection locked="0"/>
    </xf>
    <xf numFmtId="0" fontId="29" fillId="6" borderId="16" xfId="0" applyFont="1" applyFill="1" applyBorder="1" applyAlignment="1">
      <alignment horizontal="center" vertical="center" wrapText="1"/>
    </xf>
    <xf numFmtId="0" fontId="19" fillId="6" borderId="16" xfId="0" applyFont="1" applyFill="1" applyBorder="1" applyAlignment="1">
      <alignment horizontal="center" vertical="center" wrapText="1"/>
    </xf>
    <xf numFmtId="0" fontId="39" fillId="6" borderId="0" xfId="0" applyFont="1" applyFill="1" applyBorder="1" applyAlignment="1" applyProtection="1">
      <alignment vertical="center" wrapText="1"/>
    </xf>
    <xf numFmtId="0" fontId="19" fillId="2" borderId="104" xfId="0" applyFont="1" applyFill="1" applyBorder="1" applyAlignment="1" applyProtection="1">
      <alignment horizontal="left" vertical="center"/>
    </xf>
    <xf numFmtId="0" fontId="19" fillId="2" borderId="145" xfId="0" applyFont="1" applyFill="1" applyBorder="1" applyAlignment="1" applyProtection="1">
      <alignment horizontal="left" vertical="center"/>
    </xf>
    <xf numFmtId="0" fontId="19" fillId="2" borderId="146" xfId="0" applyFont="1" applyFill="1" applyBorder="1" applyAlignment="1" applyProtection="1">
      <alignment horizontal="left" vertical="center"/>
    </xf>
    <xf numFmtId="176" fontId="19" fillId="3" borderId="43" xfId="0" applyNumberFormat="1" applyFont="1" applyFill="1" applyBorder="1" applyAlignment="1" applyProtection="1">
      <alignment horizontal="right" vertical="center"/>
      <protection locked="0"/>
    </xf>
    <xf numFmtId="176" fontId="0" fillId="0" borderId="44" xfId="0" applyNumberFormat="1" applyBorder="1" applyAlignment="1" applyProtection="1">
      <alignment horizontal="right" vertical="center"/>
      <protection locked="0"/>
    </xf>
    <xf numFmtId="176" fontId="0" fillId="0" borderId="45" xfId="0" applyNumberFormat="1" applyBorder="1" applyAlignment="1" applyProtection="1">
      <alignment horizontal="right" vertical="center"/>
      <protection locked="0"/>
    </xf>
    <xf numFmtId="4" fontId="19" fillId="3" borderId="43" xfId="0" applyNumberFormat="1" applyFont="1" applyFill="1" applyBorder="1" applyAlignment="1" applyProtection="1">
      <alignment horizontal="right" vertical="center"/>
      <protection locked="0"/>
    </xf>
    <xf numFmtId="4" fontId="0" fillId="0" borderId="44" xfId="0" applyNumberFormat="1" applyBorder="1" applyAlignment="1" applyProtection="1">
      <alignment horizontal="right" vertical="center"/>
      <protection locked="0"/>
    </xf>
    <xf numFmtId="4" fontId="0" fillId="0" borderId="45" xfId="0" applyNumberFormat="1" applyBorder="1" applyAlignment="1" applyProtection="1">
      <alignment horizontal="right" vertical="center"/>
      <protection locked="0"/>
    </xf>
    <xf numFmtId="168" fontId="19" fillId="0" borderId="43" xfId="0" applyNumberFormat="1" applyFont="1" applyFill="1" applyBorder="1" applyAlignment="1" applyProtection="1">
      <alignment horizontal="right" vertical="center"/>
      <protection locked="0"/>
    </xf>
    <xf numFmtId="168" fontId="19" fillId="0" borderId="44" xfId="0" applyNumberFormat="1" applyFont="1" applyFill="1" applyBorder="1" applyAlignment="1" applyProtection="1">
      <alignment horizontal="right" vertical="center"/>
      <protection locked="0"/>
    </xf>
    <xf numFmtId="168" fontId="0" fillId="0" borderId="44" xfId="0" applyNumberFormat="1" applyBorder="1" applyAlignment="1" applyProtection="1">
      <alignment horizontal="right" vertical="center"/>
      <protection locked="0"/>
    </xf>
    <xf numFmtId="168" fontId="0" fillId="0" borderId="45" xfId="0" applyNumberFormat="1" applyBorder="1" applyAlignment="1" applyProtection="1">
      <alignment horizontal="right" vertical="center"/>
      <protection locked="0"/>
    </xf>
    <xf numFmtId="0" fontId="10" fillId="3" borderId="0" xfId="0" applyFont="1" applyFill="1" applyAlignment="1">
      <alignment horizontal="left" vertical="center"/>
    </xf>
    <xf numFmtId="0" fontId="27" fillId="6" borderId="43" xfId="0" applyFont="1" applyFill="1" applyBorder="1" applyAlignment="1">
      <alignment horizontal="right" vertical="center"/>
    </xf>
    <xf numFmtId="0" fontId="68" fillId="0" borderId="44" xfId="0" applyFont="1" applyBorder="1" applyAlignment="1">
      <alignment vertical="center"/>
    </xf>
    <xf numFmtId="0" fontId="68" fillId="0" borderId="45" xfId="0" applyFont="1" applyBorder="1" applyAlignment="1">
      <alignment vertical="center"/>
    </xf>
    <xf numFmtId="178" fontId="19" fillId="3" borderId="25" xfId="0" applyNumberFormat="1" applyFont="1" applyFill="1" applyBorder="1" applyAlignment="1" applyProtection="1">
      <alignment horizontal="right" vertical="center"/>
      <protection locked="0"/>
    </xf>
    <xf numFmtId="178" fontId="19" fillId="3" borderId="10" xfId="0" applyNumberFormat="1" applyFont="1" applyFill="1" applyBorder="1" applyAlignment="1" applyProtection="1">
      <alignment horizontal="right" vertical="center"/>
      <protection locked="0"/>
    </xf>
    <xf numFmtId="178" fontId="19" fillId="3" borderId="19" xfId="0" applyNumberFormat="1" applyFont="1" applyFill="1" applyBorder="1" applyAlignment="1" applyProtection="1">
      <alignment horizontal="right" vertical="center"/>
      <protection locked="0"/>
    </xf>
    <xf numFmtId="0" fontId="0" fillId="0" borderId="18" xfId="0" applyBorder="1" applyAlignment="1">
      <alignment horizontal="center" vertical="center" wrapText="1"/>
    </xf>
    <xf numFmtId="0" fontId="39" fillId="2" borderId="104" xfId="0" applyFont="1" applyFill="1" applyBorder="1" applyAlignment="1">
      <alignment horizontal="center" vertical="center" wrapText="1"/>
    </xf>
    <xf numFmtId="0" fontId="39" fillId="2" borderId="101" xfId="0" applyFont="1" applyFill="1" applyBorder="1" applyAlignment="1">
      <alignment horizontal="center" vertical="center" wrapText="1"/>
    </xf>
    <xf numFmtId="0" fontId="39" fillId="2" borderId="100" xfId="0" applyFont="1" applyFill="1" applyBorder="1" applyAlignment="1">
      <alignment horizontal="center" vertical="center" wrapText="1"/>
    </xf>
    <xf numFmtId="0" fontId="19" fillId="6" borderId="149" xfId="0" applyFont="1" applyFill="1" applyBorder="1" applyAlignment="1">
      <alignment wrapText="1"/>
    </xf>
    <xf numFmtId="0" fontId="19" fillId="6" borderId="0" xfId="0" applyFont="1" applyFill="1" applyBorder="1" applyAlignment="1">
      <alignment wrapText="1"/>
    </xf>
    <xf numFmtId="0" fontId="39" fillId="6" borderId="146" xfId="0" applyFont="1" applyFill="1" applyBorder="1" applyAlignment="1">
      <alignment vertical="center" wrapText="1"/>
    </xf>
    <xf numFmtId="0" fontId="0" fillId="4" borderId="2" xfId="0" applyFill="1" applyBorder="1" applyAlignment="1">
      <alignment horizontal="left" wrapText="1"/>
    </xf>
    <xf numFmtId="49" fontId="19" fillId="3" borderId="0" xfId="0" applyNumberFormat="1" applyFont="1" applyFill="1" applyBorder="1" applyAlignment="1" applyProtection="1">
      <alignment horizontal="left"/>
      <protection locked="0"/>
    </xf>
    <xf numFmtId="3" fontId="19" fillId="3" borderId="104" xfId="0" applyNumberFormat="1" applyFont="1" applyFill="1" applyBorder="1" applyAlignment="1" applyProtection="1">
      <alignment horizontal="center" vertical="center"/>
      <protection locked="0"/>
    </xf>
    <xf numFmtId="3" fontId="0" fillId="0" borderId="146" xfId="0" applyNumberFormat="1" applyBorder="1" applyAlignment="1" applyProtection="1">
      <alignment horizontal="center" vertical="center"/>
      <protection locked="0"/>
    </xf>
    <xf numFmtId="3" fontId="19" fillId="3" borderId="24" xfId="0" applyNumberFormat="1" applyFont="1" applyFill="1" applyBorder="1" applyAlignment="1" applyProtection="1">
      <alignment horizontal="right" vertical="center"/>
      <protection locked="0"/>
    </xf>
    <xf numFmtId="3" fontId="19" fillId="0" borderId="24" xfId="0" applyNumberFormat="1" applyFont="1" applyBorder="1" applyAlignment="1" applyProtection="1">
      <alignment horizontal="right" vertical="center"/>
      <protection locked="0"/>
    </xf>
    <xf numFmtId="3" fontId="0" fillId="0" borderId="24" xfId="0" applyNumberFormat="1" applyBorder="1" applyAlignment="1" applyProtection="1">
      <alignment horizontal="right" vertical="center"/>
      <protection locked="0"/>
    </xf>
    <xf numFmtId="3" fontId="18" fillId="6" borderId="72" xfId="0" applyNumberFormat="1" applyFont="1" applyFill="1" applyBorder="1" applyAlignment="1">
      <alignment horizontal="center" vertical="center" wrapText="1"/>
    </xf>
    <xf numFmtId="3" fontId="18" fillId="6" borderId="70" xfId="0" applyNumberFormat="1" applyFont="1" applyFill="1" applyBorder="1" applyAlignment="1">
      <alignment horizontal="center" vertical="center" wrapText="1"/>
    </xf>
    <xf numFmtId="0" fontId="18" fillId="6" borderId="70" xfId="0" applyFont="1" applyFill="1" applyBorder="1" applyAlignment="1">
      <alignment horizontal="center" vertical="center" wrapText="1"/>
    </xf>
    <xf numFmtId="0" fontId="0" fillId="6" borderId="70" xfId="0" applyFill="1" applyBorder="1" applyAlignment="1">
      <alignment horizontal="center" vertical="center" wrapText="1"/>
    </xf>
    <xf numFmtId="0" fontId="0" fillId="6" borderId="102" xfId="0" applyFill="1" applyBorder="1" applyAlignment="1">
      <alignment horizontal="center" vertical="center" wrapText="1"/>
    </xf>
    <xf numFmtId="49" fontId="34" fillId="4" borderId="104" xfId="0" applyNumberFormat="1" applyFont="1" applyFill="1" applyBorder="1" applyAlignment="1" applyProtection="1">
      <alignment vertical="top" wrapText="1"/>
      <protection locked="0"/>
    </xf>
    <xf numFmtId="49" fontId="34" fillId="4" borderId="145" xfId="0" applyNumberFormat="1" applyFont="1" applyFill="1" applyBorder="1" applyAlignment="1" applyProtection="1">
      <alignment vertical="top" wrapText="1"/>
      <protection locked="0"/>
    </xf>
    <xf numFmtId="49" fontId="34" fillId="4" borderId="146" xfId="0" applyNumberFormat="1" applyFont="1" applyFill="1" applyBorder="1" applyAlignment="1" applyProtection="1">
      <alignment vertical="top" wrapText="1"/>
      <protection locked="0"/>
    </xf>
    <xf numFmtId="0" fontId="18" fillId="6" borderId="25" xfId="0" applyFont="1" applyFill="1" applyBorder="1" applyAlignment="1">
      <alignment vertical="center" wrapText="1"/>
    </xf>
    <xf numFmtId="0" fontId="18" fillId="6" borderId="10" xfId="0" applyFont="1" applyFill="1" applyBorder="1" applyAlignment="1">
      <alignment vertical="center" wrapText="1"/>
    </xf>
    <xf numFmtId="0" fontId="60" fillId="6" borderId="10" xfId="0" applyFont="1" applyFill="1" applyBorder="1" applyAlignment="1">
      <alignment vertical="center" wrapText="1"/>
    </xf>
    <xf numFmtId="0" fontId="10" fillId="0" borderId="27" xfId="0" applyFont="1" applyBorder="1" applyAlignment="1">
      <alignment wrapText="1"/>
    </xf>
    <xf numFmtId="0" fontId="10" fillId="0" borderId="0" xfId="0" applyFont="1" applyAlignment="1">
      <alignment wrapText="1"/>
    </xf>
    <xf numFmtId="3" fontId="39" fillId="6" borderId="51" xfId="0" applyNumberFormat="1" applyFont="1" applyFill="1" applyBorder="1" applyAlignment="1">
      <alignment horizontal="center" vertical="center" wrapText="1"/>
    </xf>
    <xf numFmtId="0" fontId="19" fillId="6" borderId="51" xfId="0" applyFont="1" applyFill="1" applyBorder="1"/>
    <xf numFmtId="3" fontId="19" fillId="3" borderId="153" xfId="0" applyNumberFormat="1" applyFont="1" applyFill="1" applyBorder="1" applyAlignment="1" applyProtection="1">
      <alignment horizontal="right" vertical="center"/>
      <protection locked="0"/>
    </xf>
    <xf numFmtId="3" fontId="0" fillId="0" borderId="154" xfId="0" applyNumberFormat="1" applyBorder="1" applyAlignment="1" applyProtection="1">
      <alignment horizontal="right" vertical="center"/>
      <protection locked="0"/>
    </xf>
    <xf numFmtId="3" fontId="0" fillId="0" borderId="155" xfId="0" applyNumberFormat="1" applyBorder="1" applyAlignment="1" applyProtection="1">
      <alignment horizontal="right" vertical="center"/>
      <protection locked="0"/>
    </xf>
    <xf numFmtId="0" fontId="26" fillId="9" borderId="27" xfId="0" applyFont="1" applyFill="1" applyBorder="1" applyAlignment="1">
      <alignment vertical="center" wrapText="1"/>
    </xf>
    <xf numFmtId="0" fontId="26" fillId="9" borderId="0" xfId="0" applyFont="1" applyFill="1" applyBorder="1" applyAlignment="1">
      <alignment vertical="center" wrapText="1"/>
    </xf>
    <xf numFmtId="0" fontId="59" fillId="6" borderId="104" xfId="0" applyFont="1" applyFill="1" applyBorder="1" applyAlignment="1">
      <alignment vertical="center"/>
    </xf>
    <xf numFmtId="0" fontId="59" fillId="6" borderId="145" xfId="0" applyFont="1" applyFill="1" applyBorder="1" applyAlignment="1">
      <alignment vertical="center"/>
    </xf>
    <xf numFmtId="175" fontId="19" fillId="6" borderId="43" xfId="0" applyNumberFormat="1" applyFont="1" applyFill="1" applyBorder="1" applyAlignment="1" applyProtection="1">
      <alignment horizontal="right" vertical="center"/>
    </xf>
    <xf numFmtId="175" fontId="0" fillId="6" borderId="44" xfId="0" applyNumberFormat="1" applyFill="1" applyBorder="1" applyAlignment="1" applyProtection="1">
      <alignment horizontal="right" vertical="center"/>
    </xf>
    <xf numFmtId="175" fontId="0" fillId="6" borderId="45" xfId="0" applyNumberFormat="1" applyFill="1" applyBorder="1" applyAlignment="1" applyProtection="1">
      <alignment horizontal="right" vertical="center"/>
    </xf>
    <xf numFmtId="3" fontId="0" fillId="0" borderId="0" xfId="0" applyNumberFormat="1" applyBorder="1" applyAlignment="1" applyProtection="1">
      <alignment horizontal="right" vertical="center"/>
      <protection locked="0"/>
    </xf>
    <xf numFmtId="3" fontId="0" fillId="0" borderId="18" xfId="0" applyNumberFormat="1" applyBorder="1" applyAlignment="1" applyProtection="1">
      <alignment horizontal="right" vertical="center"/>
      <protection locked="0"/>
    </xf>
    <xf numFmtId="0" fontId="29" fillId="6" borderId="72" xfId="0" applyFont="1" applyFill="1" applyBorder="1" applyAlignment="1">
      <alignment wrapText="1"/>
    </xf>
    <xf numFmtId="168" fontId="19" fillId="6" borderId="153" xfId="0" applyNumberFormat="1" applyFont="1" applyFill="1" applyBorder="1" applyAlignment="1" applyProtection="1">
      <alignment horizontal="right" vertical="center"/>
    </xf>
    <xf numFmtId="168" fontId="19" fillId="6" borderId="154" xfId="0" applyNumberFormat="1" applyFont="1" applyFill="1" applyBorder="1" applyAlignment="1" applyProtection="1">
      <alignment horizontal="right" vertical="center"/>
    </xf>
    <xf numFmtId="168" fontId="19" fillId="6" borderId="155" xfId="0" applyNumberFormat="1" applyFont="1" applyFill="1" applyBorder="1" applyAlignment="1" applyProtection="1">
      <alignment horizontal="right" vertical="center"/>
    </xf>
    <xf numFmtId="0" fontId="29" fillId="8" borderId="40" xfId="0" applyFont="1" applyFill="1" applyBorder="1" applyAlignment="1">
      <alignment horizontal="left" vertical="center" wrapText="1"/>
    </xf>
    <xf numFmtId="0" fontId="0" fillId="8" borderId="41" xfId="0" applyFill="1" applyBorder="1" applyAlignment="1">
      <alignment horizontal="left" vertical="center" wrapText="1"/>
    </xf>
    <xf numFmtId="0" fontId="0" fillId="8" borderId="42" xfId="0" applyFill="1" applyBorder="1" applyAlignment="1">
      <alignment horizontal="left" vertical="center" wrapText="1"/>
    </xf>
    <xf numFmtId="0" fontId="19" fillId="2" borderId="0" xfId="0" applyFont="1" applyFill="1" applyBorder="1" applyAlignment="1">
      <alignment wrapText="1"/>
    </xf>
    <xf numFmtId="0" fontId="19" fillId="2" borderId="2" xfId="0" applyFont="1" applyFill="1" applyBorder="1" applyAlignment="1">
      <alignment wrapText="1"/>
    </xf>
    <xf numFmtId="0" fontId="39" fillId="6" borderId="16" xfId="0" quotePrefix="1" applyFont="1" applyFill="1" applyBorder="1" applyAlignment="1">
      <alignment vertical="center" wrapText="1"/>
    </xf>
    <xf numFmtId="0" fontId="39" fillId="2" borderId="101" xfId="0" applyFont="1" applyFill="1" applyBorder="1" applyAlignment="1">
      <alignment horizontal="left" vertical="center" wrapText="1"/>
    </xf>
    <xf numFmtId="0" fontId="39" fillId="0" borderId="101" xfId="0" applyFont="1" applyBorder="1" applyAlignment="1">
      <alignment vertical="center" wrapText="1"/>
    </xf>
    <xf numFmtId="0" fontId="19" fillId="0" borderId="100" xfId="0" applyFont="1" applyBorder="1" applyAlignment="1">
      <alignment vertical="center" wrapText="1"/>
    </xf>
    <xf numFmtId="3" fontId="0" fillId="0" borderId="101" xfId="0" applyNumberFormat="1" applyBorder="1" applyAlignment="1" applyProtection="1">
      <alignment horizontal="center" vertical="center"/>
      <protection locked="0"/>
    </xf>
    <xf numFmtId="3" fontId="0" fillId="0" borderId="100" xfId="0" applyNumberFormat="1" applyBorder="1" applyAlignment="1" applyProtection="1">
      <alignment horizontal="center" vertical="center"/>
      <protection locked="0"/>
    </xf>
    <xf numFmtId="3" fontId="19" fillId="3" borderId="101" xfId="0" applyNumberFormat="1" applyFont="1" applyFill="1" applyBorder="1" applyAlignment="1" applyProtection="1">
      <alignment horizontal="center" vertical="center"/>
      <protection locked="0"/>
    </xf>
    <xf numFmtId="3" fontId="19" fillId="3" borderId="100" xfId="0" applyNumberFormat="1" applyFont="1" applyFill="1" applyBorder="1" applyAlignment="1" applyProtection="1">
      <alignment horizontal="center" vertical="center"/>
      <protection locked="0"/>
    </xf>
    <xf numFmtId="3" fontId="19" fillId="3" borderId="108" xfId="0" applyNumberFormat="1" applyFont="1" applyFill="1" applyBorder="1" applyAlignment="1" applyProtection="1">
      <alignment horizontal="center" vertical="center"/>
      <protection locked="0"/>
    </xf>
    <xf numFmtId="3" fontId="0" fillId="0" borderId="109" xfId="0" applyNumberFormat="1" applyBorder="1" applyAlignment="1" applyProtection="1">
      <alignment horizontal="center" vertical="center"/>
      <protection locked="0"/>
    </xf>
    <xf numFmtId="3" fontId="0" fillId="0" borderId="113" xfId="0" applyNumberFormat="1" applyBorder="1" applyAlignment="1" applyProtection="1">
      <alignment horizontal="center" vertical="center"/>
      <protection locked="0"/>
    </xf>
    <xf numFmtId="0" fontId="21" fillId="6" borderId="0" xfId="0" applyFont="1" applyFill="1" applyBorder="1" applyAlignment="1">
      <alignment horizontal="center" vertical="center"/>
    </xf>
    <xf numFmtId="0" fontId="0" fillId="0" borderId="0" xfId="0" applyBorder="1" applyAlignment="1">
      <alignment horizontal="center" vertical="center"/>
    </xf>
    <xf numFmtId="3" fontId="19" fillId="3" borderId="68" xfId="0" applyNumberFormat="1" applyFont="1" applyFill="1" applyBorder="1" applyAlignment="1" applyProtection="1">
      <alignment horizontal="center" vertical="center"/>
      <protection locked="0"/>
    </xf>
    <xf numFmtId="3" fontId="0" fillId="0" borderId="69" xfId="0" applyNumberFormat="1" applyBorder="1" applyAlignment="1" applyProtection="1">
      <alignment horizontal="center" vertical="center"/>
      <protection locked="0"/>
    </xf>
    <xf numFmtId="3" fontId="0" fillId="0" borderId="112" xfId="0" applyNumberFormat="1" applyBorder="1" applyAlignment="1" applyProtection="1">
      <alignment horizontal="center" vertical="center"/>
      <protection locked="0"/>
    </xf>
    <xf numFmtId="0" fontId="39" fillId="6" borderId="0" xfId="0" applyFont="1" applyFill="1" applyBorder="1" applyAlignment="1">
      <alignment horizontal="left" wrapText="1"/>
    </xf>
    <xf numFmtId="0" fontId="11" fillId="6" borderId="0" xfId="0" applyFont="1" applyFill="1" applyBorder="1" applyAlignment="1">
      <alignment wrapText="1"/>
    </xf>
    <xf numFmtId="0" fontId="51" fillId="2" borderId="0" xfId="0" applyFont="1" applyFill="1" applyBorder="1" applyAlignment="1">
      <alignment horizontal="left" vertical="center" wrapText="1"/>
    </xf>
    <xf numFmtId="3" fontId="19" fillId="3" borderId="85" xfId="0" applyNumberFormat="1" applyFont="1" applyFill="1" applyBorder="1" applyAlignment="1" applyProtection="1">
      <alignment horizontal="center" vertical="center"/>
      <protection locked="0"/>
    </xf>
    <xf numFmtId="0" fontId="39" fillId="6" borderId="25" xfId="0" applyFont="1" applyFill="1" applyBorder="1" applyAlignment="1">
      <alignment horizontal="left" vertical="center" wrapText="1"/>
    </xf>
    <xf numFmtId="0" fontId="11" fillId="6" borderId="10" xfId="0" applyFont="1" applyFill="1" applyBorder="1" applyAlignment="1">
      <alignment horizontal="left" vertical="center" wrapText="1"/>
    </xf>
    <xf numFmtId="0" fontId="11" fillId="6" borderId="19" xfId="0" applyFont="1" applyFill="1" applyBorder="1" applyAlignment="1">
      <alignment horizontal="left" vertical="center" wrapText="1"/>
    </xf>
    <xf numFmtId="3" fontId="19" fillId="3" borderId="156" xfId="0" applyNumberFormat="1" applyFont="1" applyFill="1" applyBorder="1" applyAlignment="1" applyProtection="1">
      <alignment horizontal="center" vertical="center"/>
      <protection locked="0"/>
    </xf>
    <xf numFmtId="4" fontId="29" fillId="6" borderId="104" xfId="0" applyNumberFormat="1" applyFont="1" applyFill="1" applyBorder="1" applyAlignment="1" applyProtection="1">
      <alignment horizontal="center" vertical="center"/>
      <protection locked="0"/>
    </xf>
    <xf numFmtId="0" fontId="13" fillId="6" borderId="101" xfId="0" applyFont="1" applyFill="1" applyBorder="1" applyAlignment="1">
      <alignment horizontal="center" vertical="center"/>
    </xf>
    <xf numFmtId="0" fontId="13" fillId="6" borderId="100" xfId="0" applyFont="1" applyFill="1" applyBorder="1" applyAlignment="1">
      <alignment horizontal="center" vertical="center"/>
    </xf>
    <xf numFmtId="0" fontId="26" fillId="6" borderId="10" xfId="0" applyFont="1" applyFill="1" applyBorder="1" applyAlignment="1">
      <alignment horizontal="left" vertical="center" wrapText="1"/>
    </xf>
    <xf numFmtId="0" fontId="0" fillId="0" borderId="10" xfId="0" applyBorder="1" applyAlignment="1">
      <alignment horizontal="left" vertical="center"/>
    </xf>
    <xf numFmtId="0" fontId="39" fillId="8" borderId="43" xfId="0" applyFont="1" applyFill="1" applyBorder="1" applyAlignment="1" applyProtection="1">
      <alignment vertical="center" wrapText="1"/>
    </xf>
    <xf numFmtId="0" fontId="10" fillId="8" borderId="44" xfId="0" applyFont="1" applyFill="1" applyBorder="1" applyAlignment="1">
      <alignment vertical="center" wrapText="1"/>
    </xf>
    <xf numFmtId="0" fontId="10" fillId="8" borderId="45" xfId="0" applyFont="1" applyFill="1" applyBorder="1" applyAlignment="1">
      <alignment vertical="center" wrapText="1"/>
    </xf>
    <xf numFmtId="0" fontId="29" fillId="2" borderId="67" xfId="0" applyFont="1" applyFill="1" applyBorder="1" applyAlignment="1">
      <alignment horizontal="center" vertical="center" wrapText="1"/>
    </xf>
    <xf numFmtId="0" fontId="29" fillId="2" borderId="73" xfId="0" applyFont="1" applyFill="1" applyBorder="1" applyAlignment="1">
      <alignment horizontal="center" vertical="center" wrapText="1"/>
    </xf>
    <xf numFmtId="0" fontId="29" fillId="2" borderId="74" xfId="0" applyFont="1" applyFill="1" applyBorder="1" applyAlignment="1">
      <alignment horizontal="center" vertical="center" wrapText="1"/>
    </xf>
    <xf numFmtId="0" fontId="1" fillId="6" borderId="67" xfId="0" applyFont="1" applyFill="1" applyBorder="1" applyAlignment="1">
      <alignment horizontal="left" vertical="center" wrapText="1"/>
    </xf>
    <xf numFmtId="0" fontId="25" fillId="6" borderId="73" xfId="0" applyFont="1" applyFill="1" applyBorder="1" applyAlignment="1">
      <alignment horizontal="left" vertical="center" wrapText="1"/>
    </xf>
    <xf numFmtId="0" fontId="0" fillId="6" borderId="73" xfId="0" applyFill="1" applyBorder="1" applyAlignment="1">
      <alignment horizontal="left" vertical="center" wrapText="1"/>
    </xf>
    <xf numFmtId="0" fontId="0" fillId="6" borderId="74" xfId="0" applyFill="1" applyBorder="1" applyAlignment="1">
      <alignment horizontal="left" vertical="center" wrapText="1"/>
    </xf>
    <xf numFmtId="0" fontId="0" fillId="0" borderId="0" xfId="0" applyAlignment="1">
      <alignment horizontal="left"/>
    </xf>
    <xf numFmtId="0" fontId="39" fillId="0" borderId="0" xfId="0" applyFont="1" applyBorder="1" applyAlignment="1">
      <alignment horizontal="left" vertical="center" wrapText="1"/>
    </xf>
    <xf numFmtId="0" fontId="39" fillId="0" borderId="0" xfId="0" applyFont="1" applyAlignment="1">
      <alignment horizontal="left" vertical="center" wrapText="1"/>
    </xf>
    <xf numFmtId="0" fontId="1" fillId="2" borderId="67" xfId="0" applyFont="1" applyFill="1" applyBorder="1" applyAlignment="1">
      <alignment horizontal="left" vertical="center" wrapText="1"/>
    </xf>
    <xf numFmtId="0" fontId="39" fillId="2" borderId="67" xfId="0" applyFont="1" applyFill="1" applyBorder="1" applyAlignment="1">
      <alignment horizontal="center" vertical="center" wrapText="1"/>
    </xf>
    <xf numFmtId="0" fontId="0" fillId="0" borderId="73" xfId="0" applyBorder="1" applyAlignment="1">
      <alignment horizontal="center" vertical="center" wrapText="1"/>
    </xf>
    <xf numFmtId="0" fontId="0" fillId="0" borderId="74" xfId="0" applyBorder="1" applyAlignment="1">
      <alignment horizontal="center" vertical="center" wrapText="1"/>
    </xf>
    <xf numFmtId="0" fontId="34" fillId="2" borderId="0" xfId="0" applyFont="1" applyFill="1" applyBorder="1" applyAlignment="1">
      <alignment horizontal="left" vertical="center" wrapText="1"/>
    </xf>
    <xf numFmtId="0" fontId="39" fillId="2" borderId="100" xfId="0" applyFont="1" applyFill="1" applyBorder="1" applyAlignment="1">
      <alignment horizontal="left" vertical="center" wrapText="1"/>
    </xf>
    <xf numFmtId="0" fontId="0" fillId="0" borderId="101" xfId="0" applyBorder="1" applyAlignment="1">
      <alignment horizontal="left" vertical="center" wrapText="1"/>
    </xf>
    <xf numFmtId="0" fontId="0" fillId="0" borderId="100" xfId="0" applyBorder="1" applyAlignment="1">
      <alignment horizontal="left" vertical="center" wrapText="1"/>
    </xf>
    <xf numFmtId="0" fontId="51" fillId="6" borderId="0" xfId="0" applyFont="1" applyFill="1" applyBorder="1" applyAlignment="1">
      <alignment horizontal="left" vertical="center" wrapText="1"/>
    </xf>
    <xf numFmtId="0" fontId="19" fillId="6" borderId="0" xfId="0" applyFont="1" applyFill="1" applyBorder="1" applyAlignment="1">
      <alignment vertical="center"/>
    </xf>
    <xf numFmtId="0" fontId="39" fillId="6" borderId="104" xfId="0" applyFont="1" applyFill="1" applyBorder="1" applyAlignment="1">
      <alignment horizontal="left" vertical="center" wrapText="1"/>
    </xf>
    <xf numFmtId="0" fontId="39" fillId="6" borderId="101" xfId="0" applyFont="1" applyFill="1" applyBorder="1" applyAlignment="1">
      <alignment vertical="center" wrapText="1"/>
    </xf>
    <xf numFmtId="49" fontId="0" fillId="0" borderId="86" xfId="0" applyNumberFormat="1" applyBorder="1" applyAlignment="1" applyProtection="1">
      <alignment horizontal="left" vertical="center" wrapText="1"/>
      <protection locked="0"/>
    </xf>
    <xf numFmtId="49" fontId="0" fillId="0" borderId="87" xfId="0" applyNumberFormat="1" applyBorder="1" applyAlignment="1" applyProtection="1">
      <alignment horizontal="left" vertical="center" wrapText="1"/>
      <protection locked="0"/>
    </xf>
    <xf numFmtId="0" fontId="29" fillId="6" borderId="104" xfId="0" applyFont="1" applyFill="1" applyBorder="1" applyAlignment="1">
      <alignment horizontal="left" vertical="center" wrapText="1"/>
    </xf>
    <xf numFmtId="0" fontId="29" fillId="6" borderId="101" xfId="0" applyFont="1" applyFill="1" applyBorder="1" applyAlignment="1">
      <alignment horizontal="left" vertical="center" wrapText="1"/>
    </xf>
    <xf numFmtId="0" fontId="29" fillId="6" borderId="101" xfId="0" applyFont="1" applyFill="1" applyBorder="1" applyAlignment="1">
      <alignment vertical="center" wrapText="1"/>
    </xf>
    <xf numFmtId="0" fontId="26" fillId="6" borderId="100" xfId="0" applyFont="1" applyFill="1" applyBorder="1" applyAlignment="1">
      <alignment vertical="center" wrapText="1"/>
    </xf>
    <xf numFmtId="0" fontId="39" fillId="2" borderId="53" xfId="0" applyFont="1" applyFill="1" applyBorder="1" applyAlignment="1">
      <alignment horizontal="center" vertical="center" wrapText="1"/>
    </xf>
    <xf numFmtId="0" fontId="0" fillId="0" borderId="54" xfId="0" applyBorder="1" applyAlignment="1">
      <alignment horizontal="center" vertical="center" wrapText="1"/>
    </xf>
    <xf numFmtId="0" fontId="0" fillId="0" borderId="55" xfId="0" applyBorder="1" applyAlignment="1">
      <alignment horizontal="center" vertical="center" wrapText="1"/>
    </xf>
    <xf numFmtId="0" fontId="1" fillId="8" borderId="67" xfId="0" applyFont="1" applyFill="1" applyBorder="1" applyAlignment="1">
      <alignment horizontal="left" vertical="center" wrapText="1"/>
    </xf>
    <xf numFmtId="0" fontId="25" fillId="8" borderId="73" xfId="0" applyFont="1" applyFill="1" applyBorder="1" applyAlignment="1">
      <alignment horizontal="left" vertical="center" wrapText="1"/>
    </xf>
    <xf numFmtId="0" fontId="0" fillId="8" borderId="73" xfId="0" applyFill="1" applyBorder="1" applyAlignment="1">
      <alignment horizontal="left" vertical="center" wrapText="1"/>
    </xf>
    <xf numFmtId="0" fontId="0" fillId="8" borderId="74" xfId="0" applyFill="1" applyBorder="1" applyAlignment="1">
      <alignment horizontal="left" vertical="center" wrapText="1"/>
    </xf>
    <xf numFmtId="0" fontId="39" fillId="6" borderId="67" xfId="0" applyFont="1" applyFill="1" applyBorder="1" applyAlignment="1">
      <alignment horizontal="center" vertical="center" wrapText="1"/>
    </xf>
    <xf numFmtId="0" fontId="0" fillId="6" borderId="64" xfId="0" applyFill="1" applyBorder="1" applyAlignment="1">
      <alignment horizontal="center" vertical="center" wrapText="1"/>
    </xf>
    <xf numFmtId="0" fontId="0" fillId="6" borderId="65" xfId="0" applyFill="1" applyBorder="1" applyAlignment="1">
      <alignment horizontal="center" vertical="center" wrapText="1"/>
    </xf>
    <xf numFmtId="0" fontId="68" fillId="6" borderId="64" xfId="0" applyFont="1" applyFill="1" applyBorder="1" applyAlignment="1">
      <alignment horizontal="center" vertical="center" wrapText="1"/>
    </xf>
    <xf numFmtId="0" fontId="68" fillId="6" borderId="65" xfId="0" applyFont="1" applyFill="1" applyBorder="1" applyAlignment="1">
      <alignment horizontal="center" vertical="center" wrapText="1"/>
    </xf>
    <xf numFmtId="0" fontId="39" fillId="0" borderId="0" xfId="0" applyFont="1" applyBorder="1" applyAlignment="1">
      <alignment vertical="center" wrapText="1"/>
    </xf>
    <xf numFmtId="179" fontId="19" fillId="0" borderId="0" xfId="0" applyNumberFormat="1" applyFont="1" applyBorder="1" applyAlignment="1" applyProtection="1">
      <alignment horizontal="center" vertical="center"/>
      <protection locked="0"/>
    </xf>
    <xf numFmtId="179" fontId="19" fillId="0" borderId="0" xfId="0" applyNumberFormat="1" applyFont="1" applyBorder="1" applyAlignment="1" applyProtection="1">
      <alignment horizontal="right" vertical="center"/>
      <protection locked="0"/>
    </xf>
    <xf numFmtId="179" fontId="0" fillId="0" borderId="0" xfId="0" applyNumberFormat="1" applyAlignment="1" applyProtection="1">
      <alignment vertical="center"/>
      <protection locked="0"/>
    </xf>
    <xf numFmtId="0" fontId="19" fillId="0" borderId="0" xfId="0" applyFont="1" applyAlignment="1">
      <alignment horizontal="left" vertical="center" wrapText="1"/>
    </xf>
    <xf numFmtId="0" fontId="24" fillId="2" borderId="0" xfId="0" applyFont="1" applyFill="1" applyBorder="1" applyAlignment="1">
      <alignment horizontal="left" vertical="center" wrapText="1"/>
    </xf>
    <xf numFmtId="0" fontId="66" fillId="0" borderId="0" xfId="0" applyFont="1" applyAlignment="1">
      <alignment vertical="center" wrapText="1"/>
    </xf>
    <xf numFmtId="179" fontId="0" fillId="0" borderId="0" xfId="0" applyNumberFormat="1" applyAlignment="1" applyProtection="1">
      <alignment horizontal="right" vertical="center"/>
      <protection locked="0"/>
    </xf>
    <xf numFmtId="0" fontId="39" fillId="2" borderId="114" xfId="0" applyFont="1" applyFill="1" applyBorder="1" applyAlignment="1">
      <alignment horizontal="left" vertical="center" wrapText="1"/>
    </xf>
    <xf numFmtId="0" fontId="0" fillId="0" borderId="70" xfId="0" applyBorder="1" applyAlignment="1">
      <alignment horizontal="left" vertical="center" wrapText="1"/>
    </xf>
    <xf numFmtId="0" fontId="0" fillId="0" borderId="102" xfId="0" applyBorder="1" applyAlignment="1">
      <alignment horizontal="left" vertical="center" wrapText="1"/>
    </xf>
    <xf numFmtId="0" fontId="0" fillId="0" borderId="27" xfId="0" applyBorder="1" applyAlignment="1">
      <alignment horizontal="left" vertical="center" wrapText="1"/>
    </xf>
    <xf numFmtId="0" fontId="0" fillId="0" borderId="18" xfId="0" applyBorder="1" applyAlignment="1">
      <alignment horizontal="left" vertical="center" wrapText="1"/>
    </xf>
    <xf numFmtId="0" fontId="0" fillId="0" borderId="19" xfId="0" applyBorder="1" applyAlignment="1">
      <alignment horizontal="left" vertical="center" wrapText="1"/>
    </xf>
    <xf numFmtId="0" fontId="19" fillId="8" borderId="0" xfId="0" applyFont="1" applyFill="1" applyBorder="1" applyAlignment="1" applyProtection="1">
      <alignment vertical="center" wrapText="1"/>
    </xf>
    <xf numFmtId="0" fontId="10" fillId="8" borderId="0" xfId="0" applyFont="1" applyFill="1" applyAlignment="1">
      <alignment vertical="center" wrapText="1"/>
    </xf>
    <xf numFmtId="49" fontId="39" fillId="5" borderId="79" xfId="0" applyNumberFormat="1" applyFont="1" applyFill="1" applyBorder="1" applyAlignment="1" applyProtection="1">
      <alignment horizontal="center" vertical="center"/>
      <protection locked="0"/>
    </xf>
    <xf numFmtId="49" fontId="39" fillId="5" borderId="80" xfId="0" applyNumberFormat="1" applyFont="1" applyFill="1" applyBorder="1" applyAlignment="1" applyProtection="1">
      <alignment horizontal="center" vertical="center"/>
      <protection locked="0"/>
    </xf>
    <xf numFmtId="49" fontId="11" fillId="0" borderId="80" xfId="0" applyNumberFormat="1" applyFont="1" applyBorder="1" applyAlignment="1" applyProtection="1">
      <alignment horizontal="center" vertical="center"/>
      <protection locked="0"/>
    </xf>
    <xf numFmtId="49" fontId="11" fillId="0" borderId="81" xfId="0" applyNumberFormat="1" applyFont="1" applyBorder="1" applyAlignment="1" applyProtection="1">
      <alignment horizontal="center" vertical="center"/>
      <protection locked="0"/>
    </xf>
    <xf numFmtId="49" fontId="19" fillId="0" borderId="0" xfId="0" applyNumberFormat="1" applyFont="1" applyBorder="1" applyAlignment="1" applyProtection="1">
      <alignment horizontal="right" vertical="center"/>
      <protection locked="0"/>
    </xf>
    <xf numFmtId="49" fontId="0" fillId="0" borderId="0" xfId="0" applyNumberFormat="1" applyAlignment="1" applyProtection="1">
      <alignment vertical="center"/>
      <protection locked="0"/>
    </xf>
    <xf numFmtId="0" fontId="18" fillId="2" borderId="0" xfId="0" applyFont="1" applyFill="1" applyBorder="1" applyAlignment="1">
      <alignment horizontal="left" vertical="center"/>
    </xf>
    <xf numFmtId="0" fontId="18" fillId="2" borderId="2" xfId="0" applyFont="1" applyFill="1" applyBorder="1" applyAlignment="1">
      <alignment horizontal="left" vertical="center"/>
    </xf>
    <xf numFmtId="0" fontId="39" fillId="6" borderId="67" xfId="0" applyFont="1" applyFill="1" applyBorder="1" applyAlignment="1">
      <alignment horizontal="left" vertical="center"/>
    </xf>
    <xf numFmtId="0" fontId="0" fillId="0" borderId="64" xfId="0" applyBorder="1" applyAlignment="1">
      <alignment horizontal="left" vertical="center"/>
    </xf>
    <xf numFmtId="0" fontId="0" fillId="0" borderId="64" xfId="0" applyBorder="1" applyAlignment="1">
      <alignment vertical="center"/>
    </xf>
    <xf numFmtId="0" fontId="0" fillId="0" borderId="65" xfId="0" applyBorder="1" applyAlignment="1">
      <alignment vertical="center"/>
    </xf>
    <xf numFmtId="3" fontId="19" fillId="4" borderId="104" xfId="3" applyNumberFormat="1" applyFont="1" applyFill="1" applyBorder="1" applyAlignment="1" applyProtection="1">
      <alignment horizontal="center" vertical="center"/>
      <protection locked="0"/>
    </xf>
    <xf numFmtId="3" fontId="19" fillId="4" borderId="101" xfId="3" applyNumberFormat="1" applyFont="1" applyFill="1" applyBorder="1" applyAlignment="1" applyProtection="1">
      <alignment horizontal="center" vertical="center"/>
      <protection locked="0"/>
    </xf>
    <xf numFmtId="3" fontId="19" fillId="4" borderId="100" xfId="3" applyNumberFormat="1" applyFont="1" applyFill="1" applyBorder="1" applyAlignment="1" applyProtection="1">
      <alignment horizontal="center" vertical="center"/>
      <protection locked="0"/>
    </xf>
    <xf numFmtId="0" fontId="39" fillId="2" borderId="0" xfId="0" applyFont="1" applyFill="1" applyBorder="1" applyAlignment="1">
      <alignment horizontal="right" vertical="center"/>
    </xf>
    <xf numFmtId="0" fontId="0" fillId="0" borderId="0" xfId="0" applyAlignment="1">
      <alignment horizontal="right" vertical="center"/>
    </xf>
    <xf numFmtId="0" fontId="29" fillId="2" borderId="43" xfId="0" applyFont="1" applyFill="1" applyBorder="1" applyAlignment="1" applyProtection="1">
      <alignment vertical="center" wrapText="1"/>
    </xf>
    <xf numFmtId="0" fontId="19" fillId="2" borderId="43" xfId="0" applyFont="1" applyFill="1" applyBorder="1" applyAlignment="1" applyProtection="1">
      <alignment horizontal="left" vertical="center"/>
    </xf>
    <xf numFmtId="0" fontId="10" fillId="0" borderId="44" xfId="0" applyFont="1" applyBorder="1" applyAlignment="1">
      <alignment vertical="center"/>
    </xf>
    <xf numFmtId="0" fontId="10" fillId="0" borderId="45" xfId="0" applyFont="1" applyBorder="1" applyAlignment="1">
      <alignment vertical="center"/>
    </xf>
    <xf numFmtId="4" fontId="19" fillId="3" borderId="104" xfId="0" applyNumberFormat="1" applyFont="1" applyFill="1" applyBorder="1" applyAlignment="1" applyProtection="1">
      <alignment horizontal="right" vertical="center"/>
      <protection locked="0"/>
    </xf>
    <xf numFmtId="4" fontId="0" fillId="0" borderId="101" xfId="0" applyNumberFormat="1" applyBorder="1" applyAlignment="1" applyProtection="1">
      <alignment horizontal="right" vertical="center"/>
      <protection locked="0"/>
    </xf>
    <xf numFmtId="4" fontId="0" fillId="0" borderId="100" xfId="0" applyNumberFormat="1" applyBorder="1" applyAlignment="1" applyProtection="1">
      <alignment horizontal="right" vertical="center"/>
      <protection locked="0"/>
    </xf>
    <xf numFmtId="49" fontId="19" fillId="4" borderId="67" xfId="3" applyNumberFormat="1" applyFont="1" applyFill="1" applyBorder="1" applyAlignment="1" applyProtection="1">
      <alignment horizontal="right" vertical="center"/>
      <protection locked="0"/>
    </xf>
    <xf numFmtId="49" fontId="0" fillId="4" borderId="74" xfId="0" applyNumberFormat="1" applyFill="1" applyBorder="1" applyAlignment="1" applyProtection="1">
      <alignment horizontal="right" vertical="center"/>
      <protection locked="0"/>
    </xf>
    <xf numFmtId="0" fontId="34" fillId="6" borderId="67" xfId="0" applyFont="1" applyFill="1" applyBorder="1" applyAlignment="1">
      <alignment horizontal="left" vertical="center"/>
    </xf>
    <xf numFmtId="3" fontId="19" fillId="3" borderId="100" xfId="0" applyNumberFormat="1" applyFont="1" applyFill="1" applyBorder="1" applyAlignment="1" applyProtection="1">
      <alignment horizontal="right" vertical="center"/>
      <protection locked="0"/>
    </xf>
    <xf numFmtId="0" fontId="39" fillId="2" borderId="0" xfId="0" applyFont="1" applyFill="1" applyBorder="1" applyAlignment="1" applyProtection="1">
      <alignment vertical="center" wrapText="1"/>
    </xf>
    <xf numFmtId="0" fontId="19" fillId="0" borderId="0" xfId="0" applyFont="1" applyAlignment="1" applyProtection="1">
      <alignment vertical="center" wrapText="1"/>
    </xf>
    <xf numFmtId="0" fontId="59" fillId="6" borderId="20" xfId="0" applyFont="1" applyFill="1" applyBorder="1" applyAlignment="1">
      <alignment vertical="center"/>
    </xf>
    <xf numFmtId="0" fontId="0" fillId="6" borderId="12" xfId="0" applyFill="1" applyBorder="1" applyAlignment="1">
      <alignment vertical="center"/>
    </xf>
    <xf numFmtId="0" fontId="0" fillId="6" borderId="44" xfId="0" applyFill="1" applyBorder="1" applyAlignment="1">
      <alignment vertical="center"/>
    </xf>
    <xf numFmtId="0" fontId="39" fillId="6" borderId="43" xfId="0" applyFont="1" applyFill="1" applyBorder="1" applyAlignment="1">
      <alignment vertical="center" wrapText="1"/>
    </xf>
    <xf numFmtId="0" fontId="19" fillId="6" borderId="44" xfId="0" applyFont="1" applyFill="1" applyBorder="1" applyAlignment="1">
      <alignment vertical="center" wrapText="1"/>
    </xf>
    <xf numFmtId="0" fontId="39" fillId="2" borderId="0" xfId="0" applyFont="1" applyFill="1" applyAlignment="1">
      <alignment wrapText="1"/>
    </xf>
    <xf numFmtId="3" fontId="19" fillId="3" borderId="69" xfId="0" applyNumberFormat="1" applyFont="1" applyFill="1" applyBorder="1" applyAlignment="1" applyProtection="1">
      <alignment horizontal="center" vertical="center"/>
      <protection locked="0"/>
    </xf>
    <xf numFmtId="3" fontId="19" fillId="3" borderId="112" xfId="0" applyNumberFormat="1" applyFont="1" applyFill="1" applyBorder="1" applyAlignment="1" applyProtection="1">
      <alignment horizontal="center" vertical="center"/>
      <protection locked="0"/>
    </xf>
    <xf numFmtId="3" fontId="19" fillId="3" borderId="36" xfId="0" applyNumberFormat="1" applyFont="1" applyFill="1" applyBorder="1" applyAlignment="1" applyProtection="1">
      <alignment horizontal="center" vertical="center"/>
      <protection locked="0"/>
    </xf>
    <xf numFmtId="3" fontId="19" fillId="3" borderId="39" xfId="0" applyNumberFormat="1" applyFont="1" applyFill="1" applyBorder="1" applyAlignment="1" applyProtection="1">
      <alignment horizontal="center" vertical="center"/>
      <protection locked="0"/>
    </xf>
    <xf numFmtId="3" fontId="19" fillId="3" borderId="37" xfId="0" applyNumberFormat="1" applyFont="1" applyFill="1" applyBorder="1" applyAlignment="1" applyProtection="1">
      <alignment horizontal="center" vertical="center"/>
      <protection locked="0"/>
    </xf>
    <xf numFmtId="0" fontId="27" fillId="2" borderId="31" xfId="0" applyFont="1" applyFill="1" applyBorder="1" applyAlignment="1">
      <alignment horizontal="left" vertical="center" wrapText="1"/>
    </xf>
    <xf numFmtId="0" fontId="19" fillId="2" borderId="32" xfId="0" applyFont="1" applyFill="1" applyBorder="1" applyAlignment="1">
      <alignment horizontal="left" vertical="center" wrapText="1"/>
    </xf>
    <xf numFmtId="0" fontId="0" fillId="0" borderId="33" xfId="0" applyBorder="1" applyAlignment="1">
      <alignment horizontal="left" vertical="center" wrapText="1"/>
    </xf>
    <xf numFmtId="0" fontId="27" fillId="2" borderId="67" xfId="0" applyFont="1" applyFill="1" applyBorder="1" applyAlignment="1">
      <alignment horizontal="left" vertical="center" wrapText="1"/>
    </xf>
    <xf numFmtId="0" fontId="68" fillId="0" borderId="64" xfId="0" applyFont="1" applyBorder="1" applyAlignment="1">
      <alignment wrapText="1"/>
    </xf>
    <xf numFmtId="0" fontId="68" fillId="0" borderId="65" xfId="0" applyFont="1" applyBorder="1" applyAlignment="1">
      <alignment wrapText="1"/>
    </xf>
    <xf numFmtId="0" fontId="0" fillId="0" borderId="64" xfId="0" applyBorder="1" applyAlignment="1">
      <alignment horizontal="center" vertical="center" wrapText="1"/>
    </xf>
    <xf numFmtId="0" fontId="0" fillId="0" borderId="65" xfId="0" applyBorder="1" applyAlignment="1">
      <alignment horizontal="center" vertical="center" wrapText="1"/>
    </xf>
    <xf numFmtId="4" fontId="19" fillId="3" borderId="85" xfId="0" applyNumberFormat="1" applyFont="1" applyFill="1" applyBorder="1" applyAlignment="1" applyProtection="1">
      <alignment horizontal="center" vertical="center"/>
      <protection locked="0"/>
    </xf>
    <xf numFmtId="4" fontId="19" fillId="3" borderId="101" xfId="0" applyNumberFormat="1" applyFont="1" applyFill="1" applyBorder="1" applyAlignment="1" applyProtection="1">
      <alignment horizontal="center" vertical="center"/>
      <protection locked="0"/>
    </xf>
    <xf numFmtId="4" fontId="19" fillId="3" borderId="100" xfId="0" applyNumberFormat="1" applyFont="1" applyFill="1" applyBorder="1" applyAlignment="1" applyProtection="1">
      <alignment horizontal="center" vertical="center"/>
      <protection locked="0"/>
    </xf>
    <xf numFmtId="0" fontId="19" fillId="6" borderId="0" xfId="0" applyFont="1" applyFill="1" applyBorder="1" applyAlignment="1">
      <alignment vertical="center" wrapText="1"/>
    </xf>
    <xf numFmtId="0" fontId="10" fillId="6" borderId="0" xfId="0" applyFont="1" applyFill="1" applyAlignment="1">
      <alignment wrapText="1"/>
    </xf>
    <xf numFmtId="0" fontId="39" fillId="8" borderId="67" xfId="0" applyFont="1" applyFill="1" applyBorder="1" applyAlignment="1">
      <alignment horizontal="center" vertical="center" wrapText="1"/>
    </xf>
    <xf numFmtId="0" fontId="0" fillId="8" borderId="73" xfId="0" applyFill="1" applyBorder="1" applyAlignment="1">
      <alignment horizontal="center" vertical="center" wrapText="1"/>
    </xf>
    <xf numFmtId="0" fontId="0" fillId="8" borderId="74" xfId="0" applyFill="1" applyBorder="1" applyAlignment="1">
      <alignment horizontal="center" vertical="center" wrapText="1"/>
    </xf>
    <xf numFmtId="0" fontId="26" fillId="6" borderId="104" xfId="0" applyFont="1" applyFill="1" applyBorder="1" applyAlignment="1">
      <alignment horizontal="left" vertical="top" wrapText="1"/>
    </xf>
    <xf numFmtId="0" fontId="10" fillId="0" borderId="101" xfId="0" applyFont="1" applyBorder="1" applyAlignment="1">
      <alignment vertical="top" wrapText="1"/>
    </xf>
    <xf numFmtId="0" fontId="10" fillId="0" borderId="100" xfId="0" applyFont="1" applyBorder="1" applyAlignment="1">
      <alignment vertical="top" wrapText="1"/>
    </xf>
    <xf numFmtId="0" fontId="39" fillId="6" borderId="72" xfId="0" applyFont="1" applyFill="1" applyBorder="1" applyAlignment="1">
      <alignment horizontal="center" vertical="center" wrapText="1"/>
    </xf>
    <xf numFmtId="0" fontId="11" fillId="0" borderId="14" xfId="0" applyFont="1" applyBorder="1" applyAlignment="1">
      <alignment horizontal="center" vertical="center"/>
    </xf>
    <xf numFmtId="0" fontId="39" fillId="6" borderId="101" xfId="0" quotePrefix="1" applyFont="1" applyFill="1" applyBorder="1" applyAlignment="1">
      <alignment vertical="center" wrapText="1"/>
    </xf>
    <xf numFmtId="0" fontId="26" fillId="2" borderId="104" xfId="0" applyFont="1" applyFill="1" applyBorder="1" applyAlignment="1">
      <alignment horizontal="left" vertical="center" wrapText="1"/>
    </xf>
    <xf numFmtId="0" fontId="21" fillId="6" borderId="16" xfId="0" applyFont="1" applyFill="1" applyBorder="1" applyAlignment="1">
      <alignment horizontal="center" vertical="center"/>
    </xf>
    <xf numFmtId="0" fontId="0" fillId="0" borderId="16" xfId="0" applyBorder="1" applyAlignment="1">
      <alignment horizontal="center" vertical="center"/>
    </xf>
    <xf numFmtId="49" fontId="19" fillId="0" borderId="0" xfId="0" applyNumberFormat="1" applyFont="1" applyBorder="1" applyAlignment="1" applyProtection="1">
      <alignment horizontal="left" vertical="top" wrapText="1"/>
      <protection locked="0"/>
    </xf>
    <xf numFmtId="0" fontId="39" fillId="2" borderId="67" xfId="0" applyFont="1" applyFill="1" applyBorder="1" applyAlignment="1" applyProtection="1">
      <alignment horizontal="left" vertical="center" wrapText="1"/>
    </xf>
    <xf numFmtId="0" fontId="39" fillId="2" borderId="73" xfId="0" applyFont="1" applyFill="1" applyBorder="1" applyAlignment="1" applyProtection="1">
      <alignment horizontal="left" vertical="center" wrapText="1"/>
    </xf>
    <xf numFmtId="0" fontId="39" fillId="2" borderId="74" xfId="0" applyFont="1" applyFill="1" applyBorder="1" applyAlignment="1" applyProtection="1">
      <alignment horizontal="left" vertical="center" wrapText="1"/>
    </xf>
    <xf numFmtId="49" fontId="18" fillId="4" borderId="2" xfId="0" quotePrefix="1" applyNumberFormat="1" applyFont="1" applyFill="1" applyBorder="1" applyAlignment="1">
      <alignment horizontal="left" wrapText="1"/>
    </xf>
    <xf numFmtId="0" fontId="19" fillId="2" borderId="104" xfId="0" applyFont="1" applyFill="1" applyBorder="1" applyAlignment="1">
      <alignment horizontal="left" vertical="center" wrapText="1"/>
    </xf>
    <xf numFmtId="0" fontId="39" fillId="2" borderId="85" xfId="0" applyFont="1" applyFill="1" applyBorder="1" applyAlignment="1">
      <alignment horizontal="left" vertical="center" wrapText="1"/>
    </xf>
    <xf numFmtId="0" fontId="39" fillId="2" borderId="86" xfId="0" applyFont="1" applyFill="1" applyBorder="1" applyAlignment="1">
      <alignment horizontal="left" vertical="center" wrapText="1"/>
    </xf>
    <xf numFmtId="0" fontId="39" fillId="2" borderId="87" xfId="0" applyFont="1" applyFill="1" applyBorder="1" applyAlignment="1">
      <alignment horizontal="left" vertical="center" wrapText="1"/>
    </xf>
    <xf numFmtId="3" fontId="19" fillId="3" borderId="104" xfId="0" applyNumberFormat="1" applyFont="1" applyFill="1" applyBorder="1" applyAlignment="1" applyProtection="1">
      <alignment horizontal="center" vertical="center" wrapText="1"/>
      <protection locked="0"/>
    </xf>
    <xf numFmtId="3" fontId="0" fillId="0" borderId="101" xfId="0" applyNumberFormat="1" applyBorder="1" applyAlignment="1" applyProtection="1">
      <alignment horizontal="center" vertical="center" wrapText="1"/>
      <protection locked="0"/>
    </xf>
    <xf numFmtId="3" fontId="0" fillId="0" borderId="100" xfId="0" applyNumberFormat="1" applyBorder="1" applyAlignment="1" applyProtection="1">
      <alignment horizontal="center" vertical="center" wrapText="1"/>
      <protection locked="0"/>
    </xf>
    <xf numFmtId="3" fontId="19" fillId="3" borderId="108" xfId="0" applyNumberFormat="1" applyFont="1" applyFill="1" applyBorder="1" applyAlignment="1" applyProtection="1">
      <alignment horizontal="center" vertical="center" wrapText="1"/>
      <protection locked="0"/>
    </xf>
    <xf numFmtId="3" fontId="0" fillId="0" borderId="109" xfId="0" applyNumberFormat="1" applyBorder="1" applyAlignment="1" applyProtection="1">
      <alignment horizontal="center" vertical="center" wrapText="1"/>
      <protection locked="0"/>
    </xf>
    <xf numFmtId="3" fontId="0" fillId="0" borderId="113" xfId="0" applyNumberFormat="1" applyBorder="1" applyAlignment="1" applyProtection="1">
      <alignment horizontal="center" vertical="center" wrapText="1"/>
      <protection locked="0"/>
    </xf>
    <xf numFmtId="3" fontId="19" fillId="0" borderId="85" xfId="0" applyNumberFormat="1" applyFont="1" applyBorder="1" applyAlignment="1" applyProtection="1">
      <alignment horizontal="center" vertical="center"/>
      <protection locked="0"/>
    </xf>
    <xf numFmtId="3" fontId="19" fillId="0" borderId="101" xfId="0" applyNumberFormat="1" applyFont="1" applyBorder="1" applyAlignment="1" applyProtection="1">
      <alignment horizontal="center" vertical="center"/>
      <protection locked="0"/>
    </xf>
    <xf numFmtId="0" fontId="39" fillId="6" borderId="104" xfId="0" applyFont="1" applyFill="1" applyBorder="1" applyAlignment="1">
      <alignment horizontal="center" vertical="center" wrapText="1"/>
    </xf>
    <xf numFmtId="0" fontId="39" fillId="6" borderId="101" xfId="0" applyFont="1" applyFill="1" applyBorder="1" applyAlignment="1">
      <alignment horizontal="center" vertical="center" wrapText="1"/>
    </xf>
    <xf numFmtId="0" fontId="39" fillId="6" borderId="100" xfId="0" applyFont="1" applyFill="1" applyBorder="1" applyAlignment="1">
      <alignment horizontal="center" vertical="center" wrapText="1"/>
    </xf>
    <xf numFmtId="0" fontId="39" fillId="2" borderId="72" xfId="0" applyFont="1" applyFill="1" applyBorder="1" applyAlignment="1">
      <alignment horizontal="center" vertical="center" wrapText="1"/>
    </xf>
    <xf numFmtId="0" fontId="39" fillId="2" borderId="70" xfId="0" applyFont="1" applyFill="1" applyBorder="1" applyAlignment="1">
      <alignment horizontal="center" vertical="center" wrapText="1"/>
    </xf>
    <xf numFmtId="0" fontId="39" fillId="2" borderId="102" xfId="0" applyFont="1" applyFill="1" applyBorder="1" applyAlignment="1">
      <alignment horizontal="center" vertical="center" wrapText="1"/>
    </xf>
    <xf numFmtId="0" fontId="33" fillId="2" borderId="0" xfId="0" applyFont="1" applyFill="1" applyBorder="1" applyAlignment="1">
      <alignment horizontal="left" vertical="center" wrapText="1"/>
    </xf>
    <xf numFmtId="3" fontId="19" fillId="0" borderId="85" xfId="0" applyNumberFormat="1" applyFont="1" applyBorder="1" applyAlignment="1" applyProtection="1">
      <alignment vertical="center"/>
      <protection locked="0"/>
    </xf>
    <xf numFmtId="3" fontId="19" fillId="0" borderId="86" xfId="0" applyNumberFormat="1" applyFont="1" applyBorder="1" applyAlignment="1" applyProtection="1">
      <alignment vertical="center"/>
      <protection locked="0"/>
    </xf>
    <xf numFmtId="3" fontId="19" fillId="0" borderId="87" xfId="0" applyNumberFormat="1" applyFont="1" applyBorder="1" applyAlignment="1" applyProtection="1">
      <alignment vertical="center"/>
      <protection locked="0"/>
    </xf>
    <xf numFmtId="0" fontId="26" fillId="2" borderId="89" xfId="0" applyFont="1" applyFill="1" applyBorder="1" applyAlignment="1">
      <alignment horizontal="left" vertical="center" wrapText="1"/>
    </xf>
    <xf numFmtId="0" fontId="26" fillId="2" borderId="70" xfId="0" applyFont="1" applyFill="1" applyBorder="1" applyAlignment="1">
      <alignment horizontal="left" vertical="center" wrapText="1"/>
    </xf>
    <xf numFmtId="0" fontId="26" fillId="2" borderId="90" xfId="0" applyFont="1" applyFill="1" applyBorder="1" applyAlignment="1">
      <alignment horizontal="left" vertical="center" wrapText="1"/>
    </xf>
    <xf numFmtId="0" fontId="39" fillId="2" borderId="104" xfId="0" applyFont="1" applyFill="1" applyBorder="1" applyAlignment="1">
      <alignment horizontal="left" vertical="center"/>
    </xf>
    <xf numFmtId="0" fontId="0" fillId="0" borderId="101" xfId="0" applyBorder="1" applyAlignment="1">
      <alignment horizontal="left" vertical="center"/>
    </xf>
    <xf numFmtId="0" fontId="0" fillId="0" borderId="100" xfId="0" applyBorder="1" applyAlignment="1">
      <alignment horizontal="left" vertical="center"/>
    </xf>
    <xf numFmtId="3" fontId="19" fillId="4" borderId="156" xfId="0" applyNumberFormat="1" applyFont="1" applyFill="1" applyBorder="1" applyAlignment="1" applyProtection="1">
      <alignment horizontal="center" vertical="center"/>
      <protection locked="0"/>
    </xf>
    <xf numFmtId="3" fontId="10" fillId="4" borderId="156" xfId="0" applyNumberFormat="1" applyFont="1" applyFill="1" applyBorder="1" applyAlignment="1" applyProtection="1">
      <alignment horizontal="center" vertical="center"/>
      <protection locked="0"/>
    </xf>
    <xf numFmtId="3" fontId="19" fillId="4" borderId="161" xfId="0" applyNumberFormat="1" applyFont="1" applyFill="1" applyBorder="1" applyAlignment="1" applyProtection="1">
      <alignment horizontal="center" vertical="center"/>
      <protection locked="0"/>
    </xf>
    <xf numFmtId="3" fontId="10" fillId="4" borderId="161" xfId="0" applyNumberFormat="1" applyFont="1" applyFill="1" applyBorder="1" applyAlignment="1" applyProtection="1">
      <alignment horizontal="center" vertical="center"/>
      <protection locked="0"/>
    </xf>
    <xf numFmtId="3" fontId="10" fillId="4" borderId="162" xfId="0" applyNumberFormat="1" applyFont="1" applyFill="1" applyBorder="1" applyAlignment="1" applyProtection="1">
      <alignment horizontal="center" vertical="center"/>
      <protection locked="0"/>
    </xf>
    <xf numFmtId="3" fontId="19" fillId="4" borderId="160" xfId="0" applyNumberFormat="1" applyFont="1" applyFill="1" applyBorder="1" applyAlignment="1" applyProtection="1">
      <alignment horizontal="center" vertical="center"/>
      <protection locked="0"/>
    </xf>
    <xf numFmtId="49" fontId="18" fillId="5" borderId="79" xfId="0" applyNumberFormat="1" applyFont="1" applyFill="1" applyBorder="1" applyAlignment="1" applyProtection="1">
      <alignment horizontal="center" vertical="center" wrapText="1"/>
      <protection locked="0"/>
    </xf>
    <xf numFmtId="49" fontId="18" fillId="5" borderId="81" xfId="0" applyNumberFormat="1" applyFont="1" applyFill="1" applyBorder="1" applyAlignment="1" applyProtection="1">
      <alignment horizontal="center" vertical="center" wrapText="1"/>
      <protection locked="0"/>
    </xf>
    <xf numFmtId="3" fontId="19" fillId="4" borderId="158" xfId="0" applyNumberFormat="1" applyFont="1" applyFill="1" applyBorder="1" applyAlignment="1" applyProtection="1">
      <alignment horizontal="center" vertical="center"/>
      <protection locked="0"/>
    </xf>
    <xf numFmtId="3" fontId="10" fillId="4" borderId="158" xfId="0" applyNumberFormat="1" applyFont="1" applyFill="1" applyBorder="1" applyAlignment="1" applyProtection="1">
      <alignment horizontal="center" vertical="center"/>
      <protection locked="0"/>
    </xf>
    <xf numFmtId="0" fontId="26" fillId="4" borderId="119" xfId="0" applyFont="1" applyFill="1" applyBorder="1" applyAlignment="1" applyProtection="1">
      <alignment horizontal="center" vertical="center"/>
      <protection locked="0"/>
    </xf>
    <xf numFmtId="0" fontId="62" fillId="4" borderId="119" xfId="0" applyFont="1" applyFill="1" applyBorder="1" applyAlignment="1" applyProtection="1">
      <alignment horizontal="center" vertical="center"/>
      <protection locked="0"/>
    </xf>
    <xf numFmtId="0" fontId="1" fillId="8" borderId="108" xfId="0" quotePrefix="1" applyFont="1" applyFill="1" applyBorder="1" applyAlignment="1">
      <alignment horizontal="center" vertical="center" wrapText="1"/>
    </xf>
    <xf numFmtId="0" fontId="0" fillId="8" borderId="113" xfId="0" applyFill="1" applyBorder="1" applyAlignment="1">
      <alignment horizontal="center" vertical="center" wrapText="1"/>
    </xf>
    <xf numFmtId="49" fontId="18" fillId="5" borderId="163" xfId="0" applyNumberFormat="1" applyFont="1" applyFill="1" applyBorder="1" applyAlignment="1" applyProtection="1">
      <alignment horizontal="center" vertical="center" wrapText="1"/>
      <protection locked="0"/>
    </xf>
    <xf numFmtId="49" fontId="18" fillId="5" borderId="164" xfId="0" applyNumberFormat="1" applyFont="1" applyFill="1" applyBorder="1" applyAlignment="1" applyProtection="1">
      <alignment horizontal="center" vertical="center" wrapText="1"/>
      <protection locked="0"/>
    </xf>
    <xf numFmtId="0" fontId="39" fillId="2" borderId="133" xfId="0" applyFont="1" applyFill="1" applyBorder="1" applyAlignment="1">
      <alignment horizontal="center" wrapText="1"/>
    </xf>
    <xf numFmtId="0" fontId="0" fillId="0" borderId="134" xfId="0" applyBorder="1" applyAlignment="1">
      <alignment horizontal="center" wrapText="1"/>
    </xf>
    <xf numFmtId="0" fontId="27" fillId="8" borderId="133" xfId="0" applyFont="1" applyFill="1" applyBorder="1" applyAlignment="1">
      <alignment horizontal="center" vertical="top" wrapText="1"/>
    </xf>
    <xf numFmtId="0" fontId="70" fillId="8" borderId="134" xfId="0" applyFont="1" applyFill="1" applyBorder="1" applyAlignment="1">
      <alignment horizontal="center" vertical="top" wrapText="1"/>
    </xf>
    <xf numFmtId="0" fontId="27" fillId="8" borderId="134" xfId="0" applyFont="1" applyFill="1" applyBorder="1" applyAlignment="1">
      <alignment horizontal="center" vertical="top" wrapText="1"/>
    </xf>
    <xf numFmtId="0" fontId="70" fillId="8" borderId="135" xfId="0" applyFont="1" applyFill="1" applyBorder="1" applyAlignment="1">
      <alignment horizontal="center" vertical="top" wrapText="1"/>
    </xf>
    <xf numFmtId="0" fontId="39" fillId="2" borderId="104" xfId="0" applyFont="1" applyFill="1" applyBorder="1" applyAlignment="1">
      <alignment horizontal="center" wrapText="1"/>
    </xf>
    <xf numFmtId="0" fontId="0" fillId="0" borderId="101" xfId="0" applyBorder="1" applyAlignment="1">
      <alignment horizontal="center" wrapText="1"/>
    </xf>
    <xf numFmtId="0" fontId="0" fillId="0" borderId="100" xfId="0" applyBorder="1" applyAlignment="1">
      <alignment horizontal="center" wrapText="1"/>
    </xf>
    <xf numFmtId="0" fontId="39" fillId="2" borderId="134" xfId="0" applyFont="1" applyFill="1" applyBorder="1" applyAlignment="1">
      <alignment horizontal="center" wrapText="1"/>
    </xf>
    <xf numFmtId="0" fontId="0" fillId="0" borderId="135" xfId="0" applyBorder="1" applyAlignment="1">
      <alignment horizontal="center" wrapText="1"/>
    </xf>
    <xf numFmtId="0" fontId="19" fillId="4" borderId="104" xfId="0" applyFont="1" applyFill="1" applyBorder="1" applyAlignment="1" applyProtection="1">
      <alignment horizontal="center" vertical="center"/>
      <protection locked="0"/>
    </xf>
    <xf numFmtId="0" fontId="10" fillId="4" borderId="101" xfId="0" applyFont="1" applyFill="1" applyBorder="1" applyAlignment="1" applyProtection="1">
      <alignment horizontal="center" vertical="center"/>
      <protection locked="0"/>
    </xf>
    <xf numFmtId="0" fontId="10" fillId="4" borderId="100" xfId="0" applyFont="1" applyFill="1" applyBorder="1" applyAlignment="1" applyProtection="1">
      <alignment horizontal="center" vertical="center"/>
      <protection locked="0"/>
    </xf>
    <xf numFmtId="0" fontId="19" fillId="4" borderId="156" xfId="0" applyFont="1" applyFill="1" applyBorder="1" applyAlignment="1" applyProtection="1">
      <alignment horizontal="center" vertical="center"/>
      <protection locked="0"/>
    </xf>
    <xf numFmtId="0" fontId="10" fillId="4" borderId="156" xfId="0" applyFont="1" applyFill="1" applyBorder="1" applyAlignment="1" applyProtection="1">
      <alignment horizontal="center" vertical="center"/>
      <protection locked="0"/>
    </xf>
    <xf numFmtId="3" fontId="19" fillId="4" borderId="104" xfId="0" applyNumberFormat="1" applyFont="1" applyFill="1" applyBorder="1" applyAlignment="1" applyProtection="1">
      <alignment horizontal="center" vertical="center"/>
      <protection locked="0"/>
    </xf>
    <xf numFmtId="3" fontId="10" fillId="4" borderId="101" xfId="0" applyNumberFormat="1" applyFont="1" applyFill="1" applyBorder="1" applyAlignment="1" applyProtection="1">
      <alignment horizontal="center" vertical="center"/>
      <protection locked="0"/>
    </xf>
    <xf numFmtId="3" fontId="10" fillId="4" borderId="100" xfId="0" applyNumberFormat="1" applyFont="1" applyFill="1" applyBorder="1" applyAlignment="1" applyProtection="1">
      <alignment horizontal="center" vertical="center"/>
      <protection locked="0"/>
    </xf>
    <xf numFmtId="3" fontId="19" fillId="0" borderId="104" xfId="0" applyNumberFormat="1" applyFont="1" applyBorder="1" applyAlignment="1" applyProtection="1">
      <alignment horizontal="right" vertical="center"/>
      <protection locked="0"/>
    </xf>
    <xf numFmtId="3" fontId="19" fillId="0" borderId="101" xfId="0" applyNumberFormat="1" applyFont="1" applyBorder="1" applyAlignment="1" applyProtection="1">
      <alignment horizontal="right" vertical="center"/>
      <protection locked="0"/>
    </xf>
    <xf numFmtId="3" fontId="19" fillId="0" borderId="100" xfId="0" applyNumberFormat="1" applyFont="1" applyBorder="1" applyAlignment="1" applyProtection="1">
      <alignment horizontal="right" vertical="center"/>
      <protection locked="0"/>
    </xf>
    <xf numFmtId="3" fontId="10" fillId="4" borderId="159" xfId="0" applyNumberFormat="1" applyFont="1" applyFill="1" applyBorder="1" applyAlignment="1" applyProtection="1">
      <alignment horizontal="center" vertical="center"/>
      <protection locked="0"/>
    </xf>
    <xf numFmtId="0" fontId="39" fillId="2" borderId="101" xfId="0" applyFont="1" applyFill="1" applyBorder="1" applyAlignment="1">
      <alignment horizontal="center" wrapText="1"/>
    </xf>
    <xf numFmtId="0" fontId="39" fillId="2" borderId="45" xfId="0" applyFont="1" applyFill="1" applyBorder="1" applyAlignment="1">
      <alignment horizontal="center" wrapText="1"/>
    </xf>
    <xf numFmtId="0" fontId="39" fillId="2" borderId="137" xfId="0" applyFont="1" applyFill="1" applyBorder="1" applyAlignment="1">
      <alignment horizontal="center" wrapText="1"/>
    </xf>
    <xf numFmtId="0" fontId="39" fillId="2" borderId="136" xfId="0" applyFont="1" applyFill="1" applyBorder="1" applyAlignment="1">
      <alignment horizontal="center" wrapText="1"/>
    </xf>
    <xf numFmtId="0" fontId="10" fillId="6" borderId="0" xfId="0" applyFont="1" applyFill="1" applyAlignment="1" applyProtection="1">
      <alignment vertical="center" wrapText="1"/>
    </xf>
    <xf numFmtId="0" fontId="10" fillId="6" borderId="18" xfId="0" applyFont="1" applyFill="1" applyBorder="1" applyAlignment="1">
      <alignment vertical="center" wrapText="1"/>
    </xf>
    <xf numFmtId="3" fontId="29" fillId="4" borderId="119" xfId="0" applyNumberFormat="1" applyFont="1" applyFill="1" applyBorder="1" applyAlignment="1" applyProtection="1">
      <alignment horizontal="center" vertical="center"/>
      <protection locked="0"/>
    </xf>
    <xf numFmtId="3" fontId="13" fillId="4" borderId="119" xfId="0" applyNumberFormat="1" applyFont="1" applyFill="1" applyBorder="1" applyAlignment="1" applyProtection="1">
      <alignment horizontal="center" vertical="center"/>
      <protection locked="0"/>
    </xf>
    <xf numFmtId="0" fontId="39" fillId="2" borderId="85" xfId="0" applyFont="1" applyFill="1" applyBorder="1" applyAlignment="1">
      <alignment horizontal="center" vertical="center" wrapText="1"/>
    </xf>
    <xf numFmtId="0" fontId="39" fillId="2" borderId="86" xfId="0" applyFont="1" applyFill="1" applyBorder="1" applyAlignment="1">
      <alignment horizontal="center" vertical="center" wrapText="1"/>
    </xf>
    <xf numFmtId="0" fontId="39" fillId="2" borderId="87" xfId="0" applyFont="1" applyFill="1" applyBorder="1" applyAlignment="1">
      <alignment horizontal="center" vertical="center" wrapText="1"/>
    </xf>
    <xf numFmtId="3" fontId="0" fillId="4" borderId="101" xfId="0" applyNumberFormat="1" applyFill="1" applyBorder="1" applyAlignment="1" applyProtection="1">
      <alignment horizontal="center" vertical="center"/>
      <protection locked="0"/>
    </xf>
    <xf numFmtId="3" fontId="0" fillId="4" borderId="45" xfId="0" applyNumberFormat="1" applyFill="1" applyBorder="1" applyAlignment="1" applyProtection="1">
      <alignment horizontal="center" vertical="center"/>
      <protection locked="0"/>
    </xf>
    <xf numFmtId="0" fontId="39" fillId="10" borderId="104" xfId="0" applyFont="1" applyFill="1" applyBorder="1" applyAlignment="1" applyProtection="1">
      <alignment vertical="center"/>
    </xf>
    <xf numFmtId="0" fontId="0" fillId="0" borderId="101" xfId="0" applyBorder="1" applyAlignment="1">
      <alignment vertical="center"/>
    </xf>
    <xf numFmtId="0" fontId="0" fillId="0" borderId="100" xfId="0" applyBorder="1" applyAlignment="1">
      <alignment vertical="center"/>
    </xf>
    <xf numFmtId="3" fontId="19" fillId="0" borderId="104" xfId="0" applyNumberFormat="1" applyFont="1" applyBorder="1" applyAlignment="1" applyProtection="1">
      <alignment horizontal="center" vertical="center" wrapText="1"/>
      <protection locked="0"/>
    </xf>
    <xf numFmtId="3" fontId="19" fillId="0" borderId="101" xfId="0" applyNumberFormat="1" applyFont="1" applyBorder="1" applyAlignment="1" applyProtection="1">
      <alignment horizontal="center" vertical="center" wrapText="1"/>
      <protection locked="0"/>
    </xf>
    <xf numFmtId="3" fontId="19" fillId="0" borderId="100" xfId="0" applyNumberFormat="1" applyFont="1" applyBorder="1" applyAlignment="1" applyProtection="1">
      <alignment horizontal="center" vertical="center" wrapText="1"/>
      <protection locked="0"/>
    </xf>
    <xf numFmtId="3" fontId="19" fillId="6" borderId="115" xfId="0" applyNumberFormat="1" applyFont="1" applyFill="1" applyBorder="1" applyAlignment="1" applyProtection="1">
      <alignment horizontal="center" vertical="center"/>
    </xf>
    <xf numFmtId="3" fontId="19" fillId="6" borderId="116" xfId="0" applyNumberFormat="1" applyFont="1" applyFill="1" applyBorder="1" applyAlignment="1" applyProtection="1">
      <alignment horizontal="center" vertical="center"/>
    </xf>
    <xf numFmtId="3" fontId="19" fillId="6" borderId="117" xfId="0" applyNumberFormat="1" applyFont="1" applyFill="1" applyBorder="1" applyAlignment="1" applyProtection="1">
      <alignment horizontal="center" vertical="center"/>
    </xf>
    <xf numFmtId="0" fontId="39" fillId="8" borderId="101" xfId="0" applyFont="1" applyFill="1" applyBorder="1" applyAlignment="1">
      <alignment horizontal="left" vertical="center" wrapText="1"/>
    </xf>
    <xf numFmtId="0" fontId="39" fillId="8" borderId="100" xfId="0" applyFont="1" applyFill="1" applyBorder="1" applyAlignment="1">
      <alignment horizontal="left" vertical="center" wrapText="1"/>
    </xf>
    <xf numFmtId="0" fontId="18" fillId="2" borderId="67" xfId="0" applyFont="1" applyFill="1" applyBorder="1" applyAlignment="1">
      <alignment horizontal="center" vertical="center" wrapText="1"/>
    </xf>
    <xf numFmtId="49" fontId="64" fillId="6" borderId="0" xfId="0" applyNumberFormat="1" applyFont="1" applyFill="1" applyBorder="1" applyAlignment="1">
      <alignment horizontal="center" vertical="center"/>
    </xf>
    <xf numFmtId="3" fontId="19" fillId="6" borderId="108" xfId="0" applyNumberFormat="1" applyFont="1" applyFill="1" applyBorder="1" applyAlignment="1" applyProtection="1">
      <alignment horizontal="center" vertical="center"/>
    </xf>
    <xf numFmtId="3" fontId="19" fillId="6" borderId="109" xfId="0" applyNumberFormat="1" applyFont="1" applyFill="1" applyBorder="1" applyAlignment="1" applyProtection="1">
      <alignment horizontal="center" vertical="center"/>
    </xf>
    <xf numFmtId="3" fontId="19" fillId="6" borderId="113" xfId="0" applyNumberFormat="1" applyFont="1" applyFill="1" applyBorder="1" applyAlignment="1" applyProtection="1">
      <alignment horizontal="center" vertical="center"/>
    </xf>
    <xf numFmtId="0" fontId="39" fillId="8" borderId="0" xfId="0" applyFont="1" applyFill="1" applyBorder="1" applyAlignment="1">
      <alignment horizontal="left" vertical="center" wrapText="1"/>
    </xf>
    <xf numFmtId="0" fontId="39" fillId="2" borderId="89" xfId="0" applyFont="1" applyFill="1" applyBorder="1" applyAlignment="1">
      <alignment vertical="center" wrapText="1"/>
    </xf>
    <xf numFmtId="0" fontId="11" fillId="0" borderId="70" xfId="0" applyFont="1" applyBorder="1" applyAlignment="1">
      <alignment vertical="center" wrapText="1"/>
    </xf>
    <xf numFmtId="0" fontId="0" fillId="0" borderId="90" xfId="0" applyBorder="1" applyAlignment="1">
      <alignment vertical="center" wrapText="1"/>
    </xf>
    <xf numFmtId="3" fontId="19" fillId="0" borderId="68" xfId="0" applyNumberFormat="1" applyFont="1" applyBorder="1" applyAlignment="1" applyProtection="1">
      <alignment horizontal="center" vertical="center" wrapText="1"/>
      <protection locked="0"/>
    </xf>
    <xf numFmtId="3" fontId="19" fillId="0" borderId="69" xfId="0" applyNumberFormat="1" applyFont="1" applyBorder="1" applyAlignment="1" applyProtection="1">
      <alignment horizontal="center" vertical="center" wrapText="1"/>
      <protection locked="0"/>
    </xf>
    <xf numFmtId="3" fontId="19" fillId="0" borderId="112" xfId="0" applyNumberFormat="1" applyFont="1" applyBorder="1" applyAlignment="1" applyProtection="1">
      <alignment horizontal="center" vertical="center" wrapText="1"/>
      <protection locked="0"/>
    </xf>
    <xf numFmtId="0" fontId="39" fillId="8" borderId="104" xfId="0" applyFont="1" applyFill="1" applyBorder="1" applyAlignment="1">
      <alignment horizontal="center" vertical="center" wrapText="1"/>
    </xf>
    <xf numFmtId="0" fontId="39" fillId="8" borderId="101" xfId="0" applyFont="1" applyFill="1" applyBorder="1" applyAlignment="1">
      <alignment horizontal="center" vertical="center" wrapText="1"/>
    </xf>
    <xf numFmtId="0" fontId="39" fillId="8" borderId="100" xfId="0" applyFont="1" applyFill="1" applyBorder="1" applyAlignment="1">
      <alignment horizontal="center" vertical="center" wrapText="1"/>
    </xf>
    <xf numFmtId="3" fontId="19" fillId="0" borderId="104" xfId="0" applyNumberFormat="1" applyFont="1" applyBorder="1" applyAlignment="1" applyProtection="1">
      <alignment horizontal="center" vertical="center"/>
      <protection locked="0"/>
    </xf>
    <xf numFmtId="3" fontId="19" fillId="0" borderId="100" xfId="0" applyNumberFormat="1" applyFont="1" applyBorder="1" applyAlignment="1" applyProtection="1">
      <alignment horizontal="center" vertical="center"/>
      <protection locked="0"/>
    </xf>
    <xf numFmtId="3" fontId="19" fillId="0" borderId="108" xfId="0" applyNumberFormat="1" applyFont="1" applyBorder="1" applyAlignment="1" applyProtection="1">
      <alignment horizontal="center" vertical="center" wrapText="1"/>
      <protection locked="0"/>
    </xf>
    <xf numFmtId="3" fontId="19" fillId="0" borderId="109" xfId="0" applyNumberFormat="1" applyFont="1" applyBorder="1" applyAlignment="1" applyProtection="1">
      <alignment horizontal="center" vertical="center" wrapText="1"/>
      <protection locked="0"/>
    </xf>
    <xf numFmtId="3" fontId="19" fillId="0" borderId="113" xfId="0" applyNumberFormat="1" applyFont="1" applyBorder="1" applyAlignment="1" applyProtection="1">
      <alignment horizontal="center" vertical="center" wrapText="1"/>
      <protection locked="0"/>
    </xf>
    <xf numFmtId="0" fontId="62" fillId="0" borderId="101" xfId="0" applyFont="1" applyBorder="1" applyAlignment="1">
      <alignment horizontal="left" vertical="center" wrapText="1"/>
    </xf>
    <xf numFmtId="0" fontId="62" fillId="0" borderId="101" xfId="0" applyFont="1" applyBorder="1" applyAlignment="1">
      <alignment vertical="center" wrapText="1"/>
    </xf>
    <xf numFmtId="0" fontId="62" fillId="0" borderId="100" xfId="0" applyFont="1" applyBorder="1" applyAlignment="1">
      <alignment vertical="center" wrapText="1"/>
    </xf>
    <xf numFmtId="0" fontId="39" fillId="6" borderId="85" xfId="0" applyFont="1" applyFill="1" applyBorder="1" applyAlignment="1">
      <alignment horizontal="center" vertical="center" wrapText="1"/>
    </xf>
    <xf numFmtId="0" fontId="39" fillId="6" borderId="86" xfId="0" applyFont="1" applyFill="1" applyBorder="1" applyAlignment="1">
      <alignment horizontal="center" vertical="center" wrapText="1"/>
    </xf>
    <xf numFmtId="0" fontId="39" fillId="6" borderId="87" xfId="0" applyFont="1" applyFill="1" applyBorder="1" applyAlignment="1">
      <alignment horizontal="center" vertical="center" wrapText="1"/>
    </xf>
    <xf numFmtId="0" fontId="39" fillId="8" borderId="85" xfId="0" applyFont="1" applyFill="1" applyBorder="1" applyAlignment="1">
      <alignment horizontal="center" vertical="center" wrapText="1"/>
    </xf>
    <xf numFmtId="0" fontId="39" fillId="8" borderId="86" xfId="0" applyFont="1" applyFill="1" applyBorder="1" applyAlignment="1">
      <alignment horizontal="center" vertical="center" wrapText="1"/>
    </xf>
    <xf numFmtId="0" fontId="39" fillId="8" borderId="87" xfId="0" applyFont="1" applyFill="1" applyBorder="1" applyAlignment="1">
      <alignment horizontal="center" vertical="center" wrapText="1"/>
    </xf>
    <xf numFmtId="49" fontId="19" fillId="3" borderId="0" xfId="0" applyNumberFormat="1" applyFont="1" applyFill="1" applyBorder="1" applyAlignment="1" applyProtection="1">
      <alignment horizontal="left" vertical="center"/>
      <protection locked="0"/>
    </xf>
    <xf numFmtId="0" fontId="0" fillId="0" borderId="0" xfId="0" applyAlignment="1" applyProtection="1">
      <alignment horizontal="left" vertical="center"/>
      <protection locked="0"/>
    </xf>
    <xf numFmtId="49" fontId="34" fillId="5" borderId="79" xfId="0" applyNumberFormat="1" applyFont="1" applyFill="1" applyBorder="1" applyAlignment="1" applyProtection="1">
      <alignment horizontal="center" vertical="center"/>
      <protection locked="0"/>
    </xf>
    <xf numFmtId="49" fontId="34" fillId="5" borderId="80" xfId="0" applyNumberFormat="1" applyFont="1" applyFill="1" applyBorder="1" applyAlignment="1" applyProtection="1">
      <alignment horizontal="center" vertical="center"/>
      <protection locked="0"/>
    </xf>
    <xf numFmtId="49" fontId="61" fillId="5" borderId="80" xfId="0" applyNumberFormat="1" applyFont="1" applyFill="1" applyBorder="1" applyAlignment="1" applyProtection="1">
      <alignment horizontal="center" vertical="center"/>
      <protection locked="0"/>
    </xf>
    <xf numFmtId="49" fontId="61" fillId="5" borderId="81" xfId="0" applyNumberFormat="1" applyFont="1" applyFill="1" applyBorder="1" applyAlignment="1" applyProtection="1">
      <alignment horizontal="center" vertical="center"/>
      <protection locked="0"/>
    </xf>
    <xf numFmtId="0" fontId="26" fillId="2" borderId="18" xfId="0" applyFont="1" applyFill="1" applyBorder="1" applyAlignment="1">
      <alignment horizontal="left" vertical="center" wrapText="1"/>
    </xf>
    <xf numFmtId="3" fontId="19" fillId="0" borderId="36" xfId="0" applyNumberFormat="1" applyFont="1" applyBorder="1" applyAlignment="1" applyProtection="1">
      <alignment vertical="center"/>
      <protection locked="0"/>
    </xf>
    <xf numFmtId="3" fontId="19" fillId="0" borderId="39" xfId="0" applyNumberFormat="1" applyFont="1" applyBorder="1" applyAlignment="1" applyProtection="1">
      <alignment vertical="center"/>
      <protection locked="0"/>
    </xf>
    <xf numFmtId="3" fontId="19" fillId="0" borderId="37" xfId="0" applyNumberFormat="1" applyFont="1" applyBorder="1" applyAlignment="1" applyProtection="1">
      <alignment vertical="center"/>
      <protection locked="0"/>
    </xf>
    <xf numFmtId="49" fontId="19" fillId="0" borderId="153" xfId="0" applyNumberFormat="1" applyFont="1" applyBorder="1" applyAlignment="1" applyProtection="1">
      <alignment horizontal="left" vertical="center"/>
      <protection locked="0"/>
    </xf>
    <xf numFmtId="49" fontId="19" fillId="0" borderId="86" xfId="0" applyNumberFormat="1" applyFont="1" applyBorder="1" applyAlignment="1" applyProtection="1">
      <alignment horizontal="left" vertical="center"/>
      <protection locked="0"/>
    </xf>
    <xf numFmtId="49" fontId="19" fillId="0" borderId="87" xfId="0" applyNumberFormat="1" applyFont="1" applyBorder="1" applyAlignment="1" applyProtection="1">
      <alignment horizontal="left" vertical="center"/>
      <protection locked="0"/>
    </xf>
    <xf numFmtId="3" fontId="19" fillId="0" borderId="36" xfId="0" applyNumberFormat="1" applyFont="1" applyBorder="1" applyAlignment="1" applyProtection="1">
      <alignment horizontal="center" vertical="center"/>
      <protection locked="0"/>
    </xf>
    <xf numFmtId="3" fontId="19" fillId="0" borderId="39" xfId="0" applyNumberFormat="1" applyFont="1" applyBorder="1" applyAlignment="1" applyProtection="1">
      <alignment horizontal="center" vertical="center"/>
      <protection locked="0"/>
    </xf>
    <xf numFmtId="3" fontId="19" fillId="0" borderId="37" xfId="0" applyNumberFormat="1" applyFont="1" applyBorder="1" applyAlignment="1" applyProtection="1">
      <alignment horizontal="center" vertical="center"/>
      <protection locked="0"/>
    </xf>
    <xf numFmtId="3" fontId="19" fillId="4" borderId="157" xfId="0" applyNumberFormat="1" applyFont="1" applyFill="1" applyBorder="1" applyAlignment="1" applyProtection="1">
      <alignment horizontal="center" vertical="center"/>
      <protection locked="0"/>
    </xf>
    <xf numFmtId="3" fontId="19" fillId="3" borderId="68" xfId="0" applyNumberFormat="1" applyFont="1" applyFill="1" applyBorder="1" applyAlignment="1" applyProtection="1">
      <alignment horizontal="center" vertical="center" wrapText="1"/>
      <protection locked="0"/>
    </xf>
    <xf numFmtId="3" fontId="0" fillId="0" borderId="69" xfId="0" applyNumberFormat="1" applyBorder="1" applyAlignment="1" applyProtection="1">
      <alignment horizontal="center" vertical="center" wrapText="1"/>
      <protection locked="0"/>
    </xf>
    <xf numFmtId="3" fontId="0" fillId="0" borderId="112" xfId="0" applyNumberFormat="1" applyBorder="1" applyAlignment="1" applyProtection="1">
      <alignment horizontal="center" vertical="center" wrapText="1"/>
      <protection locked="0"/>
    </xf>
    <xf numFmtId="0" fontId="6" fillId="2" borderId="108" xfId="0" applyFont="1" applyFill="1" applyBorder="1" applyAlignment="1">
      <alignment horizontal="left" vertical="center" wrapText="1"/>
    </xf>
    <xf numFmtId="0" fontId="25" fillId="2" borderId="109" xfId="0" applyFont="1" applyFill="1" applyBorder="1" applyAlignment="1">
      <alignment horizontal="left" vertical="center" wrapText="1"/>
    </xf>
    <xf numFmtId="0" fontId="29" fillId="8" borderId="108" xfId="0" applyFont="1" applyFill="1" applyBorder="1" applyAlignment="1">
      <alignment horizontal="left" vertical="center" wrapText="1"/>
    </xf>
    <xf numFmtId="0" fontId="62" fillId="8" borderId="109" xfId="0" applyFont="1" applyFill="1" applyBorder="1" applyAlignment="1">
      <alignment horizontal="left" vertical="center" wrapText="1"/>
    </xf>
    <xf numFmtId="0" fontId="62" fillId="8" borderId="113" xfId="0" applyFont="1" applyFill="1" applyBorder="1" applyAlignment="1">
      <alignment horizontal="left" vertical="center" wrapText="1"/>
    </xf>
    <xf numFmtId="0" fontId="39" fillId="2" borderId="123" xfId="0" applyFont="1" applyFill="1" applyBorder="1" applyAlignment="1">
      <alignment horizontal="left" vertical="center" wrapText="1"/>
    </xf>
    <xf numFmtId="0" fontId="0" fillId="0" borderId="124" xfId="0" applyBorder="1" applyAlignment="1">
      <alignment horizontal="left" vertical="center" wrapText="1"/>
    </xf>
    <xf numFmtId="0" fontId="0" fillId="0" borderId="125" xfId="0" applyBorder="1" applyAlignment="1">
      <alignment horizontal="left" vertical="center" wrapText="1"/>
    </xf>
    <xf numFmtId="0" fontId="39" fillId="10" borderId="104" xfId="0" applyFont="1" applyFill="1" applyBorder="1" applyAlignment="1" applyProtection="1">
      <alignment vertical="center" wrapText="1"/>
    </xf>
    <xf numFmtId="179" fontId="19" fillId="0" borderId="85" xfId="0" applyNumberFormat="1" applyFont="1" applyBorder="1" applyAlignment="1" applyProtection="1">
      <alignment horizontal="right" vertical="center"/>
      <protection locked="0"/>
    </xf>
    <xf numFmtId="179" fontId="19" fillId="0" borderId="86" xfId="0" applyNumberFormat="1" applyFont="1" applyBorder="1" applyAlignment="1" applyProtection="1">
      <alignment horizontal="right" vertical="center"/>
      <protection locked="0"/>
    </xf>
    <xf numFmtId="179" fontId="19" fillId="0" borderId="87" xfId="0" applyNumberFormat="1" applyFont="1" applyBorder="1" applyAlignment="1" applyProtection="1">
      <alignment horizontal="right" vertical="center"/>
      <protection locked="0"/>
    </xf>
    <xf numFmtId="0" fontId="19" fillId="2" borderId="85" xfId="0" applyFont="1" applyFill="1" applyBorder="1" applyAlignment="1">
      <alignment horizontal="left" vertical="center" wrapText="1"/>
    </xf>
    <xf numFmtId="0" fontId="19" fillId="2" borderId="86" xfId="0" applyFont="1" applyFill="1" applyBorder="1" applyAlignment="1">
      <alignment horizontal="left" vertical="center" wrapText="1"/>
    </xf>
    <xf numFmtId="0" fontId="19" fillId="2" borderId="87" xfId="0" applyFont="1" applyFill="1" applyBorder="1" applyAlignment="1">
      <alignment horizontal="left" vertical="center" wrapText="1"/>
    </xf>
    <xf numFmtId="49" fontId="0" fillId="0" borderId="0" xfId="0" applyNumberFormat="1" applyAlignment="1" applyProtection="1">
      <alignment horizontal="right" vertical="center"/>
      <protection locked="0"/>
    </xf>
    <xf numFmtId="2" fontId="19" fillId="0" borderId="104" xfId="0" applyNumberFormat="1" applyFont="1" applyBorder="1" applyAlignment="1" applyProtection="1">
      <alignment horizontal="right" vertical="center"/>
      <protection locked="0"/>
    </xf>
    <xf numFmtId="2" fontId="19" fillId="0" borderId="101" xfId="0" applyNumberFormat="1" applyFont="1" applyBorder="1" applyAlignment="1" applyProtection="1">
      <alignment horizontal="right" vertical="center"/>
      <protection locked="0"/>
    </xf>
    <xf numFmtId="2" fontId="19" fillId="0" borderId="100" xfId="0" applyNumberFormat="1" applyFont="1" applyBorder="1" applyAlignment="1" applyProtection="1">
      <alignment horizontal="right" vertical="center"/>
      <protection locked="0"/>
    </xf>
    <xf numFmtId="0" fontId="19" fillId="2" borderId="85" xfId="0" applyFont="1" applyFill="1" applyBorder="1" applyAlignment="1" applyProtection="1">
      <alignment horizontal="left" vertical="center"/>
    </xf>
    <xf numFmtId="0" fontId="19" fillId="2" borderId="86" xfId="0" applyFont="1" applyFill="1" applyBorder="1" applyAlignment="1" applyProtection="1">
      <alignment horizontal="left" vertical="center"/>
    </xf>
    <xf numFmtId="0" fontId="19" fillId="2" borderId="101" xfId="0" applyFont="1" applyFill="1" applyBorder="1" applyAlignment="1" applyProtection="1">
      <alignment horizontal="left" vertical="center"/>
    </xf>
    <xf numFmtId="0" fontId="29" fillId="2" borderId="85" xfId="0" applyFont="1" applyFill="1" applyBorder="1" applyAlignment="1" applyProtection="1">
      <alignment vertical="center" wrapText="1"/>
    </xf>
    <xf numFmtId="0" fontId="29" fillId="2" borderId="86" xfId="0" applyFont="1" applyFill="1" applyBorder="1" applyAlignment="1" applyProtection="1">
      <alignment vertical="center" wrapText="1"/>
    </xf>
    <xf numFmtId="0" fontId="29" fillId="2" borderId="87" xfId="0" applyFont="1" applyFill="1" applyBorder="1" applyAlignment="1" applyProtection="1">
      <alignment vertical="center" wrapText="1"/>
    </xf>
    <xf numFmtId="3" fontId="34" fillId="6" borderId="0" xfId="0" applyNumberFormat="1" applyFont="1" applyFill="1" applyBorder="1" applyAlignment="1">
      <alignment horizontal="right" vertical="center"/>
    </xf>
    <xf numFmtId="0" fontId="18" fillId="6" borderId="0" xfId="0" applyFont="1" applyFill="1" applyBorder="1" applyAlignment="1">
      <alignment horizontal="left" vertical="center" wrapText="1"/>
    </xf>
    <xf numFmtId="0" fontId="39" fillId="2" borderId="104" xfId="0" applyFont="1" applyFill="1" applyBorder="1" applyAlignment="1" applyProtection="1">
      <alignment vertical="center" wrapText="1"/>
    </xf>
    <xf numFmtId="0" fontId="39" fillId="2" borderId="101" xfId="0" applyFont="1" applyFill="1" applyBorder="1" applyAlignment="1" applyProtection="1">
      <alignment vertical="center" wrapText="1"/>
    </xf>
    <xf numFmtId="0" fontId="19" fillId="0" borderId="101" xfId="0" applyFont="1" applyBorder="1" applyAlignment="1" applyProtection="1">
      <alignment vertical="center" wrapText="1"/>
    </xf>
    <xf numFmtId="0" fontId="19" fillId="0" borderId="100" xfId="0" applyFont="1" applyBorder="1" applyAlignment="1" applyProtection="1">
      <alignment vertical="center" wrapText="1"/>
    </xf>
    <xf numFmtId="0" fontId="49" fillId="3" borderId="1" xfId="0" applyFont="1" applyFill="1" applyBorder="1" applyAlignment="1" applyProtection="1">
      <alignment horizontal="center" vertical="center"/>
    </xf>
    <xf numFmtId="0" fontId="49" fillId="3" borderId="8" xfId="0" applyFont="1" applyFill="1" applyBorder="1" applyAlignment="1" applyProtection="1">
      <alignment horizontal="center" vertical="center"/>
    </xf>
    <xf numFmtId="49" fontId="74" fillId="2" borderId="85" xfId="0" applyNumberFormat="1" applyFont="1" applyFill="1" applyBorder="1" applyAlignment="1">
      <alignment horizontal="center" vertical="center"/>
    </xf>
    <xf numFmtId="49" fontId="74" fillId="2" borderId="86" xfId="0" applyNumberFormat="1" applyFont="1" applyFill="1" applyBorder="1" applyAlignment="1">
      <alignment horizontal="center" vertical="center"/>
    </xf>
    <xf numFmtId="49" fontId="74" fillId="2" borderId="87" xfId="0" applyNumberFormat="1" applyFont="1" applyFill="1" applyBorder="1" applyAlignment="1">
      <alignment horizontal="center" vertical="center"/>
    </xf>
    <xf numFmtId="0" fontId="0" fillId="6" borderId="0" xfId="0" applyFill="1" applyBorder="1" applyAlignment="1">
      <alignment vertical="center" wrapText="1"/>
    </xf>
    <xf numFmtId="0" fontId="18" fillId="2" borderId="85" xfId="0" applyFont="1" applyFill="1" applyBorder="1" applyAlignment="1">
      <alignment horizontal="center" vertical="center" wrapText="1"/>
    </xf>
    <xf numFmtId="0" fontId="18" fillId="2" borderId="86" xfId="0" applyFont="1" applyFill="1" applyBorder="1" applyAlignment="1">
      <alignment horizontal="center" vertical="center" wrapText="1"/>
    </xf>
    <xf numFmtId="0" fontId="18" fillId="2" borderId="87" xfId="0" applyFont="1" applyFill="1" applyBorder="1" applyAlignment="1">
      <alignment horizontal="center" vertical="center" wrapText="1"/>
    </xf>
    <xf numFmtId="0" fontId="0" fillId="0" borderId="45" xfId="0" applyBorder="1" applyAlignment="1">
      <alignment horizontal="left" vertical="center" wrapText="1"/>
    </xf>
    <xf numFmtId="0" fontId="70" fillId="0" borderId="101" xfId="0" applyFont="1" applyBorder="1" applyAlignment="1">
      <alignment horizontal="center" vertical="center" wrapText="1"/>
    </xf>
    <xf numFmtId="0" fontId="70" fillId="0" borderId="100" xfId="0" applyFont="1" applyBorder="1" applyAlignment="1">
      <alignment horizontal="center" vertical="center" wrapText="1"/>
    </xf>
    <xf numFmtId="0" fontId="81" fillId="8" borderId="0" xfId="0" applyFont="1" applyFill="1" applyBorder="1" applyAlignment="1">
      <alignment horizontal="left" vertical="center" wrapText="1"/>
    </xf>
    <xf numFmtId="49" fontId="39" fillId="5" borderId="129" xfId="0" applyNumberFormat="1" applyFont="1" applyFill="1" applyBorder="1" applyAlignment="1" applyProtection="1">
      <alignment horizontal="center" vertical="center" wrapText="1"/>
      <protection locked="0"/>
    </xf>
    <xf numFmtId="49" fontId="39" fillId="5" borderId="132" xfId="0" applyNumberFormat="1" applyFont="1" applyFill="1" applyBorder="1" applyAlignment="1" applyProtection="1">
      <alignment horizontal="center" vertical="center" wrapText="1"/>
      <protection locked="0"/>
    </xf>
    <xf numFmtId="49" fontId="11" fillId="0" borderId="132" xfId="0" applyNumberFormat="1" applyFont="1" applyBorder="1" applyAlignment="1" applyProtection="1">
      <alignment vertical="center" wrapText="1"/>
      <protection locked="0"/>
    </xf>
    <xf numFmtId="49" fontId="11" fillId="0" borderId="130" xfId="0" applyNumberFormat="1" applyFont="1" applyBorder="1" applyAlignment="1" applyProtection="1">
      <alignment vertical="center" wrapText="1"/>
      <protection locked="0"/>
    </xf>
    <xf numFmtId="49" fontId="19" fillId="0" borderId="131" xfId="0" applyNumberFormat="1" applyFont="1" applyBorder="1" applyAlignment="1" applyProtection="1">
      <alignment horizontal="left" vertical="center" wrapText="1"/>
      <protection locked="0"/>
    </xf>
    <xf numFmtId="49" fontId="0" fillId="0" borderId="18" xfId="0" applyNumberFormat="1" applyBorder="1" applyAlignment="1" applyProtection="1">
      <alignment horizontal="left" vertical="center" wrapText="1"/>
      <protection locked="0"/>
    </xf>
    <xf numFmtId="0" fontId="51" fillId="8" borderId="0" xfId="0" applyNumberFormat="1" applyFont="1" applyFill="1" applyBorder="1" applyAlignment="1">
      <alignment horizontal="left" vertical="center" wrapText="1"/>
    </xf>
    <xf numFmtId="0" fontId="39" fillId="8" borderId="85" xfId="0" applyFont="1" applyFill="1" applyBorder="1" applyAlignment="1">
      <alignment horizontal="left" vertical="center" wrapText="1"/>
    </xf>
    <xf numFmtId="0" fontId="11" fillId="8" borderId="92" xfId="0" applyFont="1" applyFill="1" applyBorder="1" applyAlignment="1">
      <alignment vertical="center" wrapText="1"/>
    </xf>
    <xf numFmtId="0" fontId="10" fillId="8" borderId="92" xfId="0" applyFont="1" applyFill="1" applyBorder="1" applyAlignment="1">
      <alignment vertical="center" wrapText="1"/>
    </xf>
    <xf numFmtId="0" fontId="10" fillId="8" borderId="93" xfId="0" applyFont="1" applyFill="1" applyBorder="1" applyAlignment="1">
      <alignment vertical="center" wrapText="1"/>
    </xf>
    <xf numFmtId="49" fontId="19" fillId="0" borderId="0" xfId="0" applyNumberFormat="1" applyFont="1" applyBorder="1" applyAlignment="1" applyProtection="1">
      <alignment horizontal="center" vertical="center"/>
      <protection locked="0"/>
    </xf>
    <xf numFmtId="0" fontId="39" fillId="2" borderId="92" xfId="0" applyFont="1" applyFill="1" applyBorder="1" applyAlignment="1">
      <alignment horizontal="center" vertical="center" wrapText="1"/>
    </xf>
    <xf numFmtId="0" fontId="39" fillId="2" borderId="93" xfId="0" applyFont="1" applyFill="1" applyBorder="1" applyAlignment="1">
      <alignment horizontal="center" vertical="center" wrapText="1"/>
    </xf>
    <xf numFmtId="49" fontId="39" fillId="5" borderId="130" xfId="0" applyNumberFormat="1" applyFont="1" applyFill="1" applyBorder="1" applyAlignment="1" applyProtection="1">
      <alignment horizontal="center" vertical="center" wrapText="1"/>
      <protection locked="0"/>
    </xf>
    <xf numFmtId="49" fontId="19" fillId="0" borderId="0" xfId="0" applyNumberFormat="1" applyFont="1" applyBorder="1" applyAlignment="1" applyProtection="1">
      <alignment horizontal="left" vertical="center" wrapText="1"/>
      <protection locked="0"/>
    </xf>
    <xf numFmtId="49" fontId="10" fillId="0" borderId="0" xfId="0" applyNumberFormat="1" applyFont="1" applyAlignment="1" applyProtection="1">
      <alignment horizontal="left" vertical="center" wrapText="1"/>
      <protection locked="0"/>
    </xf>
    <xf numFmtId="49" fontId="10" fillId="0" borderId="0" xfId="0" applyNumberFormat="1" applyFont="1" applyBorder="1" applyAlignment="1" applyProtection="1">
      <alignment horizontal="left" vertical="center" wrapText="1"/>
      <protection locked="0"/>
    </xf>
    <xf numFmtId="49" fontId="0" fillId="0" borderId="0" xfId="0" applyNumberFormat="1" applyBorder="1" applyAlignment="1" applyProtection="1">
      <alignment horizontal="left" vertical="center" wrapText="1"/>
      <protection locked="0"/>
    </xf>
    <xf numFmtId="0" fontId="39" fillId="2" borderId="0" xfId="0" applyFont="1" applyFill="1" applyBorder="1" applyAlignment="1">
      <alignment horizontal="right" vertical="center" wrapText="1"/>
    </xf>
    <xf numFmtId="0" fontId="0" fillId="0" borderId="0" xfId="0" applyAlignment="1">
      <alignment horizontal="right" vertical="center" wrapText="1"/>
    </xf>
    <xf numFmtId="49" fontId="19" fillId="7" borderId="79" xfId="0" applyNumberFormat="1" applyFont="1" applyFill="1" applyBorder="1" applyAlignment="1" applyProtection="1">
      <alignment horizontal="center" vertical="center"/>
      <protection locked="0"/>
    </xf>
    <xf numFmtId="49" fontId="10" fillId="7" borderId="80" xfId="0" applyNumberFormat="1" applyFont="1" applyFill="1" applyBorder="1" applyAlignment="1" applyProtection="1">
      <alignment horizontal="center" vertical="center"/>
      <protection locked="0"/>
    </xf>
    <xf numFmtId="0" fontId="10" fillId="7" borderId="80" xfId="0" applyFont="1" applyFill="1" applyBorder="1" applyAlignment="1" applyProtection="1">
      <alignment vertical="center"/>
      <protection locked="0"/>
    </xf>
    <xf numFmtId="0" fontId="10" fillId="7" borderId="81" xfId="0" applyFont="1" applyFill="1" applyBorder="1" applyAlignment="1" applyProtection="1">
      <alignment vertical="center"/>
      <protection locked="0"/>
    </xf>
    <xf numFmtId="0" fontId="39" fillId="6" borderId="85" xfId="0" applyFont="1" applyFill="1" applyBorder="1" applyAlignment="1">
      <alignment horizontal="left" vertical="center" wrapText="1"/>
    </xf>
    <xf numFmtId="0" fontId="11" fillId="6" borderId="92" xfId="0" applyFont="1" applyFill="1" applyBorder="1" applyAlignment="1">
      <alignment vertical="center" wrapText="1"/>
    </xf>
    <xf numFmtId="0" fontId="0" fillId="6" borderId="92" xfId="0" applyFill="1" applyBorder="1" applyAlignment="1">
      <alignment vertical="center" wrapText="1"/>
    </xf>
    <xf numFmtId="0" fontId="0" fillId="6" borderId="93" xfId="0" applyFill="1" applyBorder="1" applyAlignment="1">
      <alignment vertical="center" wrapText="1"/>
    </xf>
    <xf numFmtId="0" fontId="19" fillId="6" borderId="0" xfId="0" applyFont="1" applyFill="1" applyBorder="1" applyAlignment="1">
      <alignment horizontal="center" vertical="center"/>
    </xf>
    <xf numFmtId="3" fontId="19" fillId="0" borderId="0" xfId="0" applyNumberFormat="1" applyFont="1" applyBorder="1" applyAlignment="1" applyProtection="1">
      <alignment horizontal="center" vertical="center"/>
      <protection locked="0"/>
    </xf>
    <xf numFmtId="3" fontId="10" fillId="0" borderId="0" xfId="0" applyNumberFormat="1" applyFont="1" applyAlignment="1" applyProtection="1">
      <alignment horizontal="center" vertical="center"/>
      <protection locked="0"/>
    </xf>
    <xf numFmtId="3" fontId="10" fillId="0" borderId="0" xfId="0" applyNumberFormat="1" applyFont="1" applyAlignment="1" applyProtection="1">
      <alignment vertical="center"/>
      <protection locked="0"/>
    </xf>
    <xf numFmtId="0" fontId="0" fillId="8" borderId="92" xfId="0" applyFill="1" applyBorder="1" applyAlignment="1">
      <alignment vertical="center" wrapText="1"/>
    </xf>
    <xf numFmtId="0" fontId="0" fillId="8" borderId="93" xfId="0" applyFill="1" applyBorder="1" applyAlignment="1">
      <alignment vertical="center" wrapText="1"/>
    </xf>
    <xf numFmtId="4" fontId="19" fillId="0" borderId="0" xfId="0" applyNumberFormat="1" applyFont="1" applyBorder="1" applyAlignment="1" applyProtection="1">
      <alignment horizontal="center" vertical="center"/>
      <protection locked="0"/>
    </xf>
    <xf numFmtId="4" fontId="10" fillId="0" borderId="0" xfId="0" applyNumberFormat="1" applyFont="1" applyAlignment="1" applyProtection="1">
      <alignment horizontal="center" vertical="center"/>
      <protection locked="0"/>
    </xf>
    <xf numFmtId="4" fontId="10" fillId="0" borderId="0" xfId="0" applyNumberFormat="1" applyFont="1" applyAlignment="1" applyProtection="1">
      <alignment vertical="center"/>
      <protection locked="0"/>
    </xf>
    <xf numFmtId="49" fontId="19" fillId="0" borderId="0" xfId="0" applyNumberFormat="1" applyFont="1" applyFill="1" applyAlignment="1" applyProtection="1">
      <alignment vertical="center"/>
      <protection locked="0"/>
    </xf>
    <xf numFmtId="49" fontId="10" fillId="0" borderId="0" xfId="0" applyNumberFormat="1" applyFont="1" applyAlignment="1" applyProtection="1">
      <alignment vertical="center"/>
      <protection locked="0"/>
    </xf>
    <xf numFmtId="0" fontId="39" fillId="8" borderId="16" xfId="0" applyFont="1" applyFill="1" applyBorder="1" applyAlignment="1">
      <alignment horizontal="center" vertical="center"/>
    </xf>
    <xf numFmtId="0" fontId="11" fillId="8" borderId="16" xfId="0" applyFont="1" applyFill="1" applyBorder="1" applyAlignment="1">
      <alignment horizontal="center" vertical="center"/>
    </xf>
    <xf numFmtId="0" fontId="39" fillId="2" borderId="104" xfId="0" applyFont="1" applyFill="1" applyBorder="1" applyAlignment="1">
      <alignment horizontal="center" vertical="center"/>
    </xf>
    <xf numFmtId="0" fontId="11" fillId="0" borderId="101" xfId="0" applyFont="1" applyBorder="1" applyAlignment="1">
      <alignment horizontal="center" vertical="center"/>
    </xf>
    <xf numFmtId="0" fontId="11" fillId="0" borderId="100" xfId="0" applyFont="1" applyBorder="1" applyAlignment="1">
      <alignment horizontal="center" vertical="center"/>
    </xf>
    <xf numFmtId="0" fontId="39" fillId="2" borderId="27" xfId="0" applyFont="1" applyFill="1" applyBorder="1" applyAlignment="1">
      <alignment horizontal="left" vertical="center" wrapText="1"/>
    </xf>
    <xf numFmtId="0" fontId="11" fillId="0" borderId="0" xfId="0" applyFont="1" applyAlignment="1">
      <alignment vertical="center" wrapText="1"/>
    </xf>
    <xf numFmtId="0" fontId="11" fillId="0" borderId="0" xfId="0" applyFont="1" applyBorder="1" applyAlignment="1">
      <alignment vertical="center" wrapText="1"/>
    </xf>
    <xf numFmtId="49" fontId="21" fillId="8" borderId="0" xfId="0" applyNumberFormat="1" applyFont="1" applyFill="1" applyBorder="1" applyAlignment="1">
      <alignment horizontal="right" vertical="center"/>
    </xf>
    <xf numFmtId="49" fontId="8" fillId="0" borderId="92" xfId="0" applyNumberFormat="1" applyFont="1" applyBorder="1" applyAlignment="1">
      <alignment horizontal="left" vertical="center" wrapText="1"/>
    </xf>
    <xf numFmtId="49" fontId="8" fillId="0" borderId="93" xfId="0" applyNumberFormat="1" applyFont="1" applyBorder="1" applyAlignment="1">
      <alignment horizontal="left" vertical="center" wrapText="1"/>
    </xf>
    <xf numFmtId="49" fontId="51" fillId="2" borderId="85" xfId="0" applyNumberFormat="1" applyFont="1" applyFill="1" applyBorder="1" applyAlignment="1">
      <alignment horizontal="center" vertical="center"/>
    </xf>
    <xf numFmtId="49" fontId="71" fillId="0" borderId="92" xfId="0" applyNumberFormat="1" applyFont="1" applyBorder="1" applyAlignment="1">
      <alignment horizontal="center" vertical="center"/>
    </xf>
    <xf numFmtId="49" fontId="71" fillId="0" borderId="93" xfId="0" applyNumberFormat="1" applyFont="1" applyBorder="1" applyAlignment="1">
      <alignment horizontal="center" vertical="center"/>
    </xf>
    <xf numFmtId="49" fontId="75" fillId="0" borderId="92" xfId="0" applyNumberFormat="1" applyFont="1" applyBorder="1" applyAlignment="1">
      <alignment horizontal="center" vertical="center"/>
    </xf>
    <xf numFmtId="49" fontId="75" fillId="0" borderId="93" xfId="0" applyNumberFormat="1" applyFont="1" applyBorder="1" applyAlignment="1">
      <alignment horizontal="center" vertical="center"/>
    </xf>
    <xf numFmtId="0" fontId="26" fillId="2" borderId="85" xfId="0" applyFont="1" applyFill="1" applyBorder="1" applyAlignment="1">
      <alignment horizontal="center" vertical="center" wrapText="1"/>
    </xf>
    <xf numFmtId="0" fontId="62" fillId="0" borderId="92" xfId="0" applyFont="1" applyBorder="1" applyAlignment="1">
      <alignment horizontal="center" vertical="center" wrapText="1"/>
    </xf>
    <xf numFmtId="0" fontId="39" fillId="2" borderId="104" xfId="5" applyFont="1" applyFill="1" applyBorder="1" applyAlignment="1">
      <alignment horizontal="left" vertical="center" wrapText="1"/>
    </xf>
    <xf numFmtId="0" fontId="37" fillId="2" borderId="1" xfId="0" applyFont="1" applyFill="1" applyBorder="1" applyAlignment="1" applyProtection="1">
      <alignment horizontal="center" vertical="center"/>
    </xf>
    <xf numFmtId="0" fontId="70" fillId="0" borderId="1" xfId="0" applyFont="1" applyBorder="1" applyAlignment="1" applyProtection="1">
      <alignment horizontal="center" vertical="center"/>
    </xf>
    <xf numFmtId="49" fontId="19" fillId="0" borderId="0" xfId="0" applyNumberFormat="1" applyFont="1" applyFill="1" applyAlignment="1" applyProtection="1">
      <alignment horizontal="center" vertical="center"/>
      <protection locked="0"/>
    </xf>
    <xf numFmtId="49" fontId="0" fillId="0" borderId="0" xfId="0" applyNumberFormat="1" applyAlignment="1" applyProtection="1">
      <alignment horizontal="center"/>
      <protection locked="0"/>
    </xf>
    <xf numFmtId="49" fontId="0" fillId="0" borderId="0" xfId="0" applyNumberFormat="1" applyAlignment="1" applyProtection="1">
      <protection locked="0"/>
    </xf>
    <xf numFmtId="0" fontId="0" fillId="0" borderId="122" xfId="0" applyBorder="1" applyAlignment="1">
      <alignment horizontal="left" vertical="center" wrapText="1"/>
    </xf>
    <xf numFmtId="179" fontId="10" fillId="0" borderId="0" xfId="0" applyNumberFormat="1" applyFont="1" applyAlignment="1" applyProtection="1">
      <alignment horizontal="center" vertical="center"/>
      <protection locked="0"/>
    </xf>
    <xf numFmtId="179" fontId="10" fillId="0" borderId="0" xfId="0" applyNumberFormat="1" applyFont="1" applyAlignment="1" applyProtection="1">
      <alignment vertical="center"/>
      <protection locked="0"/>
    </xf>
    <xf numFmtId="0" fontId="0" fillId="0" borderId="0" xfId="0" applyAlignment="1" applyProtection="1">
      <protection locked="0"/>
    </xf>
    <xf numFmtId="0" fontId="27" fillId="8" borderId="104" xfId="0" applyFont="1" applyFill="1" applyBorder="1" applyAlignment="1">
      <alignment horizontal="center" vertical="top" wrapText="1"/>
    </xf>
    <xf numFmtId="0" fontId="70" fillId="8" borderId="101" xfId="0" applyFont="1" applyFill="1" applyBorder="1" applyAlignment="1">
      <alignment horizontal="center" vertical="top" wrapText="1"/>
    </xf>
    <xf numFmtId="0" fontId="70" fillId="8" borderId="100" xfId="0" applyFont="1" applyFill="1" applyBorder="1" applyAlignment="1">
      <alignment horizontal="center" vertical="top" wrapText="1"/>
    </xf>
    <xf numFmtId="0" fontId="39" fillId="2" borderId="104" xfId="0" applyFont="1" applyFill="1" applyBorder="1" applyAlignment="1">
      <alignment horizontal="center" vertical="top" wrapText="1"/>
    </xf>
    <xf numFmtId="0" fontId="0" fillId="0" borderId="101" xfId="0" applyBorder="1" applyAlignment="1">
      <alignment horizontal="center" vertical="top" wrapText="1"/>
    </xf>
    <xf numFmtId="0" fontId="0" fillId="0" borderId="100" xfId="0" applyBorder="1" applyAlignment="1">
      <alignment horizontal="center" vertical="top" wrapText="1"/>
    </xf>
    <xf numFmtId="0" fontId="0" fillId="0" borderId="0" xfId="0" applyAlignment="1"/>
  </cellXfs>
  <cellStyles count="6">
    <cellStyle name="Euro" xfId="1"/>
    <cellStyle name="Link" xfId="2" builtinId="8"/>
    <cellStyle name="Prozent" xfId="3" builtinId="5"/>
    <cellStyle name="Standard" xfId="0" builtinId="0"/>
    <cellStyle name="Standard 2" xfId="5"/>
    <cellStyle name="Währung" xfId="4" builtinId="4"/>
  </cellStyles>
  <dxfs count="910">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9" tint="0.79998168889431442"/>
        </patternFill>
      </fill>
    </dxf>
    <dxf>
      <fill>
        <patternFill>
          <bgColor theme="5"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5" tint="0.79998168889431442"/>
        </patternFill>
      </fill>
    </dxf>
    <dxf>
      <fill>
        <patternFill>
          <bgColor theme="9" tint="0.79998168889431442"/>
        </patternFill>
      </fill>
    </dxf>
    <dxf>
      <fill>
        <patternFill>
          <bgColor theme="9" tint="0.79998168889431442"/>
        </patternFill>
      </fill>
    </dxf>
    <dxf>
      <fill>
        <patternFill>
          <bgColor theme="5"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5" tint="0.79998168889431442"/>
        </patternFill>
      </fill>
    </dxf>
    <dxf>
      <fill>
        <patternFill>
          <bgColor theme="9" tint="0.79998168889431442"/>
        </patternFill>
      </fill>
    </dxf>
    <dxf>
      <fill>
        <patternFill>
          <bgColor theme="9" tint="0.79998168889431442"/>
        </patternFill>
      </fill>
    </dxf>
    <dxf>
      <fill>
        <patternFill>
          <bgColor theme="5"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5" tint="0.79998168889431442"/>
        </patternFill>
      </fill>
    </dxf>
    <dxf>
      <fill>
        <patternFill>
          <bgColor theme="9" tint="0.79998168889431442"/>
        </patternFill>
      </fill>
    </dxf>
    <dxf>
      <fill>
        <patternFill>
          <bgColor theme="9" tint="0.79998168889431442"/>
        </patternFill>
      </fill>
    </dxf>
    <dxf>
      <fill>
        <patternFill>
          <bgColor theme="5"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5" tint="0.79998168889431442"/>
        </patternFill>
      </fill>
    </dxf>
    <dxf>
      <fill>
        <patternFill>
          <bgColor theme="9" tint="0.79998168889431442"/>
        </patternFill>
      </fill>
    </dxf>
    <dxf>
      <fill>
        <patternFill>
          <bgColor theme="9" tint="0.79998168889431442"/>
        </patternFill>
      </fill>
    </dxf>
    <dxf>
      <fill>
        <patternFill>
          <bgColor theme="5"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5"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9" tint="0.79998168889431442"/>
        </patternFill>
      </fill>
    </dxf>
    <dxf>
      <fill>
        <patternFill>
          <bgColor theme="5"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5" tint="0.79998168889431442"/>
        </patternFill>
      </fill>
    </dxf>
    <dxf>
      <fill>
        <patternFill>
          <bgColor theme="9" tint="0.79998168889431442"/>
        </patternFill>
      </fill>
    </dxf>
    <dxf>
      <fill>
        <patternFill>
          <bgColor theme="9" tint="0.79998168889431442"/>
        </patternFill>
      </fill>
    </dxf>
    <dxf>
      <fill>
        <patternFill>
          <bgColor theme="5"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5" tint="0.79998168889431442"/>
        </patternFill>
      </fill>
    </dxf>
    <dxf>
      <fill>
        <patternFill>
          <bgColor theme="9" tint="0.79998168889431442"/>
        </patternFill>
      </fill>
    </dxf>
    <dxf>
      <fill>
        <patternFill>
          <bgColor theme="9" tint="0.79998168889431442"/>
        </patternFill>
      </fill>
    </dxf>
    <dxf>
      <fill>
        <patternFill>
          <bgColor theme="5"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9" tint="0.79998168889431442"/>
        </patternFill>
      </fill>
    </dxf>
    <dxf>
      <fill>
        <patternFill>
          <bgColor theme="5"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5" tint="0.79998168889431442"/>
        </patternFill>
      </fill>
    </dxf>
    <dxf>
      <fill>
        <patternFill>
          <bgColor theme="9" tint="0.79998168889431442"/>
        </patternFill>
      </fill>
    </dxf>
    <dxf>
      <fill>
        <patternFill>
          <bgColor theme="5" tint="0.79998168889431442"/>
        </patternFill>
      </fill>
    </dxf>
    <dxf>
      <fill>
        <patternFill>
          <bgColor theme="9" tint="0.79998168889431442"/>
        </patternFill>
      </fill>
    </dxf>
    <dxf>
      <fill>
        <patternFill>
          <bgColor theme="5" tint="0.79998168889431442"/>
        </patternFill>
      </fill>
    </dxf>
    <dxf>
      <fill>
        <patternFill>
          <bgColor theme="9" tint="0.79998168889431442"/>
        </patternFill>
      </fill>
    </dxf>
    <dxf>
      <fill>
        <patternFill>
          <bgColor theme="5" tint="0.79998168889431442"/>
        </patternFill>
      </fill>
    </dxf>
    <dxf>
      <fill>
        <patternFill>
          <bgColor theme="9" tint="0.79998168889431442"/>
        </patternFill>
      </fill>
    </dxf>
    <dxf>
      <fill>
        <patternFill>
          <bgColor theme="5" tint="0.79998168889431442"/>
        </patternFill>
      </fill>
    </dxf>
    <dxf>
      <fill>
        <patternFill>
          <bgColor theme="9" tint="0.79998168889431442"/>
        </patternFill>
      </fill>
    </dxf>
    <dxf>
      <fill>
        <patternFill>
          <bgColor theme="5"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5" tint="0.79998168889431442"/>
        </patternFill>
      </fill>
    </dxf>
    <dxf>
      <fill>
        <patternFill>
          <bgColor theme="9" tint="0.79998168889431442"/>
        </patternFill>
      </fill>
    </dxf>
    <dxf>
      <fill>
        <patternFill>
          <bgColor theme="5" tint="0.79998168889431442"/>
        </patternFill>
      </fill>
    </dxf>
    <dxf>
      <fill>
        <patternFill>
          <bgColor theme="9" tint="0.79998168889431442"/>
        </patternFill>
      </fill>
    </dxf>
    <dxf>
      <fill>
        <patternFill>
          <bgColor theme="5" tint="0.79998168889431442"/>
        </patternFill>
      </fill>
    </dxf>
    <dxf>
      <fill>
        <patternFill>
          <bgColor theme="9" tint="0.79998168889431442"/>
        </patternFill>
      </fill>
    </dxf>
    <dxf>
      <fill>
        <patternFill>
          <bgColor theme="5"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5"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5" tint="0.79998168889431442"/>
        </patternFill>
      </fill>
    </dxf>
    <dxf>
      <fill>
        <patternFill>
          <bgColor theme="9" tint="0.79998168889431442"/>
        </patternFill>
      </fill>
    </dxf>
    <dxf>
      <fill>
        <patternFill>
          <bgColor theme="5"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AEAEA"/>
      <color rgb="FFDDDDDD"/>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xmlns:ns2='http://schemas.microsoft.com/office/infopath/2003/myXSD/2015-11-23T06:15:17' xmlns:ns4='http://schemas.microsoft.com/office/infopath/2003/myXSD/2016-01-07T13:36:07' xmlns:ns1='http://schemas.microsoft.com/office/infopath/2003/myXSD/2015-11-25T07:01:39' xmlns:ns6='http://schemas.microsoft.com/office/infopath/2003/myXSD/2016-11-25T07:01:39' xmlns:ns3='http://schemas.microsoft.com/office/infopath/2003/myXSD/2015-06-30T13:02:55'">
  <Schema ID="Schema91" Namespace="http://schemas.microsoft.com/office/infopath/2003/myXSD/2015-11-23T06:15:17">
    <xs:schema xmlns:ma="http://schemas.microsoft.com/office/2009/metadata/properties/metaAttributes" xmlns:dfs="http://schemas.microsoft.com/office/infopath/2003/dataFormSolution" xmlns:xsi="http://www.w3.org/2001/XMLSchema-instance" xmlns:pc="http://schemas.microsoft.com/office/infopath/2007/PartnerControls" xmlns:xd="http://schemas.microsoft.com/office/infopath/2003" xmlns:my="http://schemas.microsoft.com/office/infopath/2003/myXSD/2015-11-23T06:15:17" xmlns:d="http://schemas.microsoft.com/office/infopath/2009/WSSList/dataFields" xmlns:q="http://schemas.microsoft.com/office/infopath/2009/WSSList/queryFields" xmlns:xhtml="http://www.w3.org/1999/xhtml" xmlns:dms="http://schemas.microsoft.com/office/2009/documentManagement/types" xmlns:xs="http://www.w3.org/2001/XMLSchema" xmlns="" attributeFormDefault="unqualified" elementFormDefault="qualified" targetNamespace="http://schemas.microsoft.com/office/infopath/2003/myXSD/2015-11-23T06:15:17">
      <xs:element name="M19_FBI">
        <xs:complexType>
          <xs:sequence>
            <xs:element name="Unternehmensdaten">
              <xs:complexType>
                <xs:sequence>
                  <xs:element name="U0_4">
                    <xs:simpleType>
                      <xs:restriction base="xs:string">
                        <xs:pattern value="[0-9]{8}"/>
                      </xs:restriction>
                    </xs:simpleType>
                  </xs:element>
                  <xs:element name="U0_4_1" type="xs:string"/>
                </xs:sequence>
              </xs:complexType>
            </xs:element>
            <xs:element name="Verkehre_SPV_vergeben_erbracht">
              <xs:complexType>
                <xs:sequence>
                  <xs:element name="M1_1_11" type="xs:string"/>
                  <xs:element name="M1_1_12" type="xs:string"/>
                  <xs:element name="M1_1_13" nillable="true">
                    <xs:simpleType>
                      <xs:restriction base="xs:integer"/>
                    </xs:simpleType>
                  </xs:element>
                  <xs:element name="M1_1_14" type="xs:string"/>
                  <xs:element name="M1_1_15" type="xs:string"/>
                  <xs:element name="M1_1_16" nillable="true">
                    <xs:simpleType>
                      <xs:restriction base="xs:integer"/>
                    </xs:simpleType>
                  </xs:element>
                </xs:sequence>
              </xs:complexType>
            </xs:element>
            <xs:element name="Daten_SPNV">
              <xs:complexType>
                <xs:sequence>
                  <xs:element name="M1_1" nillable="true">
                    <xs:simpleType>
                      <xs:restriction base="xs:decimal">
                        <xs:fractionDigits value="3"/>
                      </xs:restriction>
                    </xs:simpleType>
                  </xs:element>
                  <xs:element name="M1_1_1" nillable="true">
                    <xs:simpleType>
                      <xs:restriction base="xs:decimal">
                        <xs:fractionDigits value="3"/>
                      </xs:restriction>
                    </xs:simpleType>
                  </xs:element>
                  <xs:element name="M1_1_2" nillable="true">
                    <xs:simpleType>
                      <xs:restriction base="xs:decimal">
                        <xs:fractionDigits value="3"/>
                      </xs:restriction>
                    </xs:simpleType>
                  </xs:element>
                  <xs:element name="M1_1_3" nillable="true">
                    <xs:simpleType>
                      <xs:restriction base="xs:decimal">
                        <xs:fractionDigits value="3"/>
                      </xs:restriction>
                    </xs:simpleType>
                  </xs:element>
                  <xs:element name="M1_1_4" nillable="true">
                    <xs:simpleType>
                      <xs:restriction base="xs:decimal">
                        <xs:fractionDigits value="3"/>
                      </xs:restriction>
                    </xs:simpleType>
                  </xs:element>
                  <xs:element name="M1_1_18" nillable="true">
                    <xs:simpleType>
                      <xs:restriction base="xs:decimal">
                        <xs:fractionDigits value="3"/>
                      </xs:restriction>
                    </xs:simpleType>
                  </xs:element>
                  <xs:element name="M1_1_19" nillable="true">
                    <xs:simpleType>
                      <xs:restriction base="xs:decimal">
                        <xs:fractionDigits value="3"/>
                      </xs:restriction>
                    </xs:simpleType>
                  </xs:element>
                  <xs:element name="M1_5" nillable="true">
                    <xs:simpleType>
                      <xs:restriction base="xs:decimal">
                        <xs:fractionDigits value="3"/>
                      </xs:restriction>
                    </xs:simpleType>
                  </xs:element>
                  <xs:element name="M1_5_1" nillable="true">
                    <xs:simpleType>
                      <xs:restriction base="xs:decimal">
                        <xs:fractionDigits value="3"/>
                      </xs:restriction>
                    </xs:simpleType>
                  </xs:element>
                  <xs:element name="M1_5_2" nillable="true">
                    <xs:simpleType>
                      <xs:restriction base="xs:decimal">
                        <xs:fractionDigits value="3"/>
                      </xs:restriction>
                    </xs:simpleType>
                  </xs:element>
                  <xs:element name="M1_5_3" nillable="true">
                    <xs:simpleType>
                      <xs:restriction base="xs:decimal">
                        <xs:fractionDigits value="3"/>
                      </xs:restriction>
                    </xs:simpleType>
                  </xs:element>
                  <xs:element name="M1_1_6" nillable="true">
                    <xs:simpleType>
                      <xs:restriction base="xs:decimal">
                        <xs:fractionDigits value="3"/>
                      </xs:restriction>
                    </xs:simpleType>
                  </xs:element>
                  <xs:element name="M1_1_7" nillable="true">
                    <xs:simpleType>
                      <xs:restriction base="xs:decimal">
                        <xs:fractionDigits value="3"/>
                      </xs:restriction>
                    </xs:simpleType>
                  </xs:element>
                  <xs:element name="M1_1_8" nillable="true">
                    <xs:simpleType>
                      <xs:restriction base="xs:decimal">
                        <xs:fractionDigits value="3"/>
                      </xs:restriction>
                    </xs:simpleType>
                  </xs:element>
                  <xs:element name="M1_5_4" nillable="true">
                    <xs:simpleType>
                      <xs:restriction base="xs:decimal">
                        <xs:fractionDigits value="3"/>
                      </xs:restriction>
                    </xs:simpleType>
                  </xs:element>
                  <xs:element name="M1_5_5" nillable="true">
                    <xs:simpleType>
                      <xs:restriction base="xs:decimal">
                        <xs:fractionDigits value="3"/>
                      </xs:restriction>
                    </xs:simpleType>
                  </xs:element>
                  <xs:element name="M1_5_6" nillable="true">
                    <xs:simpleType>
                      <xs:restriction base="xs:decimal">
                        <xs:fractionDigits value="3"/>
                      </xs:restriction>
                    </xs:simpleType>
                  </xs:element>
                  <xs:element name="M1_5_7" nillable="true">
                    <xs:simpleType>
                      <xs:restriction base="xs:decimal">
                        <xs:fractionDigits value="3"/>
                      </xs:restriction>
                    </xs:simpleType>
                  </xs:element>
                  <xs:element name="M1_5_8" nillable="true">
                    <xs:simpleType>
                      <xs:restriction base="xs:decimal">
                        <xs:fractionDigits value="3"/>
                      </xs:restriction>
                    </xs:simpleType>
                  </xs:element>
                  <xs:element name="M1_1_9" nillable="true">
                    <xs:simpleType>
                      <xs:restriction base="xs:decimal">
                        <xs:fractionDigits value="3"/>
                      </xs:restriction>
                    </xs:simpleType>
                  </xs:element>
                  <xs:element name="M1_1_10" nillable="true">
                    <xs:simpleType>
                      <xs:restriction base="xs:decimal">
                        <xs:fractionDigits value="3"/>
                      </xs:restriction>
                    </xs:simpleType>
                  </xs:element>
                  <xs:element name="M1_5_13" nillable="true">
                    <xs:simpleType>
                      <xs:restriction base="xs:integer"/>
                    </xs:simpleType>
                  </xs:element>
                  <xs:element name="M1_5_14" nillable="true">
                    <xs:simpleType>
                      <xs:restriction base="xs:integer"/>
                    </xs:simpleType>
                  </xs:element>
                  <xs:element name="M1_5_9" nillable="true">
                    <xs:simpleType>
                      <xs:restriction base="xs:integer"/>
                    </xs:simpleType>
                  </xs:element>
                  <xs:element name="M1_5_10" nillable="true">
                    <xs:simpleType>
                      <xs:restriction base="xs:integer"/>
                    </xs:simpleType>
                  </xs:element>
                  <xs:element name="M1_5_11" nillable="true">
                    <xs:simpleType>
                      <xs:restriction base="xs:integer"/>
                    </xs:simpleType>
                  </xs:element>
                  <xs:element name="M1_5_12" nillable="true">
                    <xs:simpleType>
                      <xs:restriction base="xs:integer"/>
                    </xs:simpleType>
                  </xs:element>
                  <xs:element name="M1_4_2" nillable="true">
                    <xs:simpleType>
                      <xs:restriction base="xs:decimal">
                        <xs:fractionDigits value="3"/>
                      </xs:restriction>
                    </xs:simpleType>
                  </xs:element>
                  <xs:element name="M1_4_1" type="xs:string"/>
                  <xs:element name="M1_7" type="xs:string"/>
                </xs:sequence>
              </xs:complexType>
            </xs:element>
            <xs:element name="Umsatz_SPNV">
              <xs:complexType>
                <xs:sequence>
                  <xs:element name="M1_22" nillable="true">
                    <xs:simpleType>
                      <xs:restriction base="xs:decimal">
                        <xs:fractionDigits value="2"/>
                      </xs:restriction>
                    </xs:simpleType>
                  </xs:element>
                  <xs:element name="M1_17" nillable="true">
                    <xs:simpleType>
                      <xs:restriction base="xs:decimal">
                        <xs:fractionDigits value="2"/>
                      </xs:restriction>
                    </xs:simpleType>
                  </xs:element>
                  <xs:element name="M1_17_1" nillable="true">
                    <xs:simpleType>
                      <xs:restriction base="xs:decimal">
                        <xs:fractionDigits value="2"/>
                      </xs:restriction>
                    </xs:simpleType>
                  </xs:element>
                  <xs:element name="M1_17_2" nillable="true">
                    <xs:simpleType>
                      <xs:restriction base="xs:decimal">
                        <xs:fractionDigits value="2"/>
                      </xs:restriction>
                    </xs:simpleType>
                  </xs:element>
                  <xs:element name="M1_17_3" nillable="true">
                    <xs:simpleType>
                      <xs:restriction base="xs:decimal">
                        <xs:fractionDigits value="2"/>
                      </xs:restriction>
                    </xs:simpleType>
                  </xs:element>
                  <xs:element name="M1_22_1" type="xs:string"/>
                  <xs:element name="M1_22_2" type="xs:string"/>
                  <xs:element name="M1_19" nillable="true">
                    <xs:simpleType>
                      <xs:restriction base="xs:decimal">
                        <xs:fractionDigits value="2"/>
                      </xs:restriction>
                    </xs:simpleType>
                  </xs:element>
                  <xs:element name="M1_19_1" nillable="true">
                    <xs:simpleType>
                      <xs:restriction base="xs:decimal">
                        <xs:fractionDigits value="2"/>
                      </xs:restriction>
                    </xs:simpleType>
                  </xs:element>
                </xs:sequence>
              </xs:complexType>
            </xs:element>
            <xs:element name="Ausgaben_SPNV">
              <xs:complexType>
                <xs:sequence>
                  <xs:element name="M1_23" nillable="true">
                    <xs:simpleType>
                      <xs:restriction base="xs:decimal">
                        <xs:fractionDigits value="2"/>
                      </xs:restriction>
                    </xs:simpleType>
                  </xs:element>
                  <xs:element name="M1_23_4" nillable="true">
                    <xs:simpleType>
                      <xs:restriction base="xs:decimal">
                        <xs:fractionDigits value="2"/>
                      </xs:restriction>
                    </xs:simpleType>
                  </xs:element>
                  <xs:element name="M1_24" nillable="true">
                    <xs:simpleType>
                      <xs:restriction base="xs:decimal">
                        <xs:fractionDigits value="2"/>
                      </xs:restriction>
                    </xs:simpleType>
                  </xs:element>
                  <xs:element name="M1_25" nillable="true">
                    <xs:simpleType>
                      <xs:restriction base="xs:decimal">
                        <xs:fractionDigits value="2"/>
                      </xs:restriction>
                    </xs:simpleType>
                  </xs:element>
                  <xs:element name="M1_25_4" nillable="true">
                    <xs:simpleType>
                      <xs:restriction base="xs:decimal">
                        <xs:fractionDigits value="2"/>
                      </xs:restriction>
                    </xs:simpleType>
                  </xs:element>
                  <xs:element name="M1_26" nillable="true">
                    <xs:simpleType>
                      <xs:restriction base="xs:decimal">
                        <xs:fractionDigits value="2"/>
                      </xs:restriction>
                    </xs:simpleType>
                  </xs:element>
                  <xs:element name="M1_27" type="xs:string"/>
                </xs:sequence>
              </xs:complexType>
            </xs:element>
            <xs:element name="Daten_SPFV">
              <xs:complexType>
                <xs:sequence>
                  <xs:element name="M1_2" nillable="true">
                    <xs:simpleType>
                      <xs:restriction base="xs:decimal">
                        <xs:fractionDigits value="3"/>
                      </xs:restriction>
                    </xs:simpleType>
                  </xs:element>
                  <xs:element name="M1_2_1" nillable="true">
                    <xs:simpleType>
                      <xs:restriction base="xs:decimal">
                        <xs:fractionDigits value="3"/>
                      </xs:restriction>
                    </xs:simpleType>
                  </xs:element>
                  <xs:element name="M1_2_2" nillable="true">
                    <xs:simpleType>
                      <xs:restriction base="xs:decimal">
                        <xs:fractionDigits value="3"/>
                      </xs:restriction>
                    </xs:simpleType>
                  </xs:element>
                  <xs:element name="M1_2_3" nillable="true">
                    <xs:simpleType>
                      <xs:restriction base="xs:decimal">
                        <xs:fractionDigits value="3"/>
                      </xs:restriction>
                    </xs:simpleType>
                  </xs:element>
                  <xs:element name="M1_2_4" nillable="true">
                    <xs:simpleType>
                      <xs:restriction base="xs:decimal">
                        <xs:fractionDigits value="3"/>
                      </xs:restriction>
                    </xs:simpleType>
                  </xs:element>
                  <xs:element name="M1_2_18" nillable="true">
                    <xs:simpleType>
                      <xs:restriction base="xs:decimal">
                        <xs:fractionDigits value="3"/>
                      </xs:restriction>
                    </xs:simpleType>
                  </xs:element>
                  <xs:element name="M1_2_19" nillable="true">
                    <xs:simpleType>
                      <xs:restriction base="xs:decimal">
                        <xs:fractionDigits value="3"/>
                      </xs:restriction>
                    </xs:simpleType>
                  </xs:element>
                  <xs:element name="M1_6" nillable="true">
                    <xs:simpleType>
                      <xs:restriction base="xs:decimal">
                        <xs:fractionDigits value="3"/>
                      </xs:restriction>
                    </xs:simpleType>
                  </xs:element>
                  <xs:element name="M1_6_1" nillable="true">
                    <xs:simpleType>
                      <xs:restriction base="xs:decimal">
                        <xs:fractionDigits value="3"/>
                      </xs:restriction>
                    </xs:simpleType>
                  </xs:element>
                  <xs:element name="M1_6_2" nillable="true">
                    <xs:simpleType>
                      <xs:restriction base="xs:decimal">
                        <xs:fractionDigits value="3"/>
                      </xs:restriction>
                    </xs:simpleType>
                  </xs:element>
                  <xs:element name="M1_6_3" nillable="true">
                    <xs:simpleType>
                      <xs:restriction base="xs:decimal">
                        <xs:fractionDigits value="3"/>
                      </xs:restriction>
                    </xs:simpleType>
                  </xs:element>
                  <xs:element name="M1_2_6" nillable="true">
                    <xs:simpleType>
                      <xs:restriction base="xs:decimal">
                        <xs:fractionDigits value="3"/>
                      </xs:restriction>
                    </xs:simpleType>
                  </xs:element>
                  <xs:element name="M1_2_7" nillable="true">
                    <xs:simpleType>
                      <xs:restriction base="xs:decimal">
                        <xs:fractionDigits value="3"/>
                      </xs:restriction>
                    </xs:simpleType>
                  </xs:element>
                  <xs:element name="M1_2_8" nillable="true">
                    <xs:simpleType>
                      <xs:restriction base="xs:decimal">
                        <xs:fractionDigits value="3"/>
                      </xs:restriction>
                    </xs:simpleType>
                  </xs:element>
                  <xs:element name="M1_6_4" nillable="true">
                    <xs:simpleType>
                      <xs:restriction base="xs:decimal">
                        <xs:fractionDigits value="3"/>
                      </xs:restriction>
                    </xs:simpleType>
                  </xs:element>
                  <xs:element name="M1_6_5" nillable="true">
                    <xs:simpleType>
                      <xs:restriction base="xs:decimal">
                        <xs:fractionDigits value="3"/>
                      </xs:restriction>
                    </xs:simpleType>
                  </xs:element>
                  <xs:element name="M1_6_6" nillable="true">
                    <xs:simpleType>
                      <xs:restriction base="xs:decimal">
                        <xs:fractionDigits value="3"/>
                      </xs:restriction>
                    </xs:simpleType>
                  </xs:element>
                  <xs:element name="M1_6_7" nillable="true">
                    <xs:simpleType>
                      <xs:restriction base="xs:decimal">
                        <xs:fractionDigits value="3"/>
                      </xs:restriction>
                    </xs:simpleType>
                  </xs:element>
                  <xs:element name="M1_6_8" nillable="true">
                    <xs:simpleType>
                      <xs:restriction base="xs:decimal">
                        <xs:fractionDigits value="3"/>
                      </xs:restriction>
                    </xs:simpleType>
                  </xs:element>
                  <xs:element name="M1_2_9" nillable="true">
                    <xs:simpleType>
                      <xs:restriction base="xs:decimal">
                        <xs:fractionDigits value="3"/>
                      </xs:restriction>
                    </xs:simpleType>
                  </xs:element>
                  <xs:element name="M1_2_10" nillable="true">
                    <xs:simpleType>
                      <xs:restriction base="xs:decimal">
                        <xs:fractionDigits value="3"/>
                      </xs:restriction>
                    </xs:simpleType>
                  </xs:element>
                  <xs:element name="M1_6_13" nillable="true">
                    <xs:simpleType>
                      <xs:restriction base="xs:integer"/>
                    </xs:simpleType>
                  </xs:element>
                  <xs:element name="M1_6_14" nillable="true">
                    <xs:simpleType>
                      <xs:restriction base="xs:integer"/>
                    </xs:simpleType>
                  </xs:element>
                  <xs:element name="M1_3_2" nillable="true">
                    <xs:simpleType>
                      <xs:restriction base="xs:decimal">
                        <xs:fractionDigits value="3"/>
                      </xs:restriction>
                    </xs:simpleType>
                  </xs:element>
                  <xs:element name="M1_3_3" nillable="true">
                    <xs:simpleType>
                      <xs:restriction base="xs:decimal">
                        <xs:fractionDigits value="3"/>
                      </xs:restriction>
                    </xs:simpleType>
                  </xs:element>
                  <xs:element name="M1_3_7" nillable="true">
                    <xs:simpleType>
                      <xs:restriction base="xs:integer"/>
                    </xs:simpleType>
                  </xs:element>
                  <xs:element name="M1_3_5" nillable="true">
                    <xs:simpleType>
                      <xs:restriction base="xs:integer"/>
                    </xs:simpleType>
                  </xs:element>
                  <xs:element name="M1_3_6" nillable="true">
                    <xs:simpleType>
                      <xs:restriction base="xs:integer"/>
                    </xs:simpleType>
                  </xs:element>
                  <xs:element name="M1_3_8" nillable="true">
                    <xs:simpleType>
                      <xs:restriction base="xs:integer"/>
                    </xs:simpleType>
                  </xs:element>
                  <xs:element name="M1_3" nillable="true">
                    <xs:simpleType>
                      <xs:restriction base="xs:decimal">
                        <xs:fractionDigits value="3"/>
                      </xs:restriction>
                    </xs:simpleType>
                  </xs:element>
                  <xs:element name="M1_3_1" nillable="true">
                    <xs:simpleType>
                      <xs:restriction base="xs:integer"/>
                    </xs:simpleType>
                  </xs:element>
                  <xs:element name="M1_6_9" nillable="true">
                    <xs:simpleType>
                      <xs:restriction base="xs:integer"/>
                    </xs:simpleType>
                  </xs:element>
                  <xs:element name="M1_6_10" nillable="true">
                    <xs:simpleType>
                      <xs:restriction base="xs:integer"/>
                    </xs:simpleType>
                  </xs:element>
                  <xs:element name="M1_6_11" nillable="true">
                    <xs:simpleType>
                      <xs:restriction base="xs:integer"/>
                    </xs:simpleType>
                  </xs:element>
                  <xs:element name="M1_6_12" nillable="true">
                    <xs:simpleType>
                      <xs:restriction base="xs:integer"/>
                    </xs:simpleType>
                  </xs:element>
                  <xs:element name="M1_6_15" nillable="true">
                    <xs:simpleType>
                      <xs:restriction base="xs:integer"/>
                    </xs:simpleType>
                  </xs:element>
                  <xs:element name="M1_5_16" nillable="true">
                    <xs:simpleType>
                      <xs:restriction base="xs:integer"/>
                    </xs:simpleType>
                  </xs:element>
                  <xs:element name="M1_3_9" nillable="true">
                    <xs:simpleType>
                      <xs:restriction base="xs:integer"/>
                    </xs:simpleType>
                  </xs:element>
                  <xs:element name="M1_4_3" nillable="true">
                    <xs:simpleType>
                      <xs:restriction base="xs:decimal">
                        <xs:fractionDigits value="3"/>
                      </xs:restriction>
                    </xs:simpleType>
                  </xs:element>
                </xs:sequence>
              </xs:complexType>
            </xs:element>
            <xs:element name="Umsatz_SPFV">
              <xs:complexType>
                <xs:sequence>
                  <xs:element name="M1_18" nillable="true">
                    <xs:simpleType>
                      <xs:restriction base="xs:decimal">
                        <xs:fractionDigits value="2"/>
                      </xs:restriction>
                    </xs:simpleType>
                  </xs:element>
                  <xs:element name="M1_18_1" nillable="true">
                    <xs:simpleType>
                      <xs:restriction base="xs:decimal">
                        <xs:fractionDigits value="2"/>
                      </xs:restriction>
                    </xs:simpleType>
                  </xs:element>
                  <xs:element name="M1_18_2" nillable="true">
                    <xs:simpleType>
                      <xs:restriction base="xs:decimal">
                        <xs:fractionDigits value="2"/>
                      </xs:restriction>
                    </xs:simpleType>
                  </xs:element>
                  <xs:element name="M1_18_3" nillable="true">
                    <xs:simpleType>
                      <xs:restriction base="xs:decimal">
                        <xs:fractionDigits value="2"/>
                      </xs:restriction>
                    </xs:simpleType>
                  </xs:element>
                  <xs:element name="M1_18_4" nillable="true">
                    <xs:simpleType>
                      <xs:restriction base="xs:decimal">
                        <xs:fractionDigits value="2"/>
                      </xs:restriction>
                    </xs:simpleType>
                  </xs:element>
                  <xs:element name="M1_17_5" nillable="true">
                    <xs:simpleType>
                      <xs:restriction base="xs:decimal">
                        <xs:fractionDigits value="2"/>
                      </xs:restriction>
                    </xs:simpleType>
                  </xs:element>
                  <xs:element name="M1_17_20" nillable="true">
                    <xs:simpleType>
                      <xs:restriction base="xs:integer"/>
                    </xs:simpleType>
                  </xs:element>
                </xs:sequence>
              </xs:complexType>
            </xs:element>
            <xs:element name="Ausgaben_SPFV">
              <xs:complexType>
                <xs:sequence>
                  <xs:element name="M1_23_1" nillable="true">
                    <xs:simpleType>
                      <xs:restriction base="xs:decimal">
                        <xs:fractionDigits value="2"/>
                      </xs:restriction>
                    </xs:simpleType>
                  </xs:element>
                  <xs:element name="M1_24_1" nillable="true">
                    <xs:simpleType>
                      <xs:restriction base="xs:decimal">
                        <xs:fractionDigits value="2"/>
                      </xs:restriction>
                    </xs:simpleType>
                  </xs:element>
                  <xs:element name="M1_25_1" nillable="true">
                    <xs:simpleType>
                      <xs:restriction base="xs:decimal">
                        <xs:fractionDigits value="2"/>
                      </xs:restriction>
                    </xs:simpleType>
                  </xs:element>
                </xs:sequence>
              </xs:complexType>
            </xs:element>
            <xs:element name="Verkehre_SGV_vergeben_erbracht">
              <xs:complexType>
                <xs:sequence>
                  <xs:element name="M1_8_1" type="xs:string"/>
                  <xs:element name="M1_8_2" type="xs:string"/>
                  <xs:element name="M1_8_3" nillable="true">
                    <xs:simpleType>
                      <xs:restriction base="xs:integer"/>
                    </xs:simpleType>
                  </xs:element>
                  <xs:element name="M1_8_4" type="xs:string"/>
                  <xs:element name="M1_8_5" type="xs:string"/>
                  <xs:element name="M1_8_6" nillable="true">
                    <xs:simpleType>
                      <xs:restriction base="xs:integer"/>
                    </xs:simpleType>
                  </xs:element>
                  <xs:element name="M1_11_3" type="xs:string"/>
                  <xs:element name="M1_11_4" type="xs:string"/>
                  <xs:element name="M1_11_5" type="xs:string"/>
                  <xs:element name="M1_11_6" nillable="true">
                    <xs:simpleType>
                      <xs:restriction base="xs:integer"/>
                    </xs:simpleType>
                  </xs:element>
                  <xs:element name="M1_11_7" type="xs:string"/>
                  <xs:element name="M1_11_8" type="xs:string"/>
                  <xs:element name="M1_11_9" nillable="true">
                    <xs:simpleType>
                      <xs:restriction base="xs:integer"/>
                    </xs:simpleType>
                  </xs:element>
                </xs:sequence>
              </xs:complexType>
            </xs:element>
            <xs:element name="Betriebsleistung_SGV">
              <xs:complexType>
                <xs:sequence>
                  <xs:element name="M1_8" type="xs:string"/>
                  <xs:element name="M1_9" nillable="true">
                    <xs:simpleType>
                      <xs:restriction base="xs:decimal">
                        <xs:fractionDigits value="3"/>
                      </xs:restriction>
                    </xs:simpleType>
                  </xs:element>
                  <xs:element name="M1_9_1" nillable="true">
                    <xs:simpleType>
                      <xs:restriction base="xs:decimal">
                        <xs:fractionDigits value="3"/>
                      </xs:restriction>
                    </xs:simpleType>
                  </xs:element>
                  <xs:element name="M1_9_2" nillable="true">
                    <xs:simpleType>
                      <xs:restriction base="xs:decimal">
                        <xs:fractionDigits value="3"/>
                      </xs:restriction>
                    </xs:simpleType>
                  </xs:element>
                  <xs:element name="M1_9_3" nillable="true">
                    <xs:simpleType>
                      <xs:restriction base="xs:decimal">
                        <xs:fractionDigits value="3"/>
                      </xs:restriction>
                    </xs:simpleType>
                  </xs:element>
                  <xs:element name="M1_9_7" nillable="true">
                    <xs:simpleType>
                      <xs:restriction base="xs:decimal">
                        <xs:fractionDigits value="3"/>
                      </xs:restriction>
                    </xs:simpleType>
                  </xs:element>
                  <xs:element name="M1_9_23" nillable="true">
                    <xs:simpleType>
                      <xs:restriction base="xs:decimal">
                        <xs:fractionDigits value="3"/>
                      </xs:restriction>
                    </xs:simpleType>
                  </xs:element>
                  <xs:element name="M1_12" nillable="true">
                    <xs:simpleType>
                      <xs:restriction base="xs:decimal">
                        <xs:fractionDigits value="3"/>
                      </xs:restriction>
                    </xs:simpleType>
                  </xs:element>
                  <xs:element name="M1_12_27" nillable="true">
                    <xs:simpleType>
                      <xs:restriction base="xs:decimal">
                        <xs:fractionDigits value="3"/>
                      </xs:restriction>
                    </xs:simpleType>
                  </xs:element>
                  <xs:element name="M1_12_4" nillable="true">
                    <xs:simpleType>
                      <xs:restriction base="xs:decimal">
                        <xs:fractionDigits value="3"/>
                      </xs:restriction>
                    </xs:simpleType>
                  </xs:element>
                  <xs:element name="M1_12_31" nillable="true">
                    <xs:simpleType>
                      <xs:restriction base="xs:decimal">
                        <xs:fractionDigits value="3"/>
                      </xs:restriction>
                    </xs:simpleType>
                  </xs:element>
                  <xs:element name="M1_12_32" nillable="true">
                    <xs:simpleType>
                      <xs:restriction base="xs:decimal">
                        <xs:fractionDigits value="3"/>
                      </xs:restriction>
                    </xs:simpleType>
                  </xs:element>
                  <xs:element name="M1_12_5" nillable="true">
                    <xs:simpleType>
                      <xs:restriction base="xs:integer"/>
                    </xs:simpleType>
                  </xs:element>
                  <xs:element name="M1_12_6" nillable="true">
                    <xs:simpleType>
                      <xs:restriction base="xs:integer"/>
                    </xs:simpleType>
                  </xs:element>
                  <xs:element name="M1_9_8" nillable="true">
                    <xs:simpleType>
                      <xs:restriction base="xs:decimal">
                        <xs:fractionDigits value="3"/>
                      </xs:restriction>
                    </xs:simpleType>
                  </xs:element>
                  <xs:element name="M1_9_9" nillable="true">
                    <xs:simpleType>
                      <xs:restriction base="xs:decimal">
                        <xs:fractionDigits value="3"/>
                      </xs:restriction>
                    </xs:simpleType>
                  </xs:element>
                  <xs:element name="M1_12_7" nillable="true">
                    <xs:simpleType>
                      <xs:restriction base="xs:decimal">
                        <xs:fractionDigits value="3"/>
                      </xs:restriction>
                    </xs:simpleType>
                  </xs:element>
                  <xs:element name="M1_12_8" nillable="true">
                    <xs:simpleType>
                      <xs:restriction base="xs:decimal">
                        <xs:fractionDigits value="3"/>
                      </xs:restriction>
                    </xs:simpleType>
                  </xs:element>
                  <xs:element name="M1_9_4" nillable="true">
                    <xs:simpleType>
                      <xs:restriction base="xs:decimal">
                        <xs:fractionDigits value="3"/>
                      </xs:restriction>
                    </xs:simpleType>
                  </xs:element>
                  <xs:element name="M1_9_5" nillable="true">
                    <xs:simpleType>
                      <xs:restriction base="xs:decimal">
                        <xs:fractionDigits value="3"/>
                      </xs:restriction>
                    </xs:simpleType>
                  </xs:element>
                  <xs:element name="M1_9_6" nillable="true">
                    <xs:simpleType>
                      <xs:restriction base="xs:decimal">
                        <xs:fractionDigits value="3"/>
                      </xs:restriction>
                    </xs:simpleType>
                  </xs:element>
                  <xs:element name="M1_12_1" nillable="true">
                    <xs:simpleType>
                      <xs:restriction base="xs:decimal">
                        <xs:fractionDigits value="3"/>
                      </xs:restriction>
                    </xs:simpleType>
                  </xs:element>
                  <xs:element name="M1_12_2" nillable="true">
                    <xs:simpleType>
                      <xs:restriction base="xs:decimal">
                        <xs:fractionDigits value="3"/>
                      </xs:restriction>
                    </xs:simpleType>
                  </xs:element>
                  <xs:element name="M1_12_3" nillable="true">
                    <xs:simpleType>
                      <xs:restriction base="xs:decimal">
                        <xs:fractionDigits value="3"/>
                      </xs:restriction>
                    </xs:simpleType>
                  </xs:element>
                  <xs:element name="M1_9_20" nillable="true">
                    <xs:simpleType>
                      <xs:restriction base="xs:integer"/>
                    </xs:simpleType>
                  </xs:element>
                  <xs:element name="M1_9_32" nillable="true">
                    <xs:simpleType>
                      <xs:restriction base="xs:integer"/>
                    </xs:simpleType>
                  </xs:element>
                  <xs:element name="M1_9_34" nillable="true">
                    <xs:simpleType>
                      <xs:restriction base="xs:integer"/>
                    </xs:simpleType>
                  </xs:element>
                  <xs:element name="M1_9_36" nillable="true">
                    <xs:simpleType>
                      <xs:restriction base="xs:integer"/>
                    </xs:simpleType>
                  </xs:element>
                  <xs:element name="M1_9_33" nillable="true">
                    <xs:simpleType>
                      <xs:restriction base="xs:integer"/>
                    </xs:simpleType>
                  </xs:element>
                  <xs:element name="M1_9_35" nillable="true">
                    <xs:simpleType>
                      <xs:restriction base="xs:integer"/>
                    </xs:simpleType>
                  </xs:element>
                  <xs:element name="M1_9_37" nillable="true">
                    <xs:simpleType>
                      <xs:restriction base="xs:integer"/>
                    </xs:simpleType>
                  </xs:element>
                  <xs:element name="M1_12_28" nillable="true">
                    <xs:simpleType>
                      <xs:restriction base="xs:integer"/>
                    </xs:simpleType>
                  </xs:element>
                  <xs:element name="M1_12_29" nillable="true">
                    <xs:simpleType>
                      <xs:restriction base="xs:integer"/>
                    </xs:simpleType>
                  </xs:element>
                  <xs:element name="M1_12_30" nillable="true">
                    <xs:simpleType>
                      <xs:restriction base="xs:integer"/>
                    </xs:simpleType>
                  </xs:element>
                  <xs:element name="M1_9_10" nillable="true">
                    <xs:simpleType>
                      <xs:restriction base="xs:decimal">
                        <xs:fractionDigits value="3"/>
                      </xs:restriction>
                    </xs:simpleType>
                  </xs:element>
                  <xs:element name="M1_9_11" nillable="true">
                    <xs:simpleType>
                      <xs:restriction base="xs:decimal">
                        <xs:fractionDigits value="3"/>
                      </xs:restriction>
                    </xs:simpleType>
                  </xs:element>
                  <xs:element name="M1_9_12" nillable="true">
                    <xs:simpleType>
                      <xs:restriction base="xs:decimal">
                        <xs:fractionDigits value="3"/>
                      </xs:restriction>
                    </xs:simpleType>
                  </xs:element>
                  <xs:element name="M1_9_13" nillable="true">
                    <xs:simpleType>
                      <xs:restriction base="xs:decimal">
                        <xs:fractionDigits value="3"/>
                      </xs:restriction>
                    </xs:simpleType>
                  </xs:element>
                  <xs:element name="M1_9_21" nillable="true">
                    <xs:simpleType>
                      <xs:restriction base="xs:integer"/>
                    </xs:simpleType>
                  </xs:element>
                  <xs:element name="M1_9_22" nillable="true">
                    <xs:simpleType>
                      <xs:restriction base="xs:integer"/>
                    </xs:simpleType>
                  </xs:element>
                  <xs:element name="M1_9_24" nillable="true">
                    <xs:simpleType>
                      <xs:restriction base="xs:integer"/>
                    </xs:simpleType>
                  </xs:element>
                  <xs:element name="M1_9_25" nillable="true">
                    <xs:simpleType>
                      <xs:restriction base="xs:integer"/>
                    </xs:simpleType>
                  </xs:element>
                  <xs:element name="M1_12_9" nillable="true">
                    <xs:simpleType>
                      <xs:restriction base="xs:decimal">
                        <xs:fractionDigits value="3"/>
                      </xs:restriction>
                    </xs:simpleType>
                  </xs:element>
                  <xs:element name="M1_12_10" nillable="true">
                    <xs:simpleType>
                      <xs:restriction base="xs:decimal">
                        <xs:fractionDigits value="3"/>
                      </xs:restriction>
                    </xs:simpleType>
                  </xs:element>
                  <xs:element name="M1_12_11" nillable="true">
                    <xs:simpleType>
                      <xs:restriction base="xs:decimal">
                        <xs:fractionDigits value="3"/>
                      </xs:restriction>
                    </xs:simpleType>
                  </xs:element>
                  <xs:element name="M1_12_12" nillable="true">
                    <xs:simpleType>
                      <xs:restriction base="xs:decimal">
                        <xs:fractionDigits value="3"/>
                      </xs:restriction>
                    </xs:simpleType>
                  </xs:element>
                </xs:sequence>
              </xs:complexType>
            </xs:element>
            <xs:element name="Umsatz_Produktionskonzept_SGV">
              <xs:complexType>
                <xs:sequence>
                  <xs:element name="M1_20" nillable="true">
                    <xs:simpleType>
                      <xs:restriction base="xs:decimal">
                        <xs:fractionDigits value="2"/>
                      </xs:restriction>
                    </xs:simpleType>
                  </xs:element>
                  <xs:element name="M1_17_6" nillable="true">
                    <xs:simpleType>
                      <xs:restriction base="xs:decimal">
                        <xs:fractionDigits value="2"/>
                      </xs:restriction>
                    </xs:simpleType>
                  </xs:element>
                  <xs:element name="M1_17_7" nillable="true">
                    <xs:simpleType>
                      <xs:restriction base="xs:decimal">
                        <xs:fractionDigits value="2"/>
                      </xs:restriction>
                    </xs:simpleType>
                  </xs:element>
                  <xs:element name="M1_17_19" nillable="true">
                    <xs:simpleType>
                      <xs:restriction base="xs:integer"/>
                    </xs:simpleType>
                  </xs:element>
                  <xs:element name="M1_17_8" nillable="true">
                    <xs:simpleType>
                      <xs:restriction base="xs:decimal">
                        <xs:fractionDigits value="2"/>
                      </xs:restriction>
                    </xs:simpleType>
                  </xs:element>
                  <xs:element name="M1_17_9" nillable="true">
                    <xs:simpleType>
                      <xs:restriction base="xs:decimal">
                        <xs:fractionDigits value="2"/>
                      </xs:restriction>
                    </xs:simpleType>
                  </xs:element>
                  <xs:element name="M1_20_1" nillable="true">
                    <xs:simpleType>
                      <xs:restriction base="xs:decimal">
                        <xs:fractionDigits value="2"/>
                      </xs:restriction>
                    </xs:simpleType>
                  </xs:element>
                </xs:sequence>
              </xs:complexType>
            </xs:element>
            <xs:element name="Daten_Marktsekment_SGV">
              <xs:complexType>
                <xs:sequence>
                  <xs:element name="M1_9_14" nillable="true">
                    <xs:simpleType>
                      <xs:restriction base="xs:decimal">
                        <xs:fractionDigits value="3"/>
                      </xs:restriction>
                    </xs:simpleType>
                  </xs:element>
                  <xs:element name="M1_9_15" nillable="true">
                    <xs:simpleType>
                      <xs:restriction base="xs:decimal">
                        <xs:fractionDigits value="3"/>
                      </xs:restriction>
                    </xs:simpleType>
                  </xs:element>
                  <xs:element name="M1_9_16" nillable="true">
                    <xs:simpleType>
                      <xs:restriction base="xs:decimal">
                        <xs:fractionDigits value="3"/>
                      </xs:restriction>
                    </xs:simpleType>
                  </xs:element>
                  <xs:element name="M1_9_17" nillable="true">
                    <xs:simpleType>
                      <xs:restriction base="xs:decimal">
                        <xs:fractionDigits value="3"/>
                      </xs:restriction>
                    </xs:simpleType>
                  </xs:element>
                  <xs:element name="M1_9_18" nillable="true">
                    <xs:simpleType>
                      <xs:restriction base="xs:decimal">
                        <xs:fractionDigits value="3"/>
                      </xs:restriction>
                    </xs:simpleType>
                  </xs:element>
                  <xs:element name="M1_9_19" nillable="true">
                    <xs:simpleType>
                      <xs:restriction base="xs:decimal">
                        <xs:fractionDigits value="3"/>
                      </xs:restriction>
                    </xs:simpleType>
                  </xs:element>
                  <xs:element name="M1_9_26" nillable="true">
                    <xs:simpleType>
                      <xs:restriction base="xs:integer"/>
                    </xs:simpleType>
                  </xs:element>
                  <xs:element name="M1_9_27" nillable="true">
                    <xs:simpleType>
                      <xs:restriction base="xs:integer"/>
                    </xs:simpleType>
                  </xs:element>
                  <xs:element name="M1_9_28" nillable="true">
                    <xs:simpleType>
                      <xs:restriction base="xs:integer"/>
                    </xs:simpleType>
                  </xs:element>
                  <xs:element name="M1_9_29" nillable="true">
                    <xs:simpleType>
                      <xs:restriction base="xs:integer"/>
                    </xs:simpleType>
                  </xs:element>
                  <xs:element name="M1_9_30" nillable="true">
                    <xs:simpleType>
                      <xs:restriction base="xs:integer"/>
                    </xs:simpleType>
                  </xs:element>
                  <xs:element name="M1_9_31" nillable="true">
                    <xs:simpleType>
                      <xs:restriction base="xs:integer"/>
                    </xs:simpleType>
                  </xs:element>
                  <xs:element name="M1_12_13" nillable="true">
                    <xs:simpleType>
                      <xs:restriction base="xs:decimal">
                        <xs:fractionDigits value="3"/>
                      </xs:restriction>
                    </xs:simpleType>
                  </xs:element>
                  <xs:element name="M1_12_14" nillable="true">
                    <xs:simpleType>
                      <xs:restriction base="xs:decimal">
                        <xs:fractionDigits value="3"/>
                      </xs:restriction>
                    </xs:simpleType>
                  </xs:element>
                  <xs:element name="M1_12_15" nillable="true">
                    <xs:simpleType>
                      <xs:restriction base="xs:decimal">
                        <xs:fractionDigits value="3"/>
                      </xs:restriction>
                    </xs:simpleType>
                  </xs:element>
                  <xs:element name="M1_12_16" nillable="true">
                    <xs:simpleType>
                      <xs:restriction base="xs:decimal">
                        <xs:fractionDigits value="3"/>
                      </xs:restriction>
                    </xs:simpleType>
                  </xs:element>
                  <xs:element name="M1_12_17" nillable="true">
                    <xs:simpleType>
                      <xs:restriction base="xs:decimal">
                        <xs:fractionDigits value="3"/>
                      </xs:restriction>
                    </xs:simpleType>
                  </xs:element>
                  <xs:element name="M1_11_2" nillable="true">
                    <xs:simpleType>
                      <xs:restriction base="xs:decimal">
                        <xs:fractionDigits value="3"/>
                      </xs:restriction>
                    </xs:simpleType>
                  </xs:element>
                  <xs:element name="M1_11_1" type="xs:string"/>
                  <xs:element name="M1_13" type="xs:string"/>
                  <xs:element name="M1_20_2" nillable="true">
                    <xs:simpleType>
                      <xs:restriction base="xs:decimal">
                        <xs:fractionDigits value="2"/>
                      </xs:restriction>
                    </xs:simpleType>
                  </xs:element>
                  <xs:element name="M1_20_3" nillable="true">
                    <xs:simpleType>
                      <xs:restriction base="xs:decimal">
                        <xs:fractionDigits value="2"/>
                      </xs:restriction>
                    </xs:simpleType>
                  </xs:element>
                  <xs:element name="M1_20_4" nillable="true">
                    <xs:simpleType>
                      <xs:restriction base="xs:decimal">
                        <xs:fractionDigits value="2"/>
                      </xs:restriction>
                    </xs:simpleType>
                  </xs:element>
                  <xs:element name="M1_20_5" nillable="true">
                    <xs:simpleType>
                      <xs:restriction base="xs:decimal">
                        <xs:fractionDigits value="2"/>
                      </xs:restriction>
                    </xs:simpleType>
                  </xs:element>
                  <xs:element name="M1_20_6" nillable="true">
                    <xs:simpleType>
                      <xs:restriction base="xs:decimal">
                        <xs:fractionDigits value="2"/>
                      </xs:restriction>
                    </xs:simpleType>
                  </xs:element>
                </xs:sequence>
              </xs:complexType>
            </xs:element>
            <xs:element name="Ausgaben_SGV">
              <xs:complexType>
                <xs:sequence>
                  <xs:element name="M1_23_2" nillable="true">
                    <xs:simpleType>
                      <xs:restriction base="xs:decimal">
                        <xs:fractionDigits value="2"/>
                      </xs:restriction>
                    </xs:simpleType>
                  </xs:element>
                  <xs:element name="M1_25_2" nillable="true">
                    <xs:simpleType>
                      <xs:restriction base="xs:decimal">
                        <xs:fractionDigits value="2"/>
                      </xs:restriction>
                    </xs:simpleType>
                  </xs:element>
                </xs:sequence>
              </xs:complexType>
            </xs:element>
            <xs:element name="Daten_sV">
              <xs:complexType>
                <xs:sequence>
                  <xs:element name="M1_10_4" type="xs:string"/>
                  <xs:element name="M1_10" nillable="true">
                    <xs:simpleType>
                      <xs:restriction base="xs:decimal">
                        <xs:fractionDigits value="3"/>
                      </xs:restriction>
                    </xs:simpleType>
                  </xs:element>
                  <xs:element name="M1_10_1" nillable="true">
                    <xs:simpleType>
                      <xs:restriction base="xs:decimal">
                        <xs:fractionDigits value="3"/>
                      </xs:restriction>
                    </xs:simpleType>
                  </xs:element>
                  <xs:element name="M1_10_2" nillable="true">
                    <xs:simpleType>
                      <xs:restriction base="xs:decimal">
                        <xs:fractionDigits value="3"/>
                      </xs:restriction>
                    </xs:simpleType>
                  </xs:element>
                  <xs:element name="M1_10_3" nillable="true">
                    <xs:simpleType>
                      <xs:restriction base="xs:decimal">
                        <xs:fractionDigits value="3"/>
                      </xs:restriction>
                    </xs:simpleType>
                  </xs:element>
                  <xs:element name="M1_10_8" nillable="true">
                    <xs:simpleType>
                      <xs:restriction base="xs:decimal">
                        <xs:fractionDigits value="3"/>
                      </xs:restriction>
                    </xs:simpleType>
                  </xs:element>
                  <xs:element name="M1_10_9" nillable="true">
                    <xs:simpleType>
                      <xs:restriction base="xs:decimal">
                        <xs:fractionDigits value="3"/>
                      </xs:restriction>
                    </xs:simpleType>
                  </xs:element>
                  <xs:element name="M1_21" nillable="true">
                    <xs:simpleType>
                      <xs:restriction base="xs:decimal">
                        <xs:fractionDigits value="2"/>
                      </xs:restriction>
                    </xs:simpleType>
                  </xs:element>
                  <xs:element name="M1_23_3" nillable="true">
                    <xs:simpleType>
                      <xs:restriction base="xs:decimal">
                        <xs:fractionDigits value="2"/>
                      </xs:restriction>
                    </xs:simpleType>
                  </xs:element>
                  <xs:element name="M1_25_3" nillable="true">
                    <xs:simpleType>
                      <xs:restriction base="xs:decimal">
                        <xs:fractionDigits value="2"/>
                      </xs:restriction>
                    </xs:simpleType>
                  </xs:element>
                </xs:sequence>
              </xs:complexType>
            </xs:element>
            <xs:element name="Fördermittel">
              <xs:complexType>
                <xs:sequence>
                  <xs:element name="M1_57" type="xs:string"/>
                  <xs:element name="M1_57_1" nillable="true">
                    <xs:simpleType>
                      <xs:restriction base="xs:decimal">
                        <xs:fractionDigits value="2"/>
                      </xs:restriction>
                    </xs:simpleType>
                  </xs:element>
                  <xs:element name="M1_57_2" nillable="true">
                    <xs:simpleType>
                      <xs:restriction base="xs:decimal">
                        <xs:fractionDigits value="2"/>
                      </xs:restriction>
                    </xs:simpleType>
                  </xs:element>
                  <xs:element name="M1_57_3" nillable="true">
                    <xs:simpleType>
                      <xs:restriction base="xs:decimal">
                        <xs:fractionDigits value="2"/>
                      </xs:restriction>
                    </xs:simpleType>
                  </xs:element>
                  <xs:element name="M1_57_4" nillable="true">
                    <xs:simpleType>
                      <xs:restriction base="xs:decimal">
                        <xs:fractionDigits value="2"/>
                      </xs:restriction>
                    </xs:simpleType>
                  </xs:element>
                  <xs:element name="M1_57_5" nillable="true">
                    <xs:simpleType>
                      <xs:restriction base="xs:decimal">
                        <xs:fractionDigits value="2"/>
                      </xs:restriction>
                    </xs:simpleType>
                  </xs:element>
                </xs:sequence>
              </xs:complexType>
            </xs:element>
          </xs:sequence>
        </xs:complexType>
      </xs:element>
    </xs:schema>
  </Schema>
  <Schema ID="Schema95" Namespace="http://schemas.microsoft.com/office/infopath/2003/myXSD/2015-11-23T06:15:17">
    <xs:schema xmlns:ma="http://schemas.microsoft.com/office/2009/metadata/properties/metaAttributes" xmlns:dfs="http://schemas.microsoft.com/office/infopath/2003/dataFormSolution" xmlns:xsi="http://www.w3.org/2001/XMLSchema-instance" xmlns:pc="http://schemas.microsoft.com/office/infopath/2007/PartnerControls" xmlns:xd="http://schemas.microsoft.com/office/infopath/2003" xmlns:my="http://schemas.microsoft.com/office/infopath/2003/myXSD/2015-11-23T06:15:17" xmlns:d="http://schemas.microsoft.com/office/infopath/2009/WSSList/dataFields" xmlns:q="http://schemas.microsoft.com/office/infopath/2009/WSSList/queryFields" xmlns:xhtml="http://www.w3.org/1999/xhtml" xmlns:dms="http://schemas.microsoft.com/office/2009/documentManagement/types" xmlns:xs="http://www.w3.org/2001/XMLSchema" xmlns="" attributeFormDefault="unqualified" elementFormDefault="qualified" targetNamespace="http://schemas.microsoft.com/office/infopath/2003/myXSD/2015-11-23T06:15:17">
      <xs:element name="M19_FBI_Teil2">
        <xs:complexType>
          <xs:sequence>
            <xs:element name="Unternehmensdaten">
              <xs:complexType>
                <xs:sequence>
                  <xs:element name="U0_4">
                    <xs:simpleType>
                      <xs:restriction base="xs:string">
                        <xs:pattern value="[0-9]{8}"/>
                      </xs:restriction>
                    </xs:simpleType>
                  </xs:element>
                </xs:sequence>
              </xs:complexType>
            </xs:element>
            <xs:element name="Beschäftigte">
              <xs:complexType>
                <xs:sequence>
                  <xs:element name="U0_16" nillable="true">
                    <xs:simpleType>
                      <xs:restriction base="xs:decimal">
                        <xs:fractionDigits value="2"/>
                      </xs:restriction>
                    </xs:simpleType>
                  </xs:element>
                  <xs:element name="U0_16_1" nillable="true">
                    <xs:simpleType>
                      <xs:restriction base="xs:decimal">
                        <xs:fractionDigits value="2"/>
                      </xs:restriction>
                    </xs:simpleType>
                  </xs:element>
                </xs:sequence>
              </xs:complexType>
            </xs:element>
            <xs:element name="Personalstruktur">
              <xs:complexType>
                <xs:sequence>
                  <xs:element name="M1_14" nillable="true">
                    <xs:simpleType>
                      <xs:restriction base="xs:integer"/>
                    </xs:simpleType>
                  </xs:element>
                  <xs:element name="M1_14_1" nillable="true">
                    <xs:simpleType>
                      <xs:restriction base="xs:integer"/>
                    </xs:simpleType>
                  </xs:element>
                  <xs:element name="M1_14_2" nillable="true">
                    <xs:simpleType>
                      <xs:restriction base="xs:integer"/>
                    </xs:simpleType>
                  </xs:element>
                  <xs:element name="M1_14_3" nillable="true">
                    <xs:simpleType>
                      <xs:restriction base="xs:integer"/>
                    </xs:simpleType>
                  </xs:element>
                  <xs:element name="M1_14_4" nillable="true">
                    <xs:simpleType>
                      <xs:restriction base="xs:integer"/>
                    </xs:simpleType>
                  </xs:element>
                  <xs:element name="M1_14_5" nillable="true">
                    <xs:simpleType>
                      <xs:restriction base="xs:integer"/>
                    </xs:simpleType>
                  </xs:element>
                  <xs:element name="M1_14_6" nillable="true">
                    <xs:simpleType>
                      <xs:restriction base="xs:integer"/>
                    </xs:simpleType>
                  </xs:element>
                  <xs:element name="M1_14_7" nillable="true">
                    <xs:simpleType>
                      <xs:restriction base="xs:integer"/>
                    </xs:simpleType>
                  </xs:element>
                  <xs:element name="M1_14_8" nillable="true">
                    <xs:simpleType>
                      <xs:restriction base="xs:integer"/>
                    </xs:simpleType>
                  </xs:element>
                  <xs:element name="M1_14_9" nillable="true">
                    <xs:simpleType>
                      <xs:restriction base="xs:integer"/>
                    </xs:simpleType>
                  </xs:element>
                  <xs:element name="M1_14_10" nillable="true">
                    <xs:simpleType>
                      <xs:restriction base="xs:integer"/>
                    </xs:simpleType>
                  </xs:element>
                  <xs:element name="M1_14_11" nillable="true">
                    <xs:simpleType>
                      <xs:restriction base="xs:integer"/>
                    </xs:simpleType>
                  </xs:element>
                  <xs:element name="M1_14_12" nillable="true">
                    <xs:simpleType>
                      <xs:restriction base="xs:integer"/>
                    </xs:simpleType>
                  </xs:element>
                  <xs:element name="M1_14_13" nillable="true">
                    <xs:simpleType>
                      <xs:restriction base="xs:integer"/>
                    </xs:simpleType>
                  </xs:element>
                  <xs:element name="M1_14_14" nillable="true">
                    <xs:simpleType>
                      <xs:restriction base="xs:integer"/>
                    </xs:simpleType>
                  </xs:element>
                  <xs:element name="M1_14_15" nillable="true">
                    <xs:simpleType>
                      <xs:restriction base="xs:integer"/>
                    </xs:simpleType>
                  </xs:element>
                  <xs:element name="M1_14_16" nillable="true">
                    <xs:simpleType>
                      <xs:restriction base="xs:integer"/>
                    </xs:simpleType>
                  </xs:element>
                  <xs:element name="M1_14_17" nillable="true">
                    <xs:simpleType>
                      <xs:restriction base="xs:integer"/>
                    </xs:simpleType>
                  </xs:element>
                  <xs:element name="M1_14_18" nillable="true">
                    <xs:simpleType>
                      <xs:restriction base="xs:integer"/>
                    </xs:simpleType>
                  </xs:element>
                  <xs:element name="M1_14_19" nillable="true">
                    <xs:simpleType>
                      <xs:restriction base="xs:integer"/>
                    </xs:simpleType>
                  </xs:element>
                </xs:sequence>
              </xs:complexType>
            </xs:element>
            <xs:element name="Personalverfügbarkeit">
              <xs:complexType>
                <xs:sequence>
                  <xs:element name="M1_15" type="xs:string"/>
                  <xs:element name="M1_15_1" type="xs:string"/>
                  <xs:element name="M1_15_2" type="xs:string"/>
                  <xs:element name="M1_15_3" type="xs:string"/>
                </xs:sequence>
              </xs:complexType>
            </xs:element>
            <xs:element name="Traktionsenergie_Brenn-und_Zusatzstoffe">
              <xs:complexType>
                <xs:sequence>
                  <xs:element name="M1_29" nillable="true">
                    <xs:simpleType>
                      <xs:restriction base="xs:decimal">
                        <xs:fractionDigits value="2"/>
                      </xs:restriction>
                    </xs:simpleType>
                  </xs:element>
                  <xs:element name="M1_29_2018" nillable="true">
                    <xs:simpleType>
                      <xs:restriction base="xs:decimal">
                        <xs:fractionDigits value="2"/>
                      </xs:restriction>
                    </xs:simpleType>
                  </xs:element>
                  <xs:element name="M1_29_1" nillable="true">
                    <xs:simpleType>
                      <xs:restriction base="xs:decimal">
                        <xs:fractionDigits value="2"/>
                      </xs:restriction>
                    </xs:simpleType>
                  </xs:element>
                  <xs:element name="M1_29_1_2018" nillable="true">
                    <xs:simpleType>
                      <xs:restriction base="xs:decimal">
                        <xs:fractionDigits value="2"/>
                      </xs:restriction>
                    </xs:simpleType>
                  </xs:element>
                  <xs:element name="M1_29_2" nillable="true">
                    <xs:simpleType>
                      <xs:restriction base="xs:decimal">
                        <xs:fractionDigits value="2"/>
                      </xs:restriction>
                    </xs:simpleType>
                  </xs:element>
                  <xs:element name="M1_29_2_2018" nillable="true">
                    <xs:simpleType>
                      <xs:restriction base="xs:decimal">
                        <xs:fractionDigits value="2"/>
                      </xs:restriction>
                    </xs:simpleType>
                  </xs:element>
                  <xs:element name="M1_29_3" nillable="true">
                    <xs:simpleType>
                      <xs:restriction base="xs:decimal">
                        <xs:fractionDigits value="2"/>
                      </xs:restriction>
                    </xs:simpleType>
                  </xs:element>
                  <xs:element name="M1_29_3_2018" nillable="true">
                    <xs:simpleType>
                      <xs:restriction base="xs:decimal">
                        <xs:fractionDigits value="2"/>
                      </xs:restriction>
                    </xs:simpleType>
                  </xs:element>
                  <xs:element name="M1_29_4" nillable="true">
                    <xs:simpleType>
                      <xs:restriction base="xs:integer"/>
                    </xs:simpleType>
                  </xs:element>
                  <xs:element name="M1_29_4_2018" nillable="true">
                    <xs:simpleType>
                      <xs:restriction base="xs:integer"/>
                    </xs:simpleType>
                  </xs:element>
                  <xs:element name="M1_29_5" nillable="true">
                    <xs:simpleType>
                      <xs:restriction base="xs:integer"/>
                    </xs:simpleType>
                  </xs:element>
                  <xs:element name="M1_29_5_2018" nillable="true">
                    <xs:simpleType>
                      <xs:restriction base="xs:integer"/>
                    </xs:simpleType>
                  </xs:element>
                  <xs:element name="M1_29_6" nillable="true">
                    <xs:simpleType>
                      <xs:restriction base="xs:integer"/>
                    </xs:simpleType>
                  </xs:element>
                  <xs:element name="M1_29_6_2018" nillable="true">
                    <xs:simpleType>
                      <xs:restriction base="xs:integer"/>
                    </xs:simpleType>
                  </xs:element>
                  <xs:element name="M1_29_7" nillable="true">
                    <xs:simpleType>
                      <xs:restriction base="xs:integer"/>
                    </xs:simpleType>
                  </xs:element>
                  <xs:element name="M1_29_7_2018" nillable="true">
                    <xs:simpleType>
                      <xs:restriction base="xs:integer"/>
                    </xs:simpleType>
                  </xs:element>
                  <xs:element name="M1_29_8" type="xs:string"/>
                  <xs:element name="M1_29_8_2018" type="xs:string"/>
                  <xs:element name="M1_29_9" nillable="true">
                    <xs:simpleType>
                      <xs:restriction base="xs:integer"/>
                    </xs:simpleType>
                  </xs:element>
                  <xs:element name="M1_29_9_2018" nillable="true">
                    <xs:simpleType>
                      <xs:restriction base="xs:integer"/>
                    </xs:simpleType>
                  </xs:element>
                  <xs:element name="M1_29_10" type="xs:string"/>
                  <xs:element name="M1_29_10_2018" type="xs:string"/>
                  <xs:element name="M1_29_11" type="xs:string"/>
                  <xs:element name="M1_29_11_2018" type="xs:string"/>
                  <xs:element name="M1_29_12" type="xs:string"/>
                  <xs:element name="M1_29_13" nillable="true">
                    <xs:simpleType>
                      <xs:restriction base="xs:decimal">
                        <xs:fractionDigits value="2"/>
                      </xs:restriction>
                    </xs:simpleType>
                  </xs:element>
                  <xs:element name="M1_29_13_2018" nillable="true">
                    <xs:simpleType>
                      <xs:restriction base="xs:decimal">
                        <xs:fractionDigits value="2"/>
                      </xs:restriction>
                    </xs:simpleType>
                  </xs:element>
                  <xs:element name="M1_30" nillable="true">
                    <xs:simpleType>
                      <xs:restriction base="xs:decimal">
                        <xs:fractionDigits value="2"/>
                      </xs:restriction>
                    </xs:simpleType>
                  </xs:element>
                  <xs:element name="M1_30_1" nillable="true">
                    <xs:simpleType>
                      <xs:restriction base="xs:integer"/>
                    </xs:simpleType>
                  </xs:element>
                  <xs:element name="M1_30_2" type="xs:string"/>
                </xs:sequence>
              </xs:complexType>
            </xs:element>
            <xs:element name="Gewinnangaben_2018">
              <xs:complexType>
                <xs:sequence>
                  <xs:element name="M1_31_2_2018" nillable="true">
                    <xs:simpleType>
                      <xs:restriction base="xs:decimal">
                        <xs:fractionDigits value="2"/>
                      </xs:restriction>
                    </xs:simpleType>
                  </xs:element>
                  <xs:element name="M1_31_5_2018" nillable="true">
                    <xs:simpleType>
                      <xs:restriction base="xs:decimal">
                        <xs:fractionDigits value="2"/>
                      </xs:restriction>
                    </xs:simpleType>
                  </xs:element>
                  <xs:element name="M1_31_4_2018" type="xs:string"/>
                </xs:sequence>
              </xs:complexType>
            </xs:element>
            <xs:element name="Gewinnangaben_2019">
              <xs:complexType>
                <xs:sequence>
                  <xs:element name="M1_31_2" nillable="true">
                    <xs:simpleType>
                      <xs:restriction base="xs:decimal">
                        <xs:fractionDigits value="2"/>
                      </xs:restriction>
                    </xs:simpleType>
                  </xs:element>
                  <xs:element name="M1_31_5" nillable="true">
                    <xs:simpleType>
                      <xs:restriction base="xs:decimal">
                        <xs:fractionDigits value="2"/>
                      </xs:restriction>
                    </xs:simpleType>
                  </xs:element>
                  <xs:element name="M1_31_4" type="xs:string"/>
                </xs:sequence>
              </xs:complexType>
            </xs:element>
            <xs:element name="Hinsweise_Wünsche">
              <xs:complexType>
                <xs:sequence>
                  <xs:element name="M1_45" type="xs:string"/>
                </xs:sequence>
              </xs:complexType>
            </xs:element>
            <xs:element name="Ansprechpartner">
              <xs:complexType>
                <xs:sequence>
                  <xs:element name="U0_5_1" type="xs:string"/>
                  <xs:element name="U0_5_2" type="xs:string"/>
                  <xs:element name="U0_5_4" type="xs:string"/>
                  <xs:element name="M1_54" type="xs:string"/>
                </xs:sequence>
              </xs:complexType>
            </xs:element>
            <xs:element name="Konjunkturentwicklung">
              <xs:complexType>
                <xs:sequence>
                  <xs:element name="M1_16" type="xs:string"/>
                  <xs:element name="M1_16_1" type="xs:string"/>
                  <xs:element name="M1_16_2" type="xs:string"/>
                </xs:sequence>
              </xs:complexType>
            </xs:element>
            <xs:element name="Einflussfaktoren_auf_den_Schienenverkehrsmarkt">
              <xs:complexType>
                <xs:sequence>
                  <xs:element name="Kundenfreundlichkeit">
                    <xs:complexType>
                      <xs:sequence>
                        <xs:element name="M1_35" type="xs:string"/>
                        <xs:element name="M1_35_1" type="xs:string"/>
                        <xs:element name="M1_35_2" type="xs:string"/>
                        <xs:element name="M1_35_3" type="xs:string"/>
                        <xs:element name="M1_35_4" type="xs:string"/>
                        <xs:element name="M1_35_5" type="xs:string"/>
                      </xs:sequence>
                    </xs:complexType>
                  </xs:element>
                  <xs:element name="Zugang_zu_Schienenwegen">
                    <xs:complexType>
                      <xs:sequence>
                        <xs:element name="M1_36" type="xs:string"/>
                        <xs:element name="M1_36_1" type="xs:string"/>
                        <xs:element name="M1_36_2" type="xs:string"/>
                        <xs:element name="M1_36_3" type="xs:string"/>
                        <xs:element name="M1_36_4" type="xs:string"/>
                        <xs:element name="M1_36_5" type="xs:string"/>
                        <xs:element name="M1_36_6" type="xs:string"/>
                      </xs:sequence>
                    </xs:complexType>
                  </xs:element>
                  <xs:element name="Zugang_zu_Serviceeinrichtungen">
                    <xs:complexType>
                      <xs:sequence>
                        <xs:element name="M1_37" type="xs:string"/>
                        <xs:element name="M1_37_1" type="xs:string"/>
                        <xs:element name="M1_37_2" type="xs:string"/>
                        <xs:element name="M1_37_3" type="xs:string"/>
                        <xs:element name="M1_37_4" type="xs:string"/>
                        <xs:element name="M1_37_5" type="xs:string"/>
                        <xs:element name="M1_37_6" type="xs:string"/>
                        <xs:element name="M1_37_7" type="xs:string"/>
                        <xs:element name="M1_37_8" type="xs:string"/>
                        <xs:element name="M1_37_9" type="xs:string"/>
                      </xs:sequence>
                    </xs:complexType>
                  </xs:element>
                  <xs:element name="Verfügbarkeit_von_Betriebsmitteln">
                    <xs:complexType>
                      <xs:sequence>
                        <xs:element name="M1_38" type="xs:string"/>
                        <xs:element name="M1_38_1" type="xs:string"/>
                        <xs:element name="M1_38_2" type="xs:string"/>
                      </xs:sequence>
                    </xs:complexType>
                  </xs:element>
                  <xs:element name="Diskriminierungsfreiheit">
                    <xs:complexType>
                      <xs:sequence>
                        <xs:element name="M1_39" type="xs:string"/>
                        <xs:element name="M1_39_1" type="xs:string"/>
                        <xs:element name="M1_39_2" type="xs:string"/>
                        <xs:element name="M1_39_3" type="xs:string"/>
                        <xs:element name="M1_39_4" type="xs:string"/>
                        <xs:element name="M1_39_5" type="xs:string"/>
                        <xs:element name="M1_39_6" type="xs:string"/>
                        <xs:element name="M1_39_7" type="xs:string"/>
                      </xs:sequence>
                    </xs:complexType>
                  </xs:element>
                  <xs:element name="Preis_Leistungs_Verhältnis">
                    <xs:complexType>
                      <xs:sequence>
                        <xs:element name="M1_40" type="xs:string"/>
                        <xs:element name="M1_40_1" type="xs:string"/>
                        <xs:element name="M1_40_2" type="xs:string"/>
                        <xs:element name="M1_40_3" type="xs:string"/>
                        <xs:element name="M1_40_4" type="xs:string"/>
                        <xs:element name="M1_40_5" type="xs:string"/>
                        <xs:element name="M1_40_6" type="xs:string"/>
                        <xs:element name="M1_40_7" type="xs:string"/>
                        <xs:element name="M1_40_8" type="xs:string"/>
                      </xs:sequence>
                    </xs:complexType>
                  </xs:element>
                  <xs:element name="Tarife_und_Vertrieb">
                    <xs:complexType>
                      <xs:sequence>
                        <xs:element name="M1_41" type="xs:string"/>
                        <xs:element name="M1_41_1" type="xs:string"/>
                        <xs:element name="M1_41_2" type="xs:string"/>
                      </xs:sequence>
                    </xs:complexType>
                  </xs:element>
                  <xs:element name="Internationaler_Eisenbahninfrastruktur">
                    <xs:complexType>
                      <xs:sequence>
                        <xs:element name="M1_42" type="xs:string"/>
                        <xs:element name="M1_42_1" type="xs:string"/>
                        <xs:element name="M1_42_2" type="xs:string"/>
                        <xs:element name="M1_42_3" type="xs:string"/>
                        <xs:element name="M1_42_4" type="xs:string"/>
                        <xs:element name="M1_42_5" type="xs:string"/>
                      </xs:sequence>
                    </xs:complexType>
                  </xs:element>
                  <xs:element name="Fahrplanqualität">
                    <xs:complexType>
                      <xs:sequence>
                        <xs:element name="M1_43" type="xs:string"/>
                      </xs:sequence>
                    </xs:complexType>
                  </xs:element>
                  <xs:element name="Zugang_Zugbildungseinrichtungen">
                    <xs:complexType>
                      <xs:sequence>
                        <xs:element name="M1_44" type="xs:string"/>
                        <xs:element name="M1_44_4" type="xs:string"/>
                        <xs:element name="M1_44_1" type="xs:string"/>
                        <xs:element name="M1_44_2" type="xs:string"/>
                        <xs:element name="M1_44_3" type="xs:string"/>
                      </xs:sequence>
                    </xs:complexType>
                  </xs:element>
                  <xs:element name="Tragfähige_Marktalternativen_bei_Serviceeinrichtungen">
                    <xs:complexType>
                      <xs:sequence>
                        <xs:element name="M1_58" type="xs:string"/>
                        <xs:element name="M1_58_1" type="xs:string"/>
                        <xs:element name="M1_58_2" type="xs:string"/>
                        <xs:element name="M1_58_3" type="xs:string"/>
                      </xs:sequence>
                    </xs:complexType>
                  </xs:element>
                  <xs:element name="Bauerschwerniskosten">
                    <xs:complexType>
                      <xs:sequence>
                        <xs:element name="M1_33" type="xs:string"/>
                        <xs:element name="M1_33_1" nillable="true">
                          <xs:simpleType>
                            <xs:restriction base="xs:decimal">
                              <xs:fractionDigits value="2"/>
                            </xs:restriction>
                          </xs:simpleType>
                        </xs:element>
                        <xs:element name="M1_33_3" nillable="true">
                          <xs:simpleType>
                            <xs:restriction base="xs:decimal">
                              <xs:fractionDigits value="2"/>
                            </xs:restriction>
                          </xs:simpleType>
                        </xs:element>
                        <xs:element name="M1_33_5" nillable="true">
                          <xs:simpleType>
                            <xs:restriction base="xs:decimal">
                              <xs:fractionDigits value="2"/>
                            </xs:restriction>
                          </xs:simpleType>
                        </xs:element>
                        <xs:element name="M1_33_7" nillable="true">
                          <xs:simpleType>
                            <xs:restriction base="xs:decimal">
                              <xs:fractionDigits value="2"/>
                            </xs:restriction>
                          </xs:simpleType>
                        </xs:element>
                        <xs:element name="M1_33_8" type="xs:string"/>
                        <xs:element name="M1_33_9" nillable="true">
                          <xs:simpleType>
                            <xs:restriction base="xs:integer"/>
                          </xs:simpleType>
                        </xs:element>
                      </xs:sequence>
                    </xs:complexType>
                  </xs:element>
                  <xs:element name="Planmäßige_Baumaßnahmen_der_Infrastrukturbetreiber">
                    <xs:complexType>
                      <xs:sequence>
                        <xs:element name="M1_34" type="xs:string"/>
                        <xs:element name="M1_34_1" type="xs:string"/>
                        <xs:element name="M1_34_2" type="xs:string"/>
                        <xs:element name="M1_34_3" type="xs:string"/>
                        <xs:element name="M1_34_4" type="xs:string"/>
                        <xs:element name="M1_34_5" type="xs:string"/>
                        <xs:element name="M1_34_6" type="xs:string"/>
                        <xs:element name="M1_34_7" type="xs:string"/>
                        <xs:element name="M1_34_8" type="xs:string"/>
                      </xs:sequence>
                    </xs:complexType>
                  </xs:element>
                  <xs:element name="Umfang_von_Gelegenheitsverkehren">
                    <xs:complexType>
                      <xs:sequence>
                        <xs:element name="M1_50" type="xs:string"/>
                        <xs:element name="M1_50_1" type="xs:string"/>
                        <xs:element name="M1_50_2" type="xs:string"/>
                        <xs:element name="M1_50_3" type="xs:string"/>
                        <xs:element name="M1_50_4" type="xs:string"/>
                        <xs:element name="M1_50_5" type="xs:string"/>
                        <xs:element name="M1_50_8" type="xs:string"/>
                        <xs:element name="M1_50_9" type="xs:string"/>
                        <xs:element name="M1_50_10" type="xs:string"/>
                      </xs:sequence>
                    </xs:complexType>
                  </xs:element>
                  <xs:element name="Trassenbestellungen">
                    <xs:complexType>
                      <xs:sequence>
                        <xs:element name="M1_51" type="xs:string"/>
                        <xs:element name="M1_51_1" type="xs:string"/>
                      </xs:sequence>
                    </xs:complexType>
                  </xs:element>
                  <xs:element name="Technischer_Netzzugang">
                    <xs:complexType>
                      <xs:sequence>
                        <xs:element name="M1_52" type="xs:string"/>
                        <xs:element name="M1_52_1" type="xs:string"/>
                        <xs:element name="M1_52_2" type="xs:string"/>
                        <xs:element name="M1_52_3" type="xs:string"/>
                        <xs:element name="M1_52_4" type="xs:string"/>
                        <xs:element name="M1_52_9" type="xs:string"/>
                        <xs:element name="M1_52_5" type="xs:string"/>
                        <xs:element name="M1_52_6" type="xs:string"/>
                        <xs:element name="M1_52_7" type="xs:string"/>
                        <xs:element name="M1_52_8" type="xs:string"/>
                        <xs:element name="Export" type="xs:string"/>
                      </xs:sequence>
                    </xs:complexType>
                  </xs:element>
                </xs:sequence>
              </xs:complexType>
            </xs:element>
          </xs:sequence>
        </xs:complexType>
      </xs:element>
    </xs:schema>
  </Schema>
  <Schema ID="Schema51" Namespace="http://schemas.microsoft.com/office/infopath/2003/myXSD/2016-01-07T13:36:07">
    <xs:schema xmlns:ma="http://schemas.microsoft.com/office/2009/metadata/properties/metaAttributes" xmlns:dfs="http://schemas.microsoft.com/office/infopath/2003/dataFormSolution" xmlns:xsi="http://www.w3.org/2001/XMLSchema-instance" xmlns:pc="http://schemas.microsoft.com/office/infopath/2007/PartnerControls" xmlns:my="http://schemas.microsoft.com/office/infopath/2003/myXSD/2016-01-07T13:36:07" xmlns:d="http://schemas.microsoft.com/office/infopath/2009/WSSList/dataFields" xmlns:xd="http://schemas.microsoft.com/office/infopath/2003" xmlns:q="http://schemas.microsoft.com/office/infopath/2009/WSSList/queryFields" xmlns:dms="http://schemas.microsoft.com/office/2009/documentManagement/types" xmlns:xs="http://www.w3.org/2001/XMLSchema" xmlns="" attributeFormDefault="unqualified" elementFormDefault="qualified" targetNamespace="http://schemas.microsoft.com/office/infopath/2003/myXSD/2016-01-07T13:36:07">
      <xs:element name="FB_III_GT_Standorte">
        <xs:complexType>
          <xs:sequence>
            <xs:element name="Unternehmensdaten">
              <xs:complexType>
                <xs:sequence>
                  <xs:element name="U0_4">
                    <xs:simpleType>
                      <xs:restriction base="xs:string">
                        <xs:pattern value="[0-9]{8}"/>
                      </xs:restriction>
                    </xs:simpleType>
                  </xs:element>
                  <xs:element name="lfd_Nr.">
                    <xs:simpleType>
                      <xs:restriction base="xs:string">
                        <xs:pattern value="[0-9]{2}"/>
                      </xs:restriction>
                    </xs:simpleType>
                  </xs:element>
                  <xs:element name="U0_4_1" type="xs:string"/>
                  <xs:element name="M3_34_1" type="xs:string"/>
                  <xs:element name="M3_34_2" type="xs:string"/>
                  <xs:element name="M3_34_3" type="xs:string"/>
                  <xs:element name="M3_34_36" type="xs:string"/>
                  <xs:element name="M3_34_37" type="xs:string"/>
                  <xs:element name="M3_34_38" type="xs:string"/>
                  <xs:element name="M3_34_39" type="xs:string"/>
                  <xs:element name="M3_34_40" type="xs:string"/>
                  <xs:element name="M3_34_41" type="xs:string"/>
                  <xs:element name="M3_34_42" type="xs:string"/>
                  <xs:element name="M3_34_43" type="xs:string"/>
                  <xs:element name="M3_34_4" type="xs:string"/>
                  <xs:element name="M3_34_5" type="xs:string"/>
                  <xs:element name="M3_34_6" type="xs:string"/>
                  <xs:element name="M3_34_7" type="xs:string"/>
                  <xs:element name="M3_34_8" type="xs:string"/>
                  <xs:element name="M3_34_9" type="xs:string"/>
                </xs:sequence>
              </xs:complexType>
            </xs:element>
            <xs:element name="M3_34_10" nillable="true">
              <xs:simpleType>
                <xs:restriction base="xs:decimal">
                  <xs:fractionDigits value="3"/>
                </xs:restriction>
              </xs:simpleType>
            </xs:element>
            <xs:element name="M3_34_12" nillable="true">
              <xs:simpleType>
                <xs:restriction base="xs:integer"/>
              </xs:simpleType>
            </xs:element>
            <xs:element name="M3_34_13" nillable="true">
              <xs:simpleType>
                <xs:restriction base="xs:decimal">
                  <xs:fractionDigits value="3"/>
                </xs:restriction>
              </xs:simpleType>
            </xs:element>
            <xs:element name="M3_34_15" nillable="true">
              <xs:simpleType>
                <xs:restriction base="xs:integer"/>
              </xs:simpleType>
            </xs:element>
            <xs:element name="M3_34_16" nillable="true">
              <xs:simpleType>
                <xs:restriction base="xs:decimal">
                  <xs:fractionDigits value="2"/>
                </xs:restriction>
              </xs:simpleType>
            </xs:element>
            <xs:element name="M3_34_44" nillable="true">
              <xs:simpleType>
                <xs:restriction base="xs:decimal">
                  <xs:fractionDigits value="2"/>
                </xs:restriction>
              </xs:simpleType>
            </xs:element>
            <xs:element name="M3_34_45" nillable="true">
              <xs:simpleType>
                <xs:restriction base="xs:decimal">
                  <xs:fractionDigits value="2"/>
                </xs:restriction>
              </xs:simpleType>
            </xs:element>
            <xs:element name="M3_34_46" type="xs:string"/>
            <xs:element name="M3_34_47" type="xs:string"/>
            <xs:element name="M3_34_48" type="xs:string"/>
            <xs:element name="M3_34_49" type="xs:string"/>
            <xs:element name="M3_34_18" type="xs:string"/>
            <xs:element name="M3_34_19" type="xs:string"/>
            <xs:element name="M3_34_25" type="xs:string"/>
            <xs:element name="M3_34_31" type="xs:string"/>
            <xs:element name="M3_34_22" type="xs:string"/>
            <xs:element name="M3_34_28" type="xs:string"/>
            <xs:element name="M3_34_26" type="xs:string"/>
            <xs:element name="M3_34_30" type="xs:string"/>
            <xs:element name="M3_34_29" type="xs:string"/>
            <xs:element name="M3_34_32" type="xs:string"/>
            <xs:element name="M3_34_33" type="xs:string"/>
            <xs:element name="M3_34_34" type="xs:string"/>
            <xs:element name="M3_34_35" type="xs:string"/>
          </xs:sequence>
        </xs:complexType>
      </xs:element>
    </xs:schema>
  </Schema>
  <Schema ID="Schema96" Namespace="http://schemas.microsoft.com/office/infopath/2003/myXSD/2016-01-07T13:36:07">
    <xs:schema xmlns:ma="http://schemas.microsoft.com/office/2009/metadata/properties/metaAttributes" xmlns:dfs="http://schemas.microsoft.com/office/infopath/2003/dataFormSolution" xmlns:xsi="http://www.w3.org/2001/XMLSchema-instance" xmlns:pc="http://schemas.microsoft.com/office/infopath/2007/PartnerControls" xmlns:my="http://schemas.microsoft.com/office/infopath/2003/myXSD/2016-01-07T13:36:07" xmlns:d="http://schemas.microsoft.com/office/infopath/2009/WSSList/dataFields" xmlns:xd="http://schemas.microsoft.com/office/infopath/2003" xmlns:q="http://schemas.microsoft.com/office/infopath/2009/WSSList/queryFields" xmlns:dms="http://schemas.microsoft.com/office/2009/documentManagement/types" xmlns:xs="http://www.w3.org/2001/XMLSchema" xmlns="" attributeFormDefault="unqualified" elementFormDefault="qualified" targetNamespace="http://schemas.microsoft.com/office/infopath/2003/myXSD/2016-01-07T13:36:07">
      <xs:element name="FB_III_Häfen_Standorte">
        <xs:complexType>
          <xs:sequence>
            <xs:element name="Unternehmensdaten">
              <xs:complexType>
                <xs:sequence>
                  <xs:element name="U0_4">
                    <xs:simpleType>
                      <xs:restriction base="xs:string">
                        <xs:pattern value="[0-9]{8}"/>
                      </xs:restriction>
                    </xs:simpleType>
                  </xs:element>
                  <xs:element name="lfd_Nr.">
                    <xs:simpleType>
                      <xs:restriction base="xs:string">
                        <xs:pattern value="[0-9]{2}"/>
                      </xs:restriction>
                    </xs:simpleType>
                  </xs:element>
                  <xs:element name="U0_4_1" type="xs:string"/>
                  <xs:element name="M3_38" type="xs:string"/>
                  <xs:element name="M3_38_1" type="xs:string"/>
                  <xs:element name="M3_38_2" type="xs:string"/>
                  <xs:element name="M3_38_3" nillable="true">
                    <xs:simpleType>
                      <xs:restriction base="xs:decimal">
                        <xs:fractionDigits value="3"/>
                      </xs:restriction>
                    </xs:simpleType>
                  </xs:element>
                  <xs:element name="M3_38_4" type="xs:string"/>
                  <xs:element name="M3_38_5" type="xs:string"/>
                  <xs:element name="M3_38_6" type="xs:string"/>
                  <xs:element name="M3_38_7" type="xs:string"/>
                  <xs:element name="M3_38_8" type="xs:string"/>
                  <xs:element name="M3_38_9" nillable="true">
                    <xs:simpleType>
                      <xs:restriction base="xs:integer"/>
                    </xs:simpleType>
                  </xs:element>
                  <xs:element name="M3_38_10" nillable="true">
                    <xs:simpleType>
                      <xs:restriction base="xs:integer"/>
                    </xs:simpleType>
                  </xs:element>
                  <xs:element name="M3_38_11" nillable="true">
                    <xs:simpleType>
                      <xs:restriction base="xs:decimal">
                        <xs:fractionDigits value="2"/>
                      </xs:restriction>
                    </xs:simpleType>
                  </xs:element>
                  <xs:element name="M3_38_12" nillable="true">
                    <xs:simpleType>
                      <xs:restriction base="xs:decimal">
                        <xs:fractionDigits value="2"/>
                      </xs:restriction>
                    </xs:simpleType>
                  </xs:element>
                  <xs:element name="M3_38_13" type="xs:string"/>
                  <xs:element name="M3_38_14" type="xs:string"/>
                  <xs:element name="M3_38_15" type="xs:string"/>
                  <xs:element name="M3_38_16" type="xs:string"/>
                  <xs:element name="M3_38_17" type="xs:string"/>
                  <xs:element name="M3_38_18" type="xs:string"/>
                  <xs:element name="M3_38_19" type="xs:string"/>
                  <xs:element name="M3_38_20" type="xs:string"/>
                  <xs:element name="M3_38_21" type="xs:string"/>
                  <xs:element name="M3_38_22" type="xs:string"/>
                  <xs:element name="M3_38_23" type="xs:string"/>
                </xs:sequence>
              </xs:complexType>
            </xs:element>
            <xs:element name="M3_38_24" type="xs:string"/>
            <xs:element name="M3_38_25" type="xs:string"/>
            <xs:element name="M3_38_26" type="xs:string"/>
            <xs:element name="M3_38_27" type="xs:string"/>
            <xs:element name="M3_38_28" type="xs:string"/>
          </xs:sequence>
        </xs:complexType>
      </xs:element>
    </xs:schema>
  </Schema>
  <Schema ID="Schema97" Namespace="http://schemas.microsoft.com/office/infopath/2003/myXSD/2015-11-25T07:01:39">
    <xs:schema xmlns:ma="http://schemas.microsoft.com/office/2009/metadata/properties/metaAttributes" xmlns:dfs="http://schemas.microsoft.com/office/infopath/2003/dataFormSolution" xmlns:xsi="http://www.w3.org/2001/XMLSchema-instance" xmlns:pc="http://schemas.microsoft.com/office/infopath/2007/PartnerControls" xmlns:xd="http://schemas.microsoft.com/office/infopath/2003" xmlns:my="http://schemas.microsoft.com/office/infopath/2003/myXSD/2015-11-25T07:01:39" xmlns:d="http://schemas.microsoft.com/office/infopath/2009/WSSList/dataFields" xmlns:q="http://schemas.microsoft.com/office/infopath/2009/WSSList/queryFields" xmlns:xhtml="http://www.w3.org/1999/xhtml" xmlns:dms="http://schemas.microsoft.com/office/2009/documentManagement/types" xmlns:xs="http://www.w3.org/2001/XMLSchema" xmlns="" attributeFormDefault="unqualified" elementFormDefault="qualified" targetNamespace="http://schemas.microsoft.com/office/infopath/2003/myXSD/2015-11-25T07:01:39">
      <xs:element name="M19_MB">
        <xs:complexType>
          <xs:sequence>
            <xs:element name="Unternehmensdaten">
              <xs:complexType>
                <xs:sequence>
                  <xs:element name="U0_4">
                    <xs:simpleType>
                      <xs:restriction base="xs:string">
                        <xs:pattern value="[0-9]{8}"/>
                      </xs:restriction>
                    </xs:simpleType>
                  </xs:element>
                  <xs:element name="U0_4_1" type="xs:string"/>
                </xs:sequence>
              </xs:complexType>
            </xs:element>
            <xs:element name="U0_4_14" type="xs:string"/>
            <xs:element name="U0_4_15" type="xs:string"/>
            <xs:element name="U0_4_16" type="xs:string"/>
            <xs:element name="U0_4_17" type="xs:string"/>
            <xs:element name="U0_4_2" type="xs:string"/>
            <xs:element name="U0_4_4" type="xs:string"/>
            <xs:element name="U0_4_5" type="xs:string"/>
            <xs:element name="U0_4_9" type="xs:string"/>
            <xs:element name="U0_4_10" type="xs:string"/>
            <xs:element name="U0_4_11" type="xs:string"/>
            <xs:element name="U0_4_12" type="xs:string"/>
            <xs:element name="U0_12" type="xs:string"/>
            <xs:element name="U0_12_1" type="xs:string"/>
            <xs:element name="U0_13_1" type="xs:string"/>
            <xs:element name="U0_13_2" type="xs:string"/>
            <xs:element name="U0_14" type="xs:string"/>
            <xs:element name="U0_14_1" type="xs:string"/>
            <xs:element name="U0_15_2" type="xs:string"/>
            <xs:element name="U0_6_1" type="xs:string"/>
            <xs:element name="U0_6_2" type="xs:string"/>
            <xs:element name="U0_6_3" type="xs:string"/>
            <xs:element name="U0_7_4" type="xs:string"/>
            <xs:element name="U0_7_1" type="xs:string"/>
            <xs:element name="U0_7_2" type="xs:string"/>
            <xs:element name="U0_7_3" type="xs:string"/>
            <xs:element name="U0_11" type="xs:string"/>
            <xs:element name="Unternehmensgegenstand">
              <xs:complexType>
                <xs:sequence>
                  <xs:element name="U0_22" type="xs:string"/>
                  <xs:element name="U0_22_1" type="xs:string"/>
                  <xs:element name="U0_22_2" type="xs:string"/>
                  <xs:element name="U0_22_3" type="xs:string"/>
                  <xs:element name="U0_22_4" type="xs:string"/>
                  <xs:element name="U0_27" type="xs:string"/>
                  <xs:element name="U0_23" type="xs:string"/>
                  <xs:element name="U0_23_1" type="xs:string"/>
                  <xs:element name="U0_24" type="xs:string"/>
                  <xs:element name="U0_24_9" type="xs:string"/>
                  <xs:element name="U0_24_1" type="xs:string"/>
                  <xs:element name="U0_24_2" type="xs:string"/>
                  <xs:element name="U0_24_10" type="xs:string"/>
                  <xs:element name="U0_24_11" type="xs:string"/>
                  <xs:element name="U0_24_3" type="xs:string"/>
                  <xs:element name="U0_24_4" type="xs:string"/>
                  <xs:element name="U0_24_5" type="xs:string"/>
                  <xs:element name="U0_24_6" type="xs:string"/>
                  <xs:element name="U0_24_7" type="xs:string"/>
                  <xs:element name="U0_24_8" type="xs:string"/>
                  <xs:element name="U0_25" type="xs:string"/>
                  <xs:element name="U0_29" type="xs:string"/>
                  <xs:element name="U0_34" type="xs:string"/>
                  <xs:element name="U0_34_1" type="xs:string"/>
                  <xs:element name="U0_35" type="xs:string"/>
                  <xs:element name="U0_35_1" type="xs:string"/>
                </xs:sequence>
              </xs:complexType>
            </xs:element>
          </xs:sequence>
        </xs:complexType>
      </xs:element>
    </xs:schema>
  </Schema>
  <Schema ID="Schema98" Namespace="http://schemas.microsoft.com/office/infopath/2003/myXSD/2016-01-07T13:36:07">
    <xs:schema xmlns:ma="http://schemas.microsoft.com/office/2009/metadata/properties/metaAttributes" xmlns:dfs="http://schemas.microsoft.com/office/infopath/2003/dataFormSolution" xmlns:xsi="http://www.w3.org/2001/XMLSchema-instance" xmlns:pc="http://schemas.microsoft.com/office/infopath/2007/PartnerControls" xmlns:my="http://schemas.microsoft.com/office/infopath/2003/myXSD/2016-01-07T13:36:07" xmlns:d="http://schemas.microsoft.com/office/infopath/2009/WSSList/dataFields" xmlns:xd="http://schemas.microsoft.com/office/infopath/2003" xmlns:q="http://schemas.microsoft.com/office/infopath/2009/WSSList/queryFields" xmlns:dms="http://schemas.microsoft.com/office/2009/documentManagement/types" xmlns:xs="http://www.w3.org/2001/XMLSchema" xmlns="" attributeFormDefault="unqualified" elementFormDefault="qualified" targetNamespace="http://schemas.microsoft.com/office/infopath/2003/myXSD/2016-01-07T13:36:07">
      <xs:element name="FB_III_GT_Standorte">
        <xs:complexType>
          <xs:sequence>
            <xs:element name="Unternehmensdaten">
              <xs:complexType>
                <xs:sequence>
                  <xs:element name="U0_4">
                    <xs:simpleType>
                      <xs:restriction base="xs:string">
                        <xs:pattern value="[0-9]{8}"/>
                      </xs:restriction>
                    </xs:simpleType>
                  </xs:element>
                  <xs:element name="lfd_Nr.">
                    <xs:simpleType>
                      <xs:restriction base="xs:string">
                        <xs:pattern value="[0-9]{2}"/>
                      </xs:restriction>
                    </xs:simpleType>
                  </xs:element>
                  <xs:element name="U0_4_1" type="xs:string"/>
                  <xs:element name="M3_34_1" type="xs:string"/>
                  <xs:element name="M3_34_2" type="xs:string"/>
                  <xs:element name="M3_34_3" type="xs:string"/>
                  <xs:element name="M3_34_36" type="xs:string"/>
                  <xs:element name="M3_34_37" type="xs:string"/>
                  <xs:element name="M3_34_38" type="xs:string"/>
                  <xs:element name="M3_34_39" type="xs:string"/>
                  <xs:element name="M3_34_40" type="xs:string"/>
                  <xs:element name="M3_34_41" type="xs:string"/>
                  <xs:element name="M3_34_42" type="xs:string"/>
                  <xs:element name="M3_34_43" type="xs:string"/>
                  <xs:element name="M3_34_4" type="xs:string"/>
                  <xs:element name="M3_34_5" type="xs:string"/>
                  <xs:element name="M3_34_6" type="xs:string"/>
                  <xs:element name="M3_34_7" type="xs:string"/>
                  <xs:element name="M3_34_8" type="xs:string"/>
                  <xs:element name="M3_34_9" type="xs:string"/>
                </xs:sequence>
              </xs:complexType>
            </xs:element>
            <xs:element name="M3_34_10" nillable="true">
              <xs:simpleType>
                <xs:restriction base="xs:decimal">
                  <xs:fractionDigits value="3"/>
                </xs:restriction>
              </xs:simpleType>
            </xs:element>
            <xs:element name="M3_34_12" nillable="true">
              <xs:simpleType>
                <xs:restriction base="xs:integer"/>
              </xs:simpleType>
            </xs:element>
            <xs:element name="M3_34_13" nillable="true">
              <xs:simpleType>
                <xs:restriction base="xs:decimal">
                  <xs:fractionDigits value="3"/>
                </xs:restriction>
              </xs:simpleType>
            </xs:element>
            <xs:element name="M3_34_15" nillable="true">
              <xs:simpleType>
                <xs:restriction base="xs:integer"/>
              </xs:simpleType>
            </xs:element>
            <xs:element name="M3_34_16" nillable="true">
              <xs:simpleType>
                <xs:restriction base="xs:decimal">
                  <xs:fractionDigits value="2"/>
                </xs:restriction>
              </xs:simpleType>
            </xs:element>
            <xs:element name="M3_34_44" nillable="true">
              <xs:simpleType>
                <xs:restriction base="xs:decimal">
                  <xs:fractionDigits value="2"/>
                </xs:restriction>
              </xs:simpleType>
            </xs:element>
            <xs:element name="M3_34_45" nillable="true">
              <xs:simpleType>
                <xs:restriction base="xs:decimal">
                  <xs:fractionDigits value="2"/>
                </xs:restriction>
              </xs:simpleType>
            </xs:element>
            <xs:element name="M3_34_46" type="xs:string"/>
            <xs:element name="M3_34_47" type="xs:string"/>
            <xs:element name="M3_34_48" type="xs:string"/>
            <xs:element name="M3_34_49" type="xs:string"/>
            <xs:element name="M3_34_18" type="xs:string"/>
            <xs:element name="M3_34_19" type="xs:string"/>
            <xs:element name="M3_34_25" type="xs:string"/>
            <xs:element name="M3_34_31" type="xs:string"/>
            <xs:element name="M3_34_22" type="xs:string"/>
            <xs:element name="M3_34_28" type="xs:string"/>
            <xs:element name="M3_34_26" type="xs:string"/>
            <xs:element name="M3_34_30" type="xs:string"/>
            <xs:element name="M3_34_29" type="xs:string"/>
            <xs:element name="M3_34_32" type="xs:string"/>
            <xs:element name="M3_34_33" type="xs:string"/>
            <xs:element name="M3_34_34" type="xs:string"/>
            <xs:element name="M3_34_35" type="xs:string"/>
          </xs:sequence>
        </xs:complexType>
      </xs:element>
    </xs:schema>
  </Schema>
  <Schema ID="Schema99" Namespace="http://schemas.microsoft.com/office/infopath/2003/myXSD/2016-01-07T13:36:07">
    <xs:schema xmlns:ma="http://schemas.microsoft.com/office/2009/metadata/properties/metaAttributes" xmlns:dfs="http://schemas.microsoft.com/office/infopath/2003/dataFormSolution" xmlns:xsi="http://www.w3.org/2001/XMLSchema-instance" xmlns:pc="http://schemas.microsoft.com/office/infopath/2007/PartnerControls" xmlns:my="http://schemas.microsoft.com/office/infopath/2003/myXSD/2016-01-07T13:36:07" xmlns:d="http://schemas.microsoft.com/office/infopath/2009/WSSList/dataFields" xmlns:xd="http://schemas.microsoft.com/office/infopath/2003" xmlns:q="http://schemas.microsoft.com/office/infopath/2009/WSSList/queryFields" xmlns:dms="http://schemas.microsoft.com/office/2009/documentManagement/types" xmlns:xs="http://www.w3.org/2001/XMLSchema" xmlns="" attributeFormDefault="unqualified" elementFormDefault="qualified" targetNamespace="http://schemas.microsoft.com/office/infopath/2003/myXSD/2016-01-07T13:36:07">
      <xs:element name="FB_III_GT_Standorte">
        <xs:complexType>
          <xs:sequence>
            <xs:element name="Unternehmensdaten">
              <xs:complexType>
                <xs:sequence>
                  <xs:element name="U0_4">
                    <xs:simpleType>
                      <xs:restriction base="xs:string">
                        <xs:pattern value="[0-9]{8}"/>
                      </xs:restriction>
                    </xs:simpleType>
                  </xs:element>
                  <xs:element name="lfd_Nr.">
                    <xs:simpleType>
                      <xs:restriction base="xs:string">
                        <xs:pattern value="[0-9]{2}"/>
                      </xs:restriction>
                    </xs:simpleType>
                  </xs:element>
                  <xs:element name="U0_4_1" type="xs:string"/>
                  <xs:element name="M3_34_1" type="xs:string"/>
                  <xs:element name="M3_34_2" type="xs:string"/>
                  <xs:element name="M3_34_3" type="xs:string"/>
                  <xs:element name="M3_34_36" type="xs:string"/>
                  <xs:element name="M3_34_37" type="xs:string"/>
                  <xs:element name="M3_34_38" type="xs:string"/>
                  <xs:element name="M3_34_39" type="xs:string"/>
                  <xs:element name="M3_34_40" type="xs:string"/>
                  <xs:element name="M3_34_41" type="xs:string"/>
                  <xs:element name="M3_34_42" type="xs:string"/>
                  <xs:element name="M3_34_43" type="xs:string"/>
                  <xs:element name="M3_34_4" type="xs:string"/>
                  <xs:element name="M3_34_5" type="xs:string"/>
                  <xs:element name="M3_34_6" type="xs:string"/>
                  <xs:element name="M3_34_7" type="xs:string"/>
                  <xs:element name="M3_34_8" type="xs:string"/>
                  <xs:element name="M3_34_9" type="xs:string"/>
                </xs:sequence>
              </xs:complexType>
            </xs:element>
            <xs:element name="M3_34_10" nillable="true">
              <xs:simpleType>
                <xs:restriction base="xs:decimal">
                  <xs:fractionDigits value="3"/>
                </xs:restriction>
              </xs:simpleType>
            </xs:element>
            <xs:element name="M3_34_12" nillable="true">
              <xs:simpleType>
                <xs:restriction base="xs:integer"/>
              </xs:simpleType>
            </xs:element>
            <xs:element name="M3_34_13" nillable="true">
              <xs:simpleType>
                <xs:restriction base="xs:decimal">
                  <xs:fractionDigits value="3"/>
                </xs:restriction>
              </xs:simpleType>
            </xs:element>
            <xs:element name="M3_34_15" nillable="true">
              <xs:simpleType>
                <xs:restriction base="xs:integer"/>
              </xs:simpleType>
            </xs:element>
            <xs:element name="M3_34_16" nillable="true">
              <xs:simpleType>
                <xs:restriction base="xs:decimal">
                  <xs:fractionDigits value="2"/>
                </xs:restriction>
              </xs:simpleType>
            </xs:element>
            <xs:element name="M3_34_44" nillable="true">
              <xs:simpleType>
                <xs:restriction base="xs:decimal">
                  <xs:fractionDigits value="2"/>
                </xs:restriction>
              </xs:simpleType>
            </xs:element>
            <xs:element name="M3_34_45" nillable="true">
              <xs:simpleType>
                <xs:restriction base="xs:decimal">
                  <xs:fractionDigits value="2"/>
                </xs:restriction>
              </xs:simpleType>
            </xs:element>
            <xs:element name="M3_34_46" type="xs:string"/>
            <xs:element name="M3_34_47" type="xs:string"/>
            <xs:element name="M3_34_48" type="xs:string"/>
            <xs:element name="M3_34_49" type="xs:string"/>
            <xs:element name="M3_34_18" type="xs:string"/>
            <xs:element name="M3_34_19" type="xs:string"/>
            <xs:element name="M3_34_25" type="xs:string"/>
            <xs:element name="M3_34_31" type="xs:string"/>
            <xs:element name="M3_34_22" type="xs:string"/>
            <xs:element name="M3_34_28" type="xs:string"/>
            <xs:element name="M3_34_26" type="xs:string"/>
            <xs:element name="M3_34_30" type="xs:string"/>
            <xs:element name="M3_34_29" type="xs:string"/>
            <xs:element name="M3_34_32" type="xs:string"/>
            <xs:element name="M3_34_33" type="xs:string"/>
            <xs:element name="M3_34_34" type="xs:string"/>
            <xs:element name="M3_34_35" type="xs:string"/>
          </xs:sequence>
        </xs:complexType>
      </xs:element>
    </xs:schema>
  </Schema>
  <Schema ID="Schema100" Namespace="http://schemas.microsoft.com/office/infopath/2003/myXSD/2016-01-07T13:36:07">
    <xs:schema xmlns:ma="http://schemas.microsoft.com/office/2009/metadata/properties/metaAttributes" xmlns:dfs="http://schemas.microsoft.com/office/infopath/2003/dataFormSolution" xmlns:xsi="http://www.w3.org/2001/XMLSchema-instance" xmlns:pc="http://schemas.microsoft.com/office/infopath/2007/PartnerControls" xmlns:my="http://schemas.microsoft.com/office/infopath/2003/myXSD/2016-01-07T13:36:07" xmlns:d="http://schemas.microsoft.com/office/infopath/2009/WSSList/dataFields" xmlns:xd="http://schemas.microsoft.com/office/infopath/2003" xmlns:q="http://schemas.microsoft.com/office/infopath/2009/WSSList/queryFields" xmlns:dms="http://schemas.microsoft.com/office/2009/documentManagement/types" xmlns:xs="http://www.w3.org/2001/XMLSchema" xmlns="" attributeFormDefault="unqualified" elementFormDefault="qualified" targetNamespace="http://schemas.microsoft.com/office/infopath/2003/myXSD/2016-01-07T13:36:07">
      <xs:element name="FB_III_GT_Standorte">
        <xs:complexType>
          <xs:sequence>
            <xs:element name="Unternehmensdaten">
              <xs:complexType>
                <xs:sequence>
                  <xs:element name="U0_4">
                    <xs:simpleType>
                      <xs:restriction base="xs:string">
                        <xs:pattern value="[0-9]{8}"/>
                      </xs:restriction>
                    </xs:simpleType>
                  </xs:element>
                  <xs:element name="lfd_Nr.">
                    <xs:simpleType>
                      <xs:restriction base="xs:string">
                        <xs:pattern value="[0-9]{2}"/>
                      </xs:restriction>
                    </xs:simpleType>
                  </xs:element>
                  <xs:element name="U0_4_1" type="xs:string"/>
                  <xs:element name="M3_34_1" type="xs:string"/>
                  <xs:element name="M3_34_2" type="xs:string"/>
                  <xs:element name="M3_34_3" type="xs:string"/>
                  <xs:element name="M3_34_36" type="xs:string"/>
                  <xs:element name="M3_34_37" type="xs:string"/>
                  <xs:element name="M3_34_38" type="xs:string"/>
                  <xs:element name="M3_34_39" type="xs:string"/>
                  <xs:element name="M3_34_40" type="xs:string"/>
                  <xs:element name="M3_34_41" type="xs:string"/>
                  <xs:element name="M3_34_42" type="xs:string"/>
                  <xs:element name="M3_34_43" type="xs:string"/>
                  <xs:element name="M3_34_4" type="xs:string"/>
                  <xs:element name="M3_34_5" type="xs:string"/>
                  <xs:element name="M3_34_6" type="xs:string"/>
                  <xs:element name="M3_34_7" type="xs:string"/>
                  <xs:element name="M3_34_8" type="xs:string"/>
                  <xs:element name="M3_34_9" type="xs:string"/>
                </xs:sequence>
              </xs:complexType>
            </xs:element>
            <xs:element name="M3_34_10" nillable="true">
              <xs:simpleType>
                <xs:restriction base="xs:decimal">
                  <xs:fractionDigits value="3"/>
                </xs:restriction>
              </xs:simpleType>
            </xs:element>
            <xs:element name="M3_34_12" nillable="true">
              <xs:simpleType>
                <xs:restriction base="xs:integer"/>
              </xs:simpleType>
            </xs:element>
            <xs:element name="M3_34_13" nillable="true">
              <xs:simpleType>
                <xs:restriction base="xs:decimal">
                  <xs:fractionDigits value="3"/>
                </xs:restriction>
              </xs:simpleType>
            </xs:element>
            <xs:element name="M3_34_15" nillable="true">
              <xs:simpleType>
                <xs:restriction base="xs:integer"/>
              </xs:simpleType>
            </xs:element>
            <xs:element name="M3_34_16" nillable="true">
              <xs:simpleType>
                <xs:restriction base="xs:decimal">
                  <xs:fractionDigits value="2"/>
                </xs:restriction>
              </xs:simpleType>
            </xs:element>
            <xs:element name="M3_34_44" nillable="true">
              <xs:simpleType>
                <xs:restriction base="xs:decimal">
                  <xs:fractionDigits value="2"/>
                </xs:restriction>
              </xs:simpleType>
            </xs:element>
            <xs:element name="M3_34_45" nillable="true">
              <xs:simpleType>
                <xs:restriction base="xs:decimal">
                  <xs:fractionDigits value="2"/>
                </xs:restriction>
              </xs:simpleType>
            </xs:element>
            <xs:element name="M3_34_46" type="xs:string"/>
            <xs:element name="M3_34_47" type="xs:string"/>
            <xs:element name="M3_34_48" type="xs:string"/>
            <xs:element name="M3_34_49" type="xs:string"/>
            <xs:element name="M3_34_18" type="xs:string"/>
            <xs:element name="M3_34_19" type="xs:string"/>
            <xs:element name="M3_34_25" type="xs:string"/>
            <xs:element name="M3_34_31" type="xs:string"/>
            <xs:element name="M3_34_22" type="xs:string"/>
            <xs:element name="M3_34_28" type="xs:string"/>
            <xs:element name="M3_34_26" type="xs:string"/>
            <xs:element name="M3_34_30" type="xs:string"/>
            <xs:element name="M3_34_29" type="xs:string"/>
            <xs:element name="M3_34_32" type="xs:string"/>
            <xs:element name="M3_34_33" type="xs:string"/>
            <xs:element name="M3_34_34" type="xs:string"/>
            <xs:element name="M3_34_35" type="xs:string"/>
          </xs:sequence>
        </xs:complexType>
      </xs:element>
    </xs:schema>
  </Schema>
  <Schema ID="Schema101" Namespace="http://schemas.microsoft.com/office/infopath/2003/myXSD/2016-01-07T13:36:07">
    <xs:schema xmlns:ma="http://schemas.microsoft.com/office/2009/metadata/properties/metaAttributes" xmlns:dfs="http://schemas.microsoft.com/office/infopath/2003/dataFormSolution" xmlns:xsi="http://www.w3.org/2001/XMLSchema-instance" xmlns:pc="http://schemas.microsoft.com/office/infopath/2007/PartnerControls" xmlns:my="http://schemas.microsoft.com/office/infopath/2003/myXSD/2016-01-07T13:36:07" xmlns:d="http://schemas.microsoft.com/office/infopath/2009/WSSList/dataFields" xmlns:xd="http://schemas.microsoft.com/office/infopath/2003" xmlns:q="http://schemas.microsoft.com/office/infopath/2009/WSSList/queryFields" xmlns:dms="http://schemas.microsoft.com/office/2009/documentManagement/types" xmlns:xs="http://www.w3.org/2001/XMLSchema" xmlns="" attributeFormDefault="unqualified" elementFormDefault="qualified" targetNamespace="http://schemas.microsoft.com/office/infopath/2003/myXSD/2016-01-07T13:36:07">
      <xs:element name="FB_III_GT_Standorte">
        <xs:complexType>
          <xs:sequence>
            <xs:element name="Unternehmensdaten">
              <xs:complexType>
                <xs:sequence>
                  <xs:element name="U0_4">
                    <xs:simpleType>
                      <xs:restriction base="xs:string">
                        <xs:pattern value="[0-9]{8}"/>
                      </xs:restriction>
                    </xs:simpleType>
                  </xs:element>
                  <xs:element name="lfd_Nr.">
                    <xs:simpleType>
                      <xs:restriction base="xs:string">
                        <xs:pattern value="[0-9]{2}"/>
                      </xs:restriction>
                    </xs:simpleType>
                  </xs:element>
                  <xs:element name="U0_4_1" type="xs:string"/>
                  <xs:element name="M3_34_1" type="xs:string"/>
                  <xs:element name="M3_34_2" type="xs:string"/>
                  <xs:element name="M3_34_3" type="xs:string"/>
                  <xs:element name="M3_34_36" type="xs:string"/>
                  <xs:element name="M3_34_37" type="xs:string"/>
                  <xs:element name="M3_34_38" type="xs:string"/>
                  <xs:element name="M3_34_39" type="xs:string"/>
                  <xs:element name="M3_34_40" type="xs:string"/>
                  <xs:element name="M3_34_41" type="xs:string"/>
                  <xs:element name="M3_34_42" type="xs:string"/>
                  <xs:element name="M3_34_43" type="xs:string"/>
                  <xs:element name="M3_34_4" type="xs:string"/>
                  <xs:element name="M3_34_5" type="xs:string"/>
                  <xs:element name="M3_34_6" type="xs:string"/>
                  <xs:element name="M3_34_7" type="xs:string"/>
                  <xs:element name="M3_34_8" type="xs:string"/>
                  <xs:element name="M3_34_9" type="xs:string"/>
                </xs:sequence>
              </xs:complexType>
            </xs:element>
            <xs:element name="M3_34_10" nillable="true">
              <xs:simpleType>
                <xs:restriction base="xs:decimal">
                  <xs:fractionDigits value="3"/>
                </xs:restriction>
              </xs:simpleType>
            </xs:element>
            <xs:element name="M3_34_12" nillable="true">
              <xs:simpleType>
                <xs:restriction base="xs:integer"/>
              </xs:simpleType>
            </xs:element>
            <xs:element name="M3_34_13" nillable="true">
              <xs:simpleType>
                <xs:restriction base="xs:decimal">
                  <xs:fractionDigits value="3"/>
                </xs:restriction>
              </xs:simpleType>
            </xs:element>
            <xs:element name="M3_34_15" nillable="true">
              <xs:simpleType>
                <xs:restriction base="xs:integer"/>
              </xs:simpleType>
            </xs:element>
            <xs:element name="M3_34_16" nillable="true">
              <xs:simpleType>
                <xs:restriction base="xs:decimal">
                  <xs:fractionDigits value="2"/>
                </xs:restriction>
              </xs:simpleType>
            </xs:element>
            <xs:element name="M3_34_44" nillable="true">
              <xs:simpleType>
                <xs:restriction base="xs:decimal">
                  <xs:fractionDigits value="2"/>
                </xs:restriction>
              </xs:simpleType>
            </xs:element>
            <xs:element name="M3_34_45" nillable="true">
              <xs:simpleType>
                <xs:restriction base="xs:decimal">
                  <xs:fractionDigits value="2"/>
                </xs:restriction>
              </xs:simpleType>
            </xs:element>
            <xs:element name="M3_34_46" type="xs:string"/>
            <xs:element name="M3_34_47" type="xs:string"/>
            <xs:element name="M3_34_48" type="xs:string"/>
            <xs:element name="M3_34_49" type="xs:string"/>
            <xs:element name="M3_34_18" type="xs:string"/>
            <xs:element name="M3_34_19" type="xs:string"/>
            <xs:element name="M3_34_25" type="xs:string"/>
            <xs:element name="M3_34_31" type="xs:string"/>
            <xs:element name="M3_34_22" type="xs:string"/>
            <xs:element name="M3_34_28" type="xs:string"/>
            <xs:element name="M3_34_26" type="xs:string"/>
            <xs:element name="M3_34_30" type="xs:string"/>
            <xs:element name="M3_34_29" type="xs:string"/>
            <xs:element name="M3_34_32" type="xs:string"/>
            <xs:element name="M3_34_33" type="xs:string"/>
            <xs:element name="M3_34_34" type="xs:string"/>
            <xs:element name="M3_34_35" type="xs:string"/>
          </xs:sequence>
        </xs:complexType>
      </xs:element>
    </xs:schema>
  </Schema>
  <Schema ID="Schema102" Namespace="http://schemas.microsoft.com/office/infopath/2003/myXSD/2016-01-07T13:36:07">
    <xs:schema xmlns:ma="http://schemas.microsoft.com/office/2009/metadata/properties/metaAttributes" xmlns:dfs="http://schemas.microsoft.com/office/infopath/2003/dataFormSolution" xmlns:xsi="http://www.w3.org/2001/XMLSchema-instance" xmlns:pc="http://schemas.microsoft.com/office/infopath/2007/PartnerControls" xmlns:my="http://schemas.microsoft.com/office/infopath/2003/myXSD/2016-01-07T13:36:07" xmlns:d="http://schemas.microsoft.com/office/infopath/2009/WSSList/dataFields" xmlns:xd="http://schemas.microsoft.com/office/infopath/2003" xmlns:q="http://schemas.microsoft.com/office/infopath/2009/WSSList/queryFields" xmlns:dms="http://schemas.microsoft.com/office/2009/documentManagement/types" xmlns:xs="http://www.w3.org/2001/XMLSchema" xmlns="" attributeFormDefault="unqualified" elementFormDefault="qualified" targetNamespace="http://schemas.microsoft.com/office/infopath/2003/myXSD/2016-01-07T13:36:07">
      <xs:element name="FB_III_GT_Standorte">
        <xs:complexType>
          <xs:sequence>
            <xs:element name="Unternehmensdaten">
              <xs:complexType>
                <xs:sequence>
                  <xs:element name="U0_4">
                    <xs:simpleType>
                      <xs:restriction base="xs:string">
                        <xs:pattern value="[0-9]{8}"/>
                      </xs:restriction>
                    </xs:simpleType>
                  </xs:element>
                  <xs:element name="lfd_Nr.">
                    <xs:simpleType>
                      <xs:restriction base="xs:string">
                        <xs:pattern value="[0-9]{2}"/>
                      </xs:restriction>
                    </xs:simpleType>
                  </xs:element>
                  <xs:element name="U0_4_1" type="xs:string"/>
                  <xs:element name="M3_34_1" type="xs:string"/>
                  <xs:element name="M3_34_2" type="xs:string"/>
                  <xs:element name="M3_34_3" type="xs:string"/>
                  <xs:element name="M3_34_36" type="xs:string"/>
                  <xs:element name="M3_34_37" type="xs:string"/>
                  <xs:element name="M3_34_38" type="xs:string"/>
                  <xs:element name="M3_34_39" type="xs:string"/>
                  <xs:element name="M3_34_40" type="xs:string"/>
                  <xs:element name="M3_34_41" type="xs:string"/>
                  <xs:element name="M3_34_42" type="xs:string"/>
                  <xs:element name="M3_34_43" type="xs:string"/>
                  <xs:element name="M3_34_4" type="xs:string"/>
                  <xs:element name="M3_34_5" type="xs:string"/>
                  <xs:element name="M3_34_6" type="xs:string"/>
                  <xs:element name="M3_34_7" type="xs:string"/>
                  <xs:element name="M3_34_8" type="xs:string"/>
                  <xs:element name="M3_34_9" type="xs:string"/>
                </xs:sequence>
              </xs:complexType>
            </xs:element>
            <xs:element name="M3_34_10" nillable="true">
              <xs:simpleType>
                <xs:restriction base="xs:decimal">
                  <xs:fractionDigits value="3"/>
                </xs:restriction>
              </xs:simpleType>
            </xs:element>
            <xs:element name="M3_34_12" nillable="true">
              <xs:simpleType>
                <xs:restriction base="xs:integer"/>
              </xs:simpleType>
            </xs:element>
            <xs:element name="M3_34_13" nillable="true">
              <xs:simpleType>
                <xs:restriction base="xs:decimal">
                  <xs:fractionDigits value="3"/>
                </xs:restriction>
              </xs:simpleType>
            </xs:element>
            <xs:element name="M3_34_15" nillable="true">
              <xs:simpleType>
                <xs:restriction base="xs:integer"/>
              </xs:simpleType>
            </xs:element>
            <xs:element name="M3_34_16" nillable="true">
              <xs:simpleType>
                <xs:restriction base="xs:decimal">
                  <xs:fractionDigits value="2"/>
                </xs:restriction>
              </xs:simpleType>
            </xs:element>
            <xs:element name="M3_34_44" nillable="true">
              <xs:simpleType>
                <xs:restriction base="xs:decimal">
                  <xs:fractionDigits value="2"/>
                </xs:restriction>
              </xs:simpleType>
            </xs:element>
            <xs:element name="M3_34_45" nillable="true">
              <xs:simpleType>
                <xs:restriction base="xs:decimal">
                  <xs:fractionDigits value="2"/>
                </xs:restriction>
              </xs:simpleType>
            </xs:element>
            <xs:element name="M3_34_46" type="xs:string"/>
            <xs:element name="M3_34_47" type="xs:string"/>
            <xs:element name="M3_34_48" type="xs:string"/>
            <xs:element name="M3_34_49" type="xs:string"/>
            <xs:element name="M3_34_18" type="xs:string"/>
            <xs:element name="M3_34_19" type="xs:string"/>
            <xs:element name="M3_34_25" type="xs:string"/>
            <xs:element name="M3_34_31" type="xs:string"/>
            <xs:element name="M3_34_22" type="xs:string"/>
            <xs:element name="M3_34_28" type="xs:string"/>
            <xs:element name="M3_34_26" type="xs:string"/>
            <xs:element name="M3_34_30" type="xs:string"/>
            <xs:element name="M3_34_29" type="xs:string"/>
            <xs:element name="M3_34_32" type="xs:string"/>
            <xs:element name="M3_34_33" type="xs:string"/>
            <xs:element name="M3_34_34" type="xs:string"/>
            <xs:element name="M3_34_35" type="xs:string"/>
          </xs:sequence>
        </xs:complexType>
      </xs:element>
    </xs:schema>
  </Schema>
  <Schema ID="Schema103" Namespace="http://schemas.microsoft.com/office/infopath/2003/myXSD/2016-01-07T13:36:07">
    <xs:schema xmlns:ma="http://schemas.microsoft.com/office/2009/metadata/properties/metaAttributes" xmlns:dfs="http://schemas.microsoft.com/office/infopath/2003/dataFormSolution" xmlns:xsi="http://www.w3.org/2001/XMLSchema-instance" xmlns:pc="http://schemas.microsoft.com/office/infopath/2007/PartnerControls" xmlns:my="http://schemas.microsoft.com/office/infopath/2003/myXSD/2016-01-07T13:36:07" xmlns:d="http://schemas.microsoft.com/office/infopath/2009/WSSList/dataFields" xmlns:xd="http://schemas.microsoft.com/office/infopath/2003" xmlns:q="http://schemas.microsoft.com/office/infopath/2009/WSSList/queryFields" xmlns:dms="http://schemas.microsoft.com/office/2009/documentManagement/types" xmlns:xs="http://www.w3.org/2001/XMLSchema" xmlns="" attributeFormDefault="unqualified" elementFormDefault="qualified" targetNamespace="http://schemas.microsoft.com/office/infopath/2003/myXSD/2016-01-07T13:36:07">
      <xs:element name="FB_III_GT_Standorte">
        <xs:complexType>
          <xs:sequence>
            <xs:element name="Unternehmensdaten">
              <xs:complexType>
                <xs:sequence>
                  <xs:element name="U0_4">
                    <xs:simpleType>
                      <xs:restriction base="xs:string">
                        <xs:pattern value="[0-9]{8}"/>
                      </xs:restriction>
                    </xs:simpleType>
                  </xs:element>
                  <xs:element name="lfd_Nr.">
                    <xs:simpleType>
                      <xs:restriction base="xs:string">
                        <xs:pattern value="[0-9]{2}"/>
                      </xs:restriction>
                    </xs:simpleType>
                  </xs:element>
                  <xs:element name="U0_4_1" type="xs:string"/>
                  <xs:element name="M3_34_1" type="xs:string"/>
                  <xs:element name="M3_34_2" type="xs:string"/>
                  <xs:element name="M3_34_3" type="xs:string"/>
                  <xs:element name="M3_34_36" type="xs:string"/>
                  <xs:element name="M3_34_37" type="xs:string"/>
                  <xs:element name="M3_34_38" type="xs:string"/>
                  <xs:element name="M3_34_39" type="xs:string"/>
                  <xs:element name="M3_34_40" type="xs:string"/>
                  <xs:element name="M3_34_41" type="xs:string"/>
                  <xs:element name="M3_34_42" type="xs:string"/>
                  <xs:element name="M3_34_43" type="xs:string"/>
                  <xs:element name="M3_34_4" type="xs:string"/>
                  <xs:element name="M3_34_5" type="xs:string"/>
                  <xs:element name="M3_34_6" type="xs:string"/>
                  <xs:element name="M3_34_7" type="xs:string"/>
                  <xs:element name="M3_34_8" type="xs:string"/>
                  <xs:element name="M3_34_9" type="xs:string"/>
                </xs:sequence>
              </xs:complexType>
            </xs:element>
            <xs:element name="M3_34_10" nillable="true">
              <xs:simpleType>
                <xs:restriction base="xs:decimal">
                  <xs:fractionDigits value="3"/>
                </xs:restriction>
              </xs:simpleType>
            </xs:element>
            <xs:element name="M3_34_12" nillable="true">
              <xs:simpleType>
                <xs:restriction base="xs:integer"/>
              </xs:simpleType>
            </xs:element>
            <xs:element name="M3_34_13" nillable="true">
              <xs:simpleType>
                <xs:restriction base="xs:decimal">
                  <xs:fractionDigits value="3"/>
                </xs:restriction>
              </xs:simpleType>
            </xs:element>
            <xs:element name="M3_34_15" nillable="true">
              <xs:simpleType>
                <xs:restriction base="xs:integer"/>
              </xs:simpleType>
            </xs:element>
            <xs:element name="M3_34_16" nillable="true">
              <xs:simpleType>
                <xs:restriction base="xs:decimal">
                  <xs:fractionDigits value="2"/>
                </xs:restriction>
              </xs:simpleType>
            </xs:element>
            <xs:element name="M3_34_44" nillable="true">
              <xs:simpleType>
                <xs:restriction base="xs:decimal">
                  <xs:fractionDigits value="2"/>
                </xs:restriction>
              </xs:simpleType>
            </xs:element>
            <xs:element name="M3_34_45" nillable="true">
              <xs:simpleType>
                <xs:restriction base="xs:decimal">
                  <xs:fractionDigits value="2"/>
                </xs:restriction>
              </xs:simpleType>
            </xs:element>
            <xs:element name="M3_34_46" type="xs:string"/>
            <xs:element name="M3_34_47" type="xs:string"/>
            <xs:element name="M3_34_48" type="xs:string"/>
            <xs:element name="M3_34_49" type="xs:string"/>
            <xs:element name="M3_34_18" type="xs:string"/>
            <xs:element name="M3_34_19" type="xs:string"/>
            <xs:element name="M3_34_25" type="xs:string"/>
            <xs:element name="M3_34_31" type="xs:string"/>
            <xs:element name="M3_34_22" type="xs:string"/>
            <xs:element name="M3_34_28" type="xs:string"/>
            <xs:element name="M3_34_26" type="xs:string"/>
            <xs:element name="M3_34_30" type="xs:string"/>
            <xs:element name="M3_34_29" type="xs:string"/>
            <xs:element name="M3_34_32" type="xs:string"/>
            <xs:element name="M3_34_33" type="xs:string"/>
            <xs:element name="M3_34_34" type="xs:string"/>
            <xs:element name="M3_34_35" type="xs:string"/>
          </xs:sequence>
        </xs:complexType>
      </xs:element>
    </xs:schema>
  </Schema>
  <Schema ID="Schema104" Namespace="http://schemas.microsoft.com/office/infopath/2003/myXSD/2016-01-07T13:36:07">
    <xs:schema xmlns:ma="http://schemas.microsoft.com/office/2009/metadata/properties/metaAttributes" xmlns:dfs="http://schemas.microsoft.com/office/infopath/2003/dataFormSolution" xmlns:xsi="http://www.w3.org/2001/XMLSchema-instance" xmlns:pc="http://schemas.microsoft.com/office/infopath/2007/PartnerControls" xmlns:my="http://schemas.microsoft.com/office/infopath/2003/myXSD/2016-01-07T13:36:07" xmlns:d="http://schemas.microsoft.com/office/infopath/2009/WSSList/dataFields" xmlns:xd="http://schemas.microsoft.com/office/infopath/2003" xmlns:q="http://schemas.microsoft.com/office/infopath/2009/WSSList/queryFields" xmlns:dms="http://schemas.microsoft.com/office/2009/documentManagement/types" xmlns:xs="http://www.w3.org/2001/XMLSchema" xmlns="" attributeFormDefault="unqualified" elementFormDefault="qualified" targetNamespace="http://schemas.microsoft.com/office/infopath/2003/myXSD/2016-01-07T13:36:07">
      <xs:element name="FB_III_GT_Standorte">
        <xs:complexType>
          <xs:sequence>
            <xs:element name="Unternehmensdaten">
              <xs:complexType>
                <xs:sequence>
                  <xs:element name="U0_4">
                    <xs:simpleType>
                      <xs:restriction base="xs:string">
                        <xs:pattern value="[0-9]{8}"/>
                      </xs:restriction>
                    </xs:simpleType>
                  </xs:element>
                  <xs:element name="lfd_Nr.">
                    <xs:simpleType>
                      <xs:restriction base="xs:string">
                        <xs:pattern value="[0-9]{2}"/>
                      </xs:restriction>
                    </xs:simpleType>
                  </xs:element>
                  <xs:element name="U0_4_1" type="xs:string"/>
                  <xs:element name="M3_34_1" type="xs:string"/>
                  <xs:element name="M3_34_2" type="xs:string"/>
                  <xs:element name="M3_34_3" type="xs:string"/>
                  <xs:element name="M3_34_36" type="xs:string"/>
                  <xs:element name="M3_34_37" type="xs:string"/>
                  <xs:element name="M3_34_38" type="xs:string"/>
                  <xs:element name="M3_34_39" type="xs:string"/>
                  <xs:element name="M3_34_40" type="xs:string"/>
                  <xs:element name="M3_34_41" type="xs:string"/>
                  <xs:element name="M3_34_42" type="xs:string"/>
                  <xs:element name="M3_34_43" type="xs:string"/>
                  <xs:element name="M3_34_4" type="xs:string"/>
                  <xs:element name="M3_34_5" type="xs:string"/>
                  <xs:element name="M3_34_6" type="xs:string"/>
                  <xs:element name="M3_34_7" type="xs:string"/>
                  <xs:element name="M3_34_8" type="xs:string"/>
                  <xs:element name="M3_34_9" type="xs:string"/>
                </xs:sequence>
              </xs:complexType>
            </xs:element>
            <xs:element name="M3_34_10" nillable="true">
              <xs:simpleType>
                <xs:restriction base="xs:decimal">
                  <xs:fractionDigits value="3"/>
                </xs:restriction>
              </xs:simpleType>
            </xs:element>
            <xs:element name="M3_34_12" nillable="true">
              <xs:simpleType>
                <xs:restriction base="xs:integer"/>
              </xs:simpleType>
            </xs:element>
            <xs:element name="M3_34_13" nillable="true">
              <xs:simpleType>
                <xs:restriction base="xs:decimal">
                  <xs:fractionDigits value="3"/>
                </xs:restriction>
              </xs:simpleType>
            </xs:element>
            <xs:element name="M3_34_15" nillable="true">
              <xs:simpleType>
                <xs:restriction base="xs:integer"/>
              </xs:simpleType>
            </xs:element>
            <xs:element name="M3_34_16" nillable="true">
              <xs:simpleType>
                <xs:restriction base="xs:decimal">
                  <xs:fractionDigits value="2"/>
                </xs:restriction>
              </xs:simpleType>
            </xs:element>
            <xs:element name="M3_34_44" nillable="true">
              <xs:simpleType>
                <xs:restriction base="xs:decimal">
                  <xs:fractionDigits value="2"/>
                </xs:restriction>
              </xs:simpleType>
            </xs:element>
            <xs:element name="M3_34_45" nillable="true">
              <xs:simpleType>
                <xs:restriction base="xs:decimal">
                  <xs:fractionDigits value="2"/>
                </xs:restriction>
              </xs:simpleType>
            </xs:element>
            <xs:element name="M3_34_46" type="xs:string"/>
            <xs:element name="M3_34_47" type="xs:string"/>
            <xs:element name="M3_34_48" type="xs:string"/>
            <xs:element name="M3_34_49" type="xs:string"/>
            <xs:element name="M3_34_18" type="xs:string"/>
            <xs:element name="M3_34_19" type="xs:string"/>
            <xs:element name="M3_34_25" type="xs:string"/>
            <xs:element name="M3_34_31" type="xs:string"/>
            <xs:element name="M3_34_22" type="xs:string"/>
            <xs:element name="M3_34_28" type="xs:string"/>
            <xs:element name="M3_34_26" type="xs:string"/>
            <xs:element name="M3_34_30" type="xs:string"/>
            <xs:element name="M3_34_29" type="xs:string"/>
            <xs:element name="M3_34_32" type="xs:string"/>
            <xs:element name="M3_34_33" type="xs:string"/>
            <xs:element name="M3_34_34" type="xs:string"/>
            <xs:element name="M3_34_35" type="xs:string"/>
          </xs:sequence>
        </xs:complexType>
      </xs:element>
    </xs:schema>
  </Schema>
  <Schema ID="Schema105" Namespace="http://schemas.microsoft.com/office/infopath/2003/myXSD/2016-01-07T13:36:07">
    <xs:schema xmlns:ma="http://schemas.microsoft.com/office/2009/metadata/properties/metaAttributes" xmlns:dfs="http://schemas.microsoft.com/office/infopath/2003/dataFormSolution" xmlns:xsi="http://www.w3.org/2001/XMLSchema-instance" xmlns:pc="http://schemas.microsoft.com/office/infopath/2007/PartnerControls" xmlns:my="http://schemas.microsoft.com/office/infopath/2003/myXSD/2016-01-07T13:36:07" xmlns:d="http://schemas.microsoft.com/office/infopath/2009/WSSList/dataFields" xmlns:xd="http://schemas.microsoft.com/office/infopath/2003" xmlns:q="http://schemas.microsoft.com/office/infopath/2009/WSSList/queryFields" xmlns:dms="http://schemas.microsoft.com/office/2009/documentManagement/types" xmlns:xs="http://www.w3.org/2001/XMLSchema" xmlns="" attributeFormDefault="unqualified" elementFormDefault="qualified" targetNamespace="http://schemas.microsoft.com/office/infopath/2003/myXSD/2016-01-07T13:36:07">
      <xs:element name="FB_III_GT_Standorte">
        <xs:complexType>
          <xs:sequence>
            <xs:element name="Unternehmensdaten">
              <xs:complexType>
                <xs:sequence>
                  <xs:element name="U0_4">
                    <xs:simpleType>
                      <xs:restriction base="xs:string">
                        <xs:pattern value="[0-9]{8}"/>
                      </xs:restriction>
                    </xs:simpleType>
                  </xs:element>
                  <xs:element name="lfd_Nr.">
                    <xs:simpleType>
                      <xs:restriction base="xs:string">
                        <xs:pattern value="[0-9]{2}"/>
                      </xs:restriction>
                    </xs:simpleType>
                  </xs:element>
                  <xs:element name="U0_4_1" type="xs:string"/>
                  <xs:element name="M3_34_1" type="xs:string"/>
                  <xs:element name="M3_34_2" type="xs:string"/>
                  <xs:element name="M3_34_3" type="xs:string"/>
                  <xs:element name="M3_34_36" type="xs:string"/>
                  <xs:element name="M3_34_37" type="xs:string"/>
                  <xs:element name="M3_34_38" type="xs:string"/>
                  <xs:element name="M3_34_39" type="xs:string"/>
                  <xs:element name="M3_34_40" type="xs:string"/>
                  <xs:element name="M3_34_41" type="xs:string"/>
                  <xs:element name="M3_34_42" type="xs:string"/>
                  <xs:element name="M3_34_43" type="xs:string"/>
                  <xs:element name="M3_34_4" type="xs:string"/>
                  <xs:element name="M3_34_5" type="xs:string"/>
                  <xs:element name="M3_34_6" type="xs:string"/>
                  <xs:element name="M3_34_7" type="xs:string"/>
                  <xs:element name="M3_34_8" type="xs:string"/>
                  <xs:element name="M3_34_9" type="xs:string"/>
                </xs:sequence>
              </xs:complexType>
            </xs:element>
            <xs:element name="M3_34_10" nillable="true">
              <xs:simpleType>
                <xs:restriction base="xs:decimal">
                  <xs:fractionDigits value="3"/>
                </xs:restriction>
              </xs:simpleType>
            </xs:element>
            <xs:element name="M3_34_12" nillable="true">
              <xs:simpleType>
                <xs:restriction base="xs:integer"/>
              </xs:simpleType>
            </xs:element>
            <xs:element name="M3_34_13" nillable="true">
              <xs:simpleType>
                <xs:restriction base="xs:decimal">
                  <xs:fractionDigits value="3"/>
                </xs:restriction>
              </xs:simpleType>
            </xs:element>
            <xs:element name="M3_34_15" nillable="true">
              <xs:simpleType>
                <xs:restriction base="xs:integer"/>
              </xs:simpleType>
            </xs:element>
            <xs:element name="M3_34_16" nillable="true">
              <xs:simpleType>
                <xs:restriction base="xs:decimal">
                  <xs:fractionDigits value="2"/>
                </xs:restriction>
              </xs:simpleType>
            </xs:element>
            <xs:element name="M3_34_44" nillable="true">
              <xs:simpleType>
                <xs:restriction base="xs:decimal">
                  <xs:fractionDigits value="2"/>
                </xs:restriction>
              </xs:simpleType>
            </xs:element>
            <xs:element name="M3_34_45" nillable="true">
              <xs:simpleType>
                <xs:restriction base="xs:decimal">
                  <xs:fractionDigits value="2"/>
                </xs:restriction>
              </xs:simpleType>
            </xs:element>
            <xs:element name="M3_34_46" type="xs:string"/>
            <xs:element name="M3_34_47" type="xs:string"/>
            <xs:element name="M3_34_48" type="xs:string"/>
            <xs:element name="M3_34_49" type="xs:string"/>
            <xs:element name="M3_34_18" type="xs:string"/>
            <xs:element name="M3_34_19" type="xs:string"/>
            <xs:element name="M3_34_25" type="xs:string"/>
            <xs:element name="M3_34_31" type="xs:string"/>
            <xs:element name="M3_34_22" type="xs:string"/>
            <xs:element name="M3_34_28" type="xs:string"/>
            <xs:element name="M3_34_26" type="xs:string"/>
            <xs:element name="M3_34_30" type="xs:string"/>
            <xs:element name="M3_34_29" type="xs:string"/>
            <xs:element name="M3_34_32" type="xs:string"/>
            <xs:element name="M3_34_33" type="xs:string"/>
            <xs:element name="M3_34_34" type="xs:string"/>
            <xs:element name="M3_34_35" type="xs:string"/>
          </xs:sequence>
        </xs:complexType>
      </xs:element>
    </xs:schema>
  </Schema>
  <Schema ID="Schema106" Namespace="http://schemas.microsoft.com/office/infopath/2003/myXSD/2016-01-07T13:36:07">
    <xs:schema xmlns:ma="http://schemas.microsoft.com/office/2009/metadata/properties/metaAttributes" xmlns:dfs="http://schemas.microsoft.com/office/infopath/2003/dataFormSolution" xmlns:xsi="http://www.w3.org/2001/XMLSchema-instance" xmlns:pc="http://schemas.microsoft.com/office/infopath/2007/PartnerControls" xmlns:my="http://schemas.microsoft.com/office/infopath/2003/myXSD/2016-01-07T13:36:07" xmlns:d="http://schemas.microsoft.com/office/infopath/2009/WSSList/dataFields" xmlns:xd="http://schemas.microsoft.com/office/infopath/2003" xmlns:q="http://schemas.microsoft.com/office/infopath/2009/WSSList/queryFields" xmlns:dms="http://schemas.microsoft.com/office/2009/documentManagement/types" xmlns:xs="http://www.w3.org/2001/XMLSchema" xmlns="" attributeFormDefault="unqualified" elementFormDefault="qualified" targetNamespace="http://schemas.microsoft.com/office/infopath/2003/myXSD/2016-01-07T13:36:07">
      <xs:element name="FB_III_GT_Standorte">
        <xs:complexType>
          <xs:sequence>
            <xs:element name="Unternehmensdaten">
              <xs:complexType>
                <xs:sequence>
                  <xs:element name="U0_4">
                    <xs:simpleType>
                      <xs:restriction base="xs:string">
                        <xs:pattern value="[0-9]{8}"/>
                      </xs:restriction>
                    </xs:simpleType>
                  </xs:element>
                  <xs:element name="lfd_Nr.">
                    <xs:simpleType>
                      <xs:restriction base="xs:string">
                        <xs:pattern value="[0-9]{2}"/>
                      </xs:restriction>
                    </xs:simpleType>
                  </xs:element>
                  <xs:element name="U0_4_1" type="xs:string"/>
                  <xs:element name="M3_34_1" type="xs:string"/>
                  <xs:element name="M3_34_2" type="xs:string"/>
                  <xs:element name="M3_34_3" type="xs:string"/>
                  <xs:element name="M3_34_36" type="xs:string"/>
                  <xs:element name="M3_34_37" type="xs:string"/>
                  <xs:element name="M3_34_38" type="xs:string"/>
                  <xs:element name="M3_34_39" type="xs:string"/>
                  <xs:element name="M3_34_40" type="xs:string"/>
                  <xs:element name="M3_34_41" type="xs:string"/>
                  <xs:element name="M3_34_42" type="xs:string"/>
                  <xs:element name="M3_34_43" type="xs:string"/>
                  <xs:element name="M3_34_4" type="xs:string"/>
                  <xs:element name="M3_34_5" type="xs:string"/>
                  <xs:element name="M3_34_6" type="xs:string"/>
                  <xs:element name="M3_34_7" type="xs:string"/>
                  <xs:element name="M3_34_8" type="xs:string"/>
                  <xs:element name="M3_34_9" type="xs:string"/>
                </xs:sequence>
              </xs:complexType>
            </xs:element>
            <xs:element name="M3_34_10" nillable="true">
              <xs:simpleType>
                <xs:restriction base="xs:decimal">
                  <xs:fractionDigits value="3"/>
                </xs:restriction>
              </xs:simpleType>
            </xs:element>
            <xs:element name="M3_34_12" nillable="true">
              <xs:simpleType>
                <xs:restriction base="xs:integer"/>
              </xs:simpleType>
            </xs:element>
            <xs:element name="M3_34_13" nillable="true">
              <xs:simpleType>
                <xs:restriction base="xs:decimal">
                  <xs:fractionDigits value="3"/>
                </xs:restriction>
              </xs:simpleType>
            </xs:element>
            <xs:element name="M3_34_15" nillable="true">
              <xs:simpleType>
                <xs:restriction base="xs:integer"/>
              </xs:simpleType>
            </xs:element>
            <xs:element name="M3_34_16" nillable="true">
              <xs:simpleType>
                <xs:restriction base="xs:decimal">
                  <xs:fractionDigits value="2"/>
                </xs:restriction>
              </xs:simpleType>
            </xs:element>
            <xs:element name="M3_34_44" nillable="true">
              <xs:simpleType>
                <xs:restriction base="xs:decimal">
                  <xs:fractionDigits value="2"/>
                </xs:restriction>
              </xs:simpleType>
            </xs:element>
            <xs:element name="M3_34_45" nillable="true">
              <xs:simpleType>
                <xs:restriction base="xs:decimal">
                  <xs:fractionDigits value="2"/>
                </xs:restriction>
              </xs:simpleType>
            </xs:element>
            <xs:element name="M3_34_46" type="xs:string"/>
            <xs:element name="M3_34_47" type="xs:string"/>
            <xs:element name="M3_34_48" type="xs:string"/>
            <xs:element name="M3_34_49" type="xs:string"/>
            <xs:element name="M3_34_18" type="xs:string"/>
            <xs:element name="M3_34_19" type="xs:string"/>
            <xs:element name="M3_34_25" type="xs:string"/>
            <xs:element name="M3_34_31" type="xs:string"/>
            <xs:element name="M3_34_22" type="xs:string"/>
            <xs:element name="M3_34_28" type="xs:string"/>
            <xs:element name="M3_34_26" type="xs:string"/>
            <xs:element name="M3_34_30" type="xs:string"/>
            <xs:element name="M3_34_29" type="xs:string"/>
            <xs:element name="M3_34_32" type="xs:string"/>
            <xs:element name="M3_34_33" type="xs:string"/>
            <xs:element name="M3_34_34" type="xs:string"/>
            <xs:element name="M3_34_35" type="xs:string"/>
          </xs:sequence>
        </xs:complexType>
      </xs:element>
    </xs:schema>
  </Schema>
  <Schema ID="Schema107" Namespace="http://schemas.microsoft.com/office/infopath/2003/myXSD/2016-01-07T13:36:07">
    <xs:schema xmlns:ma="http://schemas.microsoft.com/office/2009/metadata/properties/metaAttributes" xmlns:dfs="http://schemas.microsoft.com/office/infopath/2003/dataFormSolution" xmlns:xsi="http://www.w3.org/2001/XMLSchema-instance" xmlns:pc="http://schemas.microsoft.com/office/infopath/2007/PartnerControls" xmlns:my="http://schemas.microsoft.com/office/infopath/2003/myXSD/2016-01-07T13:36:07" xmlns:d="http://schemas.microsoft.com/office/infopath/2009/WSSList/dataFields" xmlns:xd="http://schemas.microsoft.com/office/infopath/2003" xmlns:q="http://schemas.microsoft.com/office/infopath/2009/WSSList/queryFields" xmlns:dms="http://schemas.microsoft.com/office/2009/documentManagement/types" xmlns:xs="http://www.w3.org/2001/XMLSchema" xmlns="" attributeFormDefault="unqualified" elementFormDefault="qualified" targetNamespace="http://schemas.microsoft.com/office/infopath/2003/myXSD/2016-01-07T13:36:07">
      <xs:element name="FB_III_GT_Standorte">
        <xs:complexType>
          <xs:sequence>
            <xs:element name="Unternehmensdaten">
              <xs:complexType>
                <xs:sequence>
                  <xs:element name="U0_4">
                    <xs:simpleType>
                      <xs:restriction base="xs:string">
                        <xs:pattern value="[0-9]{8}"/>
                      </xs:restriction>
                    </xs:simpleType>
                  </xs:element>
                  <xs:element name="lfd_Nr.">
                    <xs:simpleType>
                      <xs:restriction base="xs:string">
                        <xs:pattern value="[0-9]{2}"/>
                      </xs:restriction>
                    </xs:simpleType>
                  </xs:element>
                  <xs:element name="U0_4_1" type="xs:string"/>
                  <xs:element name="M3_34_1" type="xs:string"/>
                  <xs:element name="M3_34_2" type="xs:string"/>
                  <xs:element name="M3_34_3" type="xs:string"/>
                  <xs:element name="M3_34_36" type="xs:string"/>
                  <xs:element name="M3_34_37" type="xs:string"/>
                  <xs:element name="M3_34_38" type="xs:string"/>
                  <xs:element name="M3_34_39" type="xs:string"/>
                  <xs:element name="M3_34_40" type="xs:string"/>
                  <xs:element name="M3_34_41" type="xs:string"/>
                  <xs:element name="M3_34_42" type="xs:string"/>
                  <xs:element name="M3_34_43" type="xs:string"/>
                  <xs:element name="M3_34_4" type="xs:string"/>
                  <xs:element name="M3_34_5" type="xs:string"/>
                  <xs:element name="M3_34_6" type="xs:string"/>
                  <xs:element name="M3_34_7" type="xs:string"/>
                  <xs:element name="M3_34_8" type="xs:string"/>
                  <xs:element name="M3_34_9" type="xs:string"/>
                </xs:sequence>
              </xs:complexType>
            </xs:element>
            <xs:element name="M3_34_10" nillable="true">
              <xs:simpleType>
                <xs:restriction base="xs:decimal">
                  <xs:fractionDigits value="3"/>
                </xs:restriction>
              </xs:simpleType>
            </xs:element>
            <xs:element name="M3_34_12" nillable="true">
              <xs:simpleType>
                <xs:restriction base="xs:integer"/>
              </xs:simpleType>
            </xs:element>
            <xs:element name="M3_34_13" nillable="true">
              <xs:simpleType>
                <xs:restriction base="xs:decimal">
                  <xs:fractionDigits value="3"/>
                </xs:restriction>
              </xs:simpleType>
            </xs:element>
            <xs:element name="M3_34_15" nillable="true">
              <xs:simpleType>
                <xs:restriction base="xs:integer"/>
              </xs:simpleType>
            </xs:element>
            <xs:element name="M3_34_16" nillable="true">
              <xs:simpleType>
                <xs:restriction base="xs:decimal">
                  <xs:fractionDigits value="2"/>
                </xs:restriction>
              </xs:simpleType>
            </xs:element>
            <xs:element name="M3_34_44" nillable="true">
              <xs:simpleType>
                <xs:restriction base="xs:decimal">
                  <xs:fractionDigits value="2"/>
                </xs:restriction>
              </xs:simpleType>
            </xs:element>
            <xs:element name="M3_34_45" nillable="true">
              <xs:simpleType>
                <xs:restriction base="xs:decimal">
                  <xs:fractionDigits value="2"/>
                </xs:restriction>
              </xs:simpleType>
            </xs:element>
            <xs:element name="M3_34_46" type="xs:string"/>
            <xs:element name="M3_34_47" type="xs:string"/>
            <xs:element name="M3_34_48" type="xs:string"/>
            <xs:element name="M3_34_49" type="xs:string"/>
            <xs:element name="M3_34_18" type="xs:string"/>
            <xs:element name="M3_34_19" type="xs:string"/>
            <xs:element name="M3_34_25" type="xs:string"/>
            <xs:element name="M3_34_31" type="xs:string"/>
            <xs:element name="M3_34_22" type="xs:string"/>
            <xs:element name="M3_34_28" type="xs:string"/>
            <xs:element name="M3_34_26" type="xs:string"/>
            <xs:element name="M3_34_30" type="xs:string"/>
            <xs:element name="M3_34_29" type="xs:string"/>
            <xs:element name="M3_34_32" type="xs:string"/>
            <xs:element name="M3_34_33" type="xs:string"/>
            <xs:element name="M3_34_34" type="xs:string"/>
            <xs:element name="M3_34_35" type="xs:string"/>
          </xs:sequence>
        </xs:complexType>
      </xs:element>
    </xs:schema>
  </Schema>
  <Schema ID="Schema108" Namespace="http://schemas.microsoft.com/office/infopath/2003/myXSD/2016-01-07T13:36:07">
    <xs:schema xmlns:ma="http://schemas.microsoft.com/office/2009/metadata/properties/metaAttributes" xmlns:dfs="http://schemas.microsoft.com/office/infopath/2003/dataFormSolution" xmlns:xsi="http://www.w3.org/2001/XMLSchema-instance" xmlns:pc="http://schemas.microsoft.com/office/infopath/2007/PartnerControls" xmlns:my="http://schemas.microsoft.com/office/infopath/2003/myXSD/2016-01-07T13:36:07" xmlns:d="http://schemas.microsoft.com/office/infopath/2009/WSSList/dataFields" xmlns:xd="http://schemas.microsoft.com/office/infopath/2003" xmlns:q="http://schemas.microsoft.com/office/infopath/2009/WSSList/queryFields" xmlns:dms="http://schemas.microsoft.com/office/2009/documentManagement/types" xmlns:xs="http://www.w3.org/2001/XMLSchema" xmlns="" attributeFormDefault="unqualified" elementFormDefault="qualified" targetNamespace="http://schemas.microsoft.com/office/infopath/2003/myXSD/2016-01-07T13:36:07">
      <xs:element name="FB_III_GT_Standorte">
        <xs:complexType>
          <xs:sequence>
            <xs:element name="Unternehmensdaten">
              <xs:complexType>
                <xs:sequence>
                  <xs:element name="U0_4">
                    <xs:simpleType>
                      <xs:restriction base="xs:string">
                        <xs:pattern value="[0-9]{8}"/>
                      </xs:restriction>
                    </xs:simpleType>
                  </xs:element>
                  <xs:element name="lfd_Nr.">
                    <xs:simpleType>
                      <xs:restriction base="xs:string">
                        <xs:pattern value="[0-9]{2}"/>
                      </xs:restriction>
                    </xs:simpleType>
                  </xs:element>
                  <xs:element name="U0_4_1" type="xs:string"/>
                  <xs:element name="M3_34_1" type="xs:string"/>
                  <xs:element name="M3_34_2" type="xs:string"/>
                  <xs:element name="M3_34_3" type="xs:string"/>
                  <xs:element name="M3_34_36" type="xs:string"/>
                  <xs:element name="M3_34_37" type="xs:string"/>
                  <xs:element name="M3_34_38" type="xs:string"/>
                  <xs:element name="M3_34_39" type="xs:string"/>
                  <xs:element name="M3_34_40" type="xs:string"/>
                  <xs:element name="M3_34_41" type="xs:string"/>
                  <xs:element name="M3_34_42" type="xs:string"/>
                  <xs:element name="M3_34_43" type="xs:string"/>
                  <xs:element name="M3_34_4" type="xs:string"/>
                  <xs:element name="M3_34_5" type="xs:string"/>
                  <xs:element name="M3_34_6" type="xs:string"/>
                  <xs:element name="M3_34_7" type="xs:string"/>
                  <xs:element name="M3_34_8" type="xs:string"/>
                  <xs:element name="M3_34_9" type="xs:string"/>
                </xs:sequence>
              </xs:complexType>
            </xs:element>
            <xs:element name="M3_34_10" nillable="true">
              <xs:simpleType>
                <xs:restriction base="xs:decimal">
                  <xs:fractionDigits value="3"/>
                </xs:restriction>
              </xs:simpleType>
            </xs:element>
            <xs:element name="M3_34_12" nillable="true">
              <xs:simpleType>
                <xs:restriction base="xs:integer"/>
              </xs:simpleType>
            </xs:element>
            <xs:element name="M3_34_13" nillable="true">
              <xs:simpleType>
                <xs:restriction base="xs:decimal">
                  <xs:fractionDigits value="3"/>
                </xs:restriction>
              </xs:simpleType>
            </xs:element>
            <xs:element name="M3_34_15" nillable="true">
              <xs:simpleType>
                <xs:restriction base="xs:integer"/>
              </xs:simpleType>
            </xs:element>
            <xs:element name="M3_34_16" nillable="true">
              <xs:simpleType>
                <xs:restriction base="xs:decimal">
                  <xs:fractionDigits value="2"/>
                </xs:restriction>
              </xs:simpleType>
            </xs:element>
            <xs:element name="M3_34_44" nillable="true">
              <xs:simpleType>
                <xs:restriction base="xs:decimal">
                  <xs:fractionDigits value="2"/>
                </xs:restriction>
              </xs:simpleType>
            </xs:element>
            <xs:element name="M3_34_45" nillable="true">
              <xs:simpleType>
                <xs:restriction base="xs:decimal">
                  <xs:fractionDigits value="2"/>
                </xs:restriction>
              </xs:simpleType>
            </xs:element>
            <xs:element name="M3_34_46" type="xs:string"/>
            <xs:element name="M3_34_47" type="xs:string"/>
            <xs:element name="M3_34_48" type="xs:string"/>
            <xs:element name="M3_34_49" type="xs:string"/>
            <xs:element name="M3_34_18" type="xs:string"/>
            <xs:element name="M3_34_19" type="xs:string"/>
            <xs:element name="M3_34_25" type="xs:string"/>
            <xs:element name="M3_34_31" type="xs:string"/>
            <xs:element name="M3_34_22" type="xs:string"/>
            <xs:element name="M3_34_28" type="xs:string"/>
            <xs:element name="M3_34_26" type="xs:string"/>
            <xs:element name="M3_34_30" type="xs:string"/>
            <xs:element name="M3_34_29" type="xs:string"/>
            <xs:element name="M3_34_32" type="xs:string"/>
            <xs:element name="M3_34_33" type="xs:string"/>
            <xs:element name="M3_34_34" type="xs:string"/>
            <xs:element name="M3_34_35" type="xs:string"/>
          </xs:sequence>
        </xs:complexType>
      </xs:element>
    </xs:schema>
  </Schema>
  <Schema ID="Schema109" Namespace="http://schemas.microsoft.com/office/infopath/2003/myXSD/2016-01-07T13:36:07">
    <xs:schema xmlns:ma="http://schemas.microsoft.com/office/2009/metadata/properties/metaAttributes" xmlns:dfs="http://schemas.microsoft.com/office/infopath/2003/dataFormSolution" xmlns:xsi="http://www.w3.org/2001/XMLSchema-instance" xmlns:pc="http://schemas.microsoft.com/office/infopath/2007/PartnerControls" xmlns:my="http://schemas.microsoft.com/office/infopath/2003/myXSD/2016-01-07T13:36:07" xmlns:d="http://schemas.microsoft.com/office/infopath/2009/WSSList/dataFields" xmlns:xd="http://schemas.microsoft.com/office/infopath/2003" xmlns:q="http://schemas.microsoft.com/office/infopath/2009/WSSList/queryFields" xmlns:dms="http://schemas.microsoft.com/office/2009/documentManagement/types" xmlns:xs="http://www.w3.org/2001/XMLSchema" xmlns="" attributeFormDefault="unqualified" elementFormDefault="qualified" targetNamespace="http://schemas.microsoft.com/office/infopath/2003/myXSD/2016-01-07T13:36:07">
      <xs:element name="FB_III_GT_Standorte">
        <xs:complexType>
          <xs:sequence>
            <xs:element name="Unternehmensdaten">
              <xs:complexType>
                <xs:sequence>
                  <xs:element name="U0_4">
                    <xs:simpleType>
                      <xs:restriction base="xs:string">
                        <xs:pattern value="[0-9]{8}"/>
                      </xs:restriction>
                    </xs:simpleType>
                  </xs:element>
                  <xs:element name="lfd_Nr.">
                    <xs:simpleType>
                      <xs:restriction base="xs:string">
                        <xs:pattern value="[0-9]{2}"/>
                      </xs:restriction>
                    </xs:simpleType>
                  </xs:element>
                  <xs:element name="U0_4_1" type="xs:string"/>
                  <xs:element name="M3_34_1" type="xs:string"/>
                  <xs:element name="M3_34_2" type="xs:string"/>
                  <xs:element name="M3_34_3" type="xs:string"/>
                  <xs:element name="M3_34_36" type="xs:string"/>
                  <xs:element name="M3_34_37" type="xs:string"/>
                  <xs:element name="M3_34_38" type="xs:string"/>
                  <xs:element name="M3_34_39" type="xs:string"/>
                  <xs:element name="M3_34_40" type="xs:string"/>
                  <xs:element name="M3_34_41" type="xs:string"/>
                  <xs:element name="M3_34_42" type="xs:string"/>
                  <xs:element name="M3_34_43" type="xs:string"/>
                  <xs:element name="M3_34_4" type="xs:string"/>
                  <xs:element name="M3_34_5" type="xs:string"/>
                  <xs:element name="M3_34_6" type="xs:string"/>
                  <xs:element name="M3_34_7" type="xs:string"/>
                  <xs:element name="M3_34_8" type="xs:string"/>
                  <xs:element name="M3_34_9" type="xs:string"/>
                </xs:sequence>
              </xs:complexType>
            </xs:element>
            <xs:element name="M3_34_10" nillable="true">
              <xs:simpleType>
                <xs:restriction base="xs:decimal">
                  <xs:fractionDigits value="3"/>
                </xs:restriction>
              </xs:simpleType>
            </xs:element>
            <xs:element name="M3_34_12" nillable="true">
              <xs:simpleType>
                <xs:restriction base="xs:integer"/>
              </xs:simpleType>
            </xs:element>
            <xs:element name="M3_34_13" nillable="true">
              <xs:simpleType>
                <xs:restriction base="xs:decimal">
                  <xs:fractionDigits value="3"/>
                </xs:restriction>
              </xs:simpleType>
            </xs:element>
            <xs:element name="M3_34_15" nillable="true">
              <xs:simpleType>
                <xs:restriction base="xs:integer"/>
              </xs:simpleType>
            </xs:element>
            <xs:element name="M3_34_16" nillable="true">
              <xs:simpleType>
                <xs:restriction base="xs:decimal">
                  <xs:fractionDigits value="2"/>
                </xs:restriction>
              </xs:simpleType>
            </xs:element>
            <xs:element name="M3_34_44" nillable="true">
              <xs:simpleType>
                <xs:restriction base="xs:decimal">
                  <xs:fractionDigits value="2"/>
                </xs:restriction>
              </xs:simpleType>
            </xs:element>
            <xs:element name="M3_34_45" nillable="true">
              <xs:simpleType>
                <xs:restriction base="xs:decimal">
                  <xs:fractionDigits value="2"/>
                </xs:restriction>
              </xs:simpleType>
            </xs:element>
            <xs:element name="M3_34_46" type="xs:string"/>
            <xs:element name="M3_34_47" type="xs:string"/>
            <xs:element name="M3_34_48" type="xs:string"/>
            <xs:element name="M3_34_49" type="xs:string"/>
            <xs:element name="M3_34_18" type="xs:string"/>
            <xs:element name="M3_34_19" type="xs:string"/>
            <xs:element name="M3_34_25" type="xs:string"/>
            <xs:element name="M3_34_31" type="xs:string"/>
            <xs:element name="M3_34_22" type="xs:string"/>
            <xs:element name="M3_34_28" type="xs:string"/>
            <xs:element name="M3_34_26" type="xs:string"/>
            <xs:element name="M3_34_30" type="xs:string"/>
            <xs:element name="M3_34_29" type="xs:string"/>
            <xs:element name="M3_34_32" type="xs:string"/>
            <xs:element name="M3_34_33" type="xs:string"/>
            <xs:element name="M3_34_34" type="xs:string"/>
            <xs:element name="M3_34_35" type="xs:string"/>
          </xs:sequence>
        </xs:complexType>
      </xs:element>
    </xs:schema>
  </Schema>
  <Schema ID="Schema110" Namespace="http://schemas.microsoft.com/office/infopath/2003/myXSD/2016-01-07T13:36:07">
    <xs:schema xmlns:ma="http://schemas.microsoft.com/office/2009/metadata/properties/metaAttributes" xmlns:dfs="http://schemas.microsoft.com/office/infopath/2003/dataFormSolution" xmlns:xsi="http://www.w3.org/2001/XMLSchema-instance" xmlns:pc="http://schemas.microsoft.com/office/infopath/2007/PartnerControls" xmlns:my="http://schemas.microsoft.com/office/infopath/2003/myXSD/2016-01-07T13:36:07" xmlns:d="http://schemas.microsoft.com/office/infopath/2009/WSSList/dataFields" xmlns:xd="http://schemas.microsoft.com/office/infopath/2003" xmlns:q="http://schemas.microsoft.com/office/infopath/2009/WSSList/queryFields" xmlns:dms="http://schemas.microsoft.com/office/2009/documentManagement/types" xmlns:xs="http://www.w3.org/2001/XMLSchema" xmlns="" attributeFormDefault="unqualified" elementFormDefault="qualified" targetNamespace="http://schemas.microsoft.com/office/infopath/2003/myXSD/2016-01-07T13:36:07">
      <xs:element name="FB_III_GT_Standorte">
        <xs:complexType>
          <xs:sequence>
            <xs:element name="Unternehmensdaten">
              <xs:complexType>
                <xs:sequence>
                  <xs:element name="U0_4">
                    <xs:simpleType>
                      <xs:restriction base="xs:string">
                        <xs:pattern value="[0-9]{8}"/>
                      </xs:restriction>
                    </xs:simpleType>
                  </xs:element>
                  <xs:element name="lfd_Nr.">
                    <xs:simpleType>
                      <xs:restriction base="xs:string">
                        <xs:pattern value="[0-9]{2}"/>
                      </xs:restriction>
                    </xs:simpleType>
                  </xs:element>
                  <xs:element name="U0_4_1" type="xs:string"/>
                  <xs:element name="M3_34_1" type="xs:string"/>
                  <xs:element name="M3_34_2" type="xs:string"/>
                  <xs:element name="M3_34_3" type="xs:string"/>
                  <xs:element name="M3_34_36" type="xs:string"/>
                  <xs:element name="M3_34_37" type="xs:string"/>
                  <xs:element name="M3_34_38" type="xs:string"/>
                  <xs:element name="M3_34_39" type="xs:string"/>
                  <xs:element name="M3_34_40" type="xs:string"/>
                  <xs:element name="M3_34_41" type="xs:string"/>
                  <xs:element name="M3_34_42" type="xs:string"/>
                  <xs:element name="M3_34_43" type="xs:string"/>
                  <xs:element name="M3_34_4" type="xs:string"/>
                  <xs:element name="M3_34_5" type="xs:string"/>
                  <xs:element name="M3_34_6" type="xs:string"/>
                  <xs:element name="M3_34_7" type="xs:string"/>
                  <xs:element name="M3_34_8" type="xs:string"/>
                  <xs:element name="M3_34_9" type="xs:string"/>
                </xs:sequence>
              </xs:complexType>
            </xs:element>
            <xs:element name="M3_34_10" nillable="true">
              <xs:simpleType>
                <xs:restriction base="xs:decimal">
                  <xs:fractionDigits value="3"/>
                </xs:restriction>
              </xs:simpleType>
            </xs:element>
            <xs:element name="M3_34_12" nillable="true">
              <xs:simpleType>
                <xs:restriction base="xs:integer"/>
              </xs:simpleType>
            </xs:element>
            <xs:element name="M3_34_13" nillable="true">
              <xs:simpleType>
                <xs:restriction base="xs:decimal">
                  <xs:fractionDigits value="3"/>
                </xs:restriction>
              </xs:simpleType>
            </xs:element>
            <xs:element name="M3_34_15" nillable="true">
              <xs:simpleType>
                <xs:restriction base="xs:integer"/>
              </xs:simpleType>
            </xs:element>
            <xs:element name="M3_34_16" nillable="true">
              <xs:simpleType>
                <xs:restriction base="xs:decimal">
                  <xs:fractionDigits value="2"/>
                </xs:restriction>
              </xs:simpleType>
            </xs:element>
            <xs:element name="M3_34_44" nillable="true">
              <xs:simpleType>
                <xs:restriction base="xs:decimal">
                  <xs:fractionDigits value="2"/>
                </xs:restriction>
              </xs:simpleType>
            </xs:element>
            <xs:element name="M3_34_45" nillable="true">
              <xs:simpleType>
                <xs:restriction base="xs:decimal">
                  <xs:fractionDigits value="2"/>
                </xs:restriction>
              </xs:simpleType>
            </xs:element>
            <xs:element name="M3_34_46" type="xs:string"/>
            <xs:element name="M3_34_47" type="xs:string"/>
            <xs:element name="M3_34_48" type="xs:string"/>
            <xs:element name="M3_34_49" type="xs:string"/>
            <xs:element name="M3_34_18" type="xs:string"/>
            <xs:element name="M3_34_19" type="xs:string"/>
            <xs:element name="M3_34_25" type="xs:string"/>
            <xs:element name="M3_34_31" type="xs:string"/>
            <xs:element name="M3_34_22" type="xs:string"/>
            <xs:element name="M3_34_28" type="xs:string"/>
            <xs:element name="M3_34_26" type="xs:string"/>
            <xs:element name="M3_34_30" type="xs:string"/>
            <xs:element name="M3_34_29" type="xs:string"/>
            <xs:element name="M3_34_32" type="xs:string"/>
            <xs:element name="M3_34_33" type="xs:string"/>
            <xs:element name="M3_34_34" type="xs:string"/>
            <xs:element name="M3_34_35" type="xs:string"/>
          </xs:sequence>
        </xs:complexType>
      </xs:element>
    </xs:schema>
  </Schema>
  <Schema ID="Schema111" Namespace="http://schemas.microsoft.com/office/infopath/2003/myXSD/2016-01-07T13:36:07">
    <xs:schema xmlns:ma="http://schemas.microsoft.com/office/2009/metadata/properties/metaAttributes" xmlns:dfs="http://schemas.microsoft.com/office/infopath/2003/dataFormSolution" xmlns:xsi="http://www.w3.org/2001/XMLSchema-instance" xmlns:pc="http://schemas.microsoft.com/office/infopath/2007/PartnerControls" xmlns:my="http://schemas.microsoft.com/office/infopath/2003/myXSD/2016-01-07T13:36:07" xmlns:d="http://schemas.microsoft.com/office/infopath/2009/WSSList/dataFields" xmlns:xd="http://schemas.microsoft.com/office/infopath/2003" xmlns:q="http://schemas.microsoft.com/office/infopath/2009/WSSList/queryFields" xmlns:dms="http://schemas.microsoft.com/office/2009/documentManagement/types" xmlns:xs="http://www.w3.org/2001/XMLSchema" xmlns="" attributeFormDefault="unqualified" elementFormDefault="qualified" targetNamespace="http://schemas.microsoft.com/office/infopath/2003/myXSD/2016-01-07T13:36:07">
      <xs:element name="FB_III_GT_Standorte">
        <xs:complexType>
          <xs:sequence>
            <xs:element name="Unternehmensdaten">
              <xs:complexType>
                <xs:sequence>
                  <xs:element name="U0_4">
                    <xs:simpleType>
                      <xs:restriction base="xs:string">
                        <xs:pattern value="[0-9]{8}"/>
                      </xs:restriction>
                    </xs:simpleType>
                  </xs:element>
                  <xs:element name="lfd_Nr.">
                    <xs:simpleType>
                      <xs:restriction base="xs:string">
                        <xs:pattern value="[0-9]{2}"/>
                      </xs:restriction>
                    </xs:simpleType>
                  </xs:element>
                  <xs:element name="U0_4_1" type="xs:string"/>
                  <xs:element name="M3_34_1" type="xs:string"/>
                  <xs:element name="M3_34_2" type="xs:string"/>
                  <xs:element name="M3_34_3" type="xs:string"/>
                  <xs:element name="M3_34_36" type="xs:string"/>
                  <xs:element name="M3_34_37" type="xs:string"/>
                  <xs:element name="M3_34_38" type="xs:string"/>
                  <xs:element name="M3_34_39" type="xs:string"/>
                  <xs:element name="M3_34_40" type="xs:string"/>
                  <xs:element name="M3_34_41" type="xs:string"/>
                  <xs:element name="M3_34_42" type="xs:string"/>
                  <xs:element name="M3_34_43" type="xs:string"/>
                  <xs:element name="M3_34_4" type="xs:string"/>
                  <xs:element name="M3_34_5" type="xs:string"/>
                  <xs:element name="M3_34_6" type="xs:string"/>
                  <xs:element name="M3_34_7" type="xs:string"/>
                  <xs:element name="M3_34_8" type="xs:string"/>
                  <xs:element name="M3_34_9" type="xs:string"/>
                </xs:sequence>
              </xs:complexType>
            </xs:element>
            <xs:element name="M3_34_10" nillable="true">
              <xs:simpleType>
                <xs:restriction base="xs:decimal">
                  <xs:fractionDigits value="3"/>
                </xs:restriction>
              </xs:simpleType>
            </xs:element>
            <xs:element name="M3_34_12" nillable="true">
              <xs:simpleType>
                <xs:restriction base="xs:integer"/>
              </xs:simpleType>
            </xs:element>
            <xs:element name="M3_34_13" nillable="true">
              <xs:simpleType>
                <xs:restriction base="xs:decimal">
                  <xs:fractionDigits value="3"/>
                </xs:restriction>
              </xs:simpleType>
            </xs:element>
            <xs:element name="M3_34_15" nillable="true">
              <xs:simpleType>
                <xs:restriction base="xs:integer"/>
              </xs:simpleType>
            </xs:element>
            <xs:element name="M3_34_16" nillable="true">
              <xs:simpleType>
                <xs:restriction base="xs:decimal">
                  <xs:fractionDigits value="2"/>
                </xs:restriction>
              </xs:simpleType>
            </xs:element>
            <xs:element name="M3_34_44" nillable="true">
              <xs:simpleType>
                <xs:restriction base="xs:decimal">
                  <xs:fractionDigits value="2"/>
                </xs:restriction>
              </xs:simpleType>
            </xs:element>
            <xs:element name="M3_34_45" nillable="true">
              <xs:simpleType>
                <xs:restriction base="xs:decimal">
                  <xs:fractionDigits value="2"/>
                </xs:restriction>
              </xs:simpleType>
            </xs:element>
            <xs:element name="M3_34_46" type="xs:string"/>
            <xs:element name="M3_34_47" type="xs:string"/>
            <xs:element name="M3_34_48" type="xs:string"/>
            <xs:element name="M3_34_49" type="xs:string"/>
            <xs:element name="M3_34_18" type="xs:string"/>
            <xs:element name="M3_34_19" type="xs:string"/>
            <xs:element name="M3_34_25" type="xs:string"/>
            <xs:element name="M3_34_31" type="xs:string"/>
            <xs:element name="M3_34_22" type="xs:string"/>
            <xs:element name="M3_34_28" type="xs:string"/>
            <xs:element name="M3_34_26" type="xs:string"/>
            <xs:element name="M3_34_30" type="xs:string"/>
            <xs:element name="M3_34_29" type="xs:string"/>
            <xs:element name="M3_34_32" type="xs:string"/>
            <xs:element name="M3_34_33" type="xs:string"/>
            <xs:element name="M3_34_34" type="xs:string"/>
            <xs:element name="M3_34_35" type="xs:string"/>
          </xs:sequence>
        </xs:complexType>
      </xs:element>
    </xs:schema>
  </Schema>
  <Schema ID="Schema112" Namespace="http://schemas.microsoft.com/office/infopath/2003/myXSD/2016-01-07T13:36:07">
    <xs:schema xmlns:ma="http://schemas.microsoft.com/office/2009/metadata/properties/metaAttributes" xmlns:dfs="http://schemas.microsoft.com/office/infopath/2003/dataFormSolution" xmlns:xsi="http://www.w3.org/2001/XMLSchema-instance" xmlns:pc="http://schemas.microsoft.com/office/infopath/2007/PartnerControls" xmlns:my="http://schemas.microsoft.com/office/infopath/2003/myXSD/2016-01-07T13:36:07" xmlns:d="http://schemas.microsoft.com/office/infopath/2009/WSSList/dataFields" xmlns:xd="http://schemas.microsoft.com/office/infopath/2003" xmlns:q="http://schemas.microsoft.com/office/infopath/2009/WSSList/queryFields" xmlns:dms="http://schemas.microsoft.com/office/2009/documentManagement/types" xmlns:xs="http://www.w3.org/2001/XMLSchema" xmlns="" attributeFormDefault="unqualified" elementFormDefault="qualified" targetNamespace="http://schemas.microsoft.com/office/infopath/2003/myXSD/2016-01-07T13:36:07">
      <xs:element name="FB_III_GT_Standorte">
        <xs:complexType>
          <xs:sequence>
            <xs:element name="Unternehmensdaten">
              <xs:complexType>
                <xs:sequence>
                  <xs:element name="U0_4">
                    <xs:simpleType>
                      <xs:restriction base="xs:string">
                        <xs:pattern value="[0-9]{8}"/>
                      </xs:restriction>
                    </xs:simpleType>
                  </xs:element>
                  <xs:element name="lfd_Nr.">
                    <xs:simpleType>
                      <xs:restriction base="xs:string">
                        <xs:pattern value="[0-9]{2}"/>
                      </xs:restriction>
                    </xs:simpleType>
                  </xs:element>
                  <xs:element name="U0_4_1" type="xs:string"/>
                  <xs:element name="M3_34_1" type="xs:string"/>
                  <xs:element name="M3_34_2" type="xs:string"/>
                  <xs:element name="M3_34_3" type="xs:string"/>
                  <xs:element name="M3_34_36" type="xs:string"/>
                  <xs:element name="M3_34_37" type="xs:string"/>
                  <xs:element name="M3_34_38" type="xs:string"/>
                  <xs:element name="M3_34_39" type="xs:string"/>
                  <xs:element name="M3_34_40" type="xs:string"/>
                  <xs:element name="M3_34_41" type="xs:string"/>
                  <xs:element name="M3_34_42" type="xs:string"/>
                  <xs:element name="M3_34_43" type="xs:string"/>
                  <xs:element name="M3_34_4" type="xs:string"/>
                  <xs:element name="M3_34_5" type="xs:string"/>
                  <xs:element name="M3_34_6" type="xs:string"/>
                  <xs:element name="M3_34_7" type="xs:string"/>
                  <xs:element name="M3_34_8" type="xs:string"/>
                  <xs:element name="M3_34_9" type="xs:string"/>
                </xs:sequence>
              </xs:complexType>
            </xs:element>
            <xs:element name="M3_34_10" nillable="true">
              <xs:simpleType>
                <xs:restriction base="xs:decimal">
                  <xs:fractionDigits value="3"/>
                </xs:restriction>
              </xs:simpleType>
            </xs:element>
            <xs:element name="M3_34_12" nillable="true">
              <xs:simpleType>
                <xs:restriction base="xs:integer"/>
              </xs:simpleType>
            </xs:element>
            <xs:element name="M3_34_13" nillable="true">
              <xs:simpleType>
                <xs:restriction base="xs:decimal">
                  <xs:fractionDigits value="3"/>
                </xs:restriction>
              </xs:simpleType>
            </xs:element>
            <xs:element name="M3_34_15" nillable="true">
              <xs:simpleType>
                <xs:restriction base="xs:integer"/>
              </xs:simpleType>
            </xs:element>
            <xs:element name="M3_34_16" nillable="true">
              <xs:simpleType>
                <xs:restriction base="xs:decimal">
                  <xs:fractionDigits value="2"/>
                </xs:restriction>
              </xs:simpleType>
            </xs:element>
            <xs:element name="M3_34_44" nillable="true">
              <xs:simpleType>
                <xs:restriction base="xs:decimal">
                  <xs:fractionDigits value="2"/>
                </xs:restriction>
              </xs:simpleType>
            </xs:element>
            <xs:element name="M3_34_45" nillable="true">
              <xs:simpleType>
                <xs:restriction base="xs:decimal">
                  <xs:fractionDigits value="2"/>
                </xs:restriction>
              </xs:simpleType>
            </xs:element>
            <xs:element name="M3_34_46" type="xs:string"/>
            <xs:element name="M3_34_47" type="xs:string"/>
            <xs:element name="M3_34_48" type="xs:string"/>
            <xs:element name="M3_34_49" type="xs:string"/>
            <xs:element name="M3_34_18" type="xs:string"/>
            <xs:element name="M3_34_19" type="xs:string"/>
            <xs:element name="M3_34_25" type="xs:string"/>
            <xs:element name="M3_34_31" type="xs:string"/>
            <xs:element name="M3_34_22" type="xs:string"/>
            <xs:element name="M3_34_28" type="xs:string"/>
            <xs:element name="M3_34_26" type="xs:string"/>
            <xs:element name="M3_34_30" type="xs:string"/>
            <xs:element name="M3_34_29" type="xs:string"/>
            <xs:element name="M3_34_32" type="xs:string"/>
            <xs:element name="M3_34_33" type="xs:string"/>
            <xs:element name="M3_34_34" type="xs:string"/>
            <xs:element name="M3_34_35" type="xs:string"/>
          </xs:sequence>
        </xs:complexType>
      </xs:element>
    </xs:schema>
  </Schema>
  <Schema ID="Schema113" Namespace="http://schemas.microsoft.com/office/infopath/2003/myXSD/2016-01-07T13:36:07">
    <xs:schema xmlns:ma="http://schemas.microsoft.com/office/2009/metadata/properties/metaAttributes" xmlns:dfs="http://schemas.microsoft.com/office/infopath/2003/dataFormSolution" xmlns:xsi="http://www.w3.org/2001/XMLSchema-instance" xmlns:pc="http://schemas.microsoft.com/office/infopath/2007/PartnerControls" xmlns:my="http://schemas.microsoft.com/office/infopath/2003/myXSD/2016-01-07T13:36:07" xmlns:d="http://schemas.microsoft.com/office/infopath/2009/WSSList/dataFields" xmlns:xd="http://schemas.microsoft.com/office/infopath/2003" xmlns:q="http://schemas.microsoft.com/office/infopath/2009/WSSList/queryFields" xmlns:dms="http://schemas.microsoft.com/office/2009/documentManagement/types" xmlns:xs="http://www.w3.org/2001/XMLSchema" xmlns="" attributeFormDefault="unqualified" elementFormDefault="qualified" targetNamespace="http://schemas.microsoft.com/office/infopath/2003/myXSD/2016-01-07T13:36:07">
      <xs:element name="FB_III_GT_Standorte">
        <xs:complexType>
          <xs:sequence>
            <xs:element name="Unternehmensdaten">
              <xs:complexType>
                <xs:sequence>
                  <xs:element name="U0_4">
                    <xs:simpleType>
                      <xs:restriction base="xs:string">
                        <xs:pattern value="[0-9]{8}"/>
                      </xs:restriction>
                    </xs:simpleType>
                  </xs:element>
                  <xs:element name="lfd_Nr.">
                    <xs:simpleType>
                      <xs:restriction base="xs:string">
                        <xs:pattern value="[0-9]{2}"/>
                      </xs:restriction>
                    </xs:simpleType>
                  </xs:element>
                  <xs:element name="U0_4_1" type="xs:string"/>
                  <xs:element name="M3_34_1" type="xs:string"/>
                  <xs:element name="M3_34_2" type="xs:string"/>
                  <xs:element name="M3_34_3" type="xs:string"/>
                  <xs:element name="M3_34_36" type="xs:string"/>
                  <xs:element name="M3_34_37" type="xs:string"/>
                  <xs:element name="M3_34_38" type="xs:string"/>
                  <xs:element name="M3_34_39" type="xs:string"/>
                  <xs:element name="M3_34_40" type="xs:string"/>
                  <xs:element name="M3_34_41" type="xs:string"/>
                  <xs:element name="M3_34_42" type="xs:string"/>
                  <xs:element name="M3_34_43" type="xs:string"/>
                  <xs:element name="M3_34_4" type="xs:string"/>
                  <xs:element name="M3_34_5" type="xs:string"/>
                  <xs:element name="M3_34_6" type="xs:string"/>
                  <xs:element name="M3_34_7" type="xs:string"/>
                  <xs:element name="M3_34_8" type="xs:string"/>
                  <xs:element name="M3_34_9" type="xs:string"/>
                </xs:sequence>
              </xs:complexType>
            </xs:element>
            <xs:element name="M3_34_10" nillable="true">
              <xs:simpleType>
                <xs:restriction base="xs:decimal">
                  <xs:fractionDigits value="3"/>
                </xs:restriction>
              </xs:simpleType>
            </xs:element>
            <xs:element name="M3_34_12" nillable="true">
              <xs:simpleType>
                <xs:restriction base="xs:integer"/>
              </xs:simpleType>
            </xs:element>
            <xs:element name="M3_34_13" nillable="true">
              <xs:simpleType>
                <xs:restriction base="xs:decimal">
                  <xs:fractionDigits value="3"/>
                </xs:restriction>
              </xs:simpleType>
            </xs:element>
            <xs:element name="M3_34_15" nillable="true">
              <xs:simpleType>
                <xs:restriction base="xs:integer"/>
              </xs:simpleType>
            </xs:element>
            <xs:element name="M3_34_16" nillable="true">
              <xs:simpleType>
                <xs:restriction base="xs:decimal">
                  <xs:fractionDigits value="2"/>
                </xs:restriction>
              </xs:simpleType>
            </xs:element>
            <xs:element name="M3_34_44" nillable="true">
              <xs:simpleType>
                <xs:restriction base="xs:decimal">
                  <xs:fractionDigits value="2"/>
                </xs:restriction>
              </xs:simpleType>
            </xs:element>
            <xs:element name="M3_34_45" nillable="true">
              <xs:simpleType>
                <xs:restriction base="xs:decimal">
                  <xs:fractionDigits value="2"/>
                </xs:restriction>
              </xs:simpleType>
            </xs:element>
            <xs:element name="M3_34_46" type="xs:string"/>
            <xs:element name="M3_34_47" type="xs:string"/>
            <xs:element name="M3_34_48" type="xs:string"/>
            <xs:element name="M3_34_49" type="xs:string"/>
            <xs:element name="M3_34_18" type="xs:string"/>
            <xs:element name="M3_34_19" type="xs:string"/>
            <xs:element name="M3_34_25" type="xs:string"/>
            <xs:element name="M3_34_31" type="xs:string"/>
            <xs:element name="M3_34_22" type="xs:string"/>
            <xs:element name="M3_34_28" type="xs:string"/>
            <xs:element name="M3_34_26" type="xs:string"/>
            <xs:element name="M3_34_30" type="xs:string"/>
            <xs:element name="M3_34_29" type="xs:string"/>
            <xs:element name="M3_34_32" type="xs:string"/>
            <xs:element name="M3_34_33" type="xs:string"/>
            <xs:element name="M3_34_34" type="xs:string"/>
            <xs:element name="M3_34_35" type="xs:string"/>
          </xs:sequence>
        </xs:complexType>
      </xs:element>
    </xs:schema>
  </Schema>
  <Schema ID="Schema114" Namespace="http://schemas.microsoft.com/office/infopath/2003/myXSD/2016-01-07T13:36:07">
    <xs:schema xmlns:ma="http://schemas.microsoft.com/office/2009/metadata/properties/metaAttributes" xmlns:dfs="http://schemas.microsoft.com/office/infopath/2003/dataFormSolution" xmlns:xsi="http://www.w3.org/2001/XMLSchema-instance" xmlns:pc="http://schemas.microsoft.com/office/infopath/2007/PartnerControls" xmlns:my="http://schemas.microsoft.com/office/infopath/2003/myXSD/2016-01-07T13:36:07" xmlns:d="http://schemas.microsoft.com/office/infopath/2009/WSSList/dataFields" xmlns:xd="http://schemas.microsoft.com/office/infopath/2003" xmlns:q="http://schemas.microsoft.com/office/infopath/2009/WSSList/queryFields" xmlns:dms="http://schemas.microsoft.com/office/2009/documentManagement/types" xmlns:xs="http://www.w3.org/2001/XMLSchema" xmlns="" attributeFormDefault="unqualified" elementFormDefault="qualified" targetNamespace="http://schemas.microsoft.com/office/infopath/2003/myXSD/2016-01-07T13:36:07">
      <xs:element name="FB_III_GT_Standorte">
        <xs:complexType>
          <xs:sequence>
            <xs:element name="Unternehmensdaten">
              <xs:complexType>
                <xs:sequence>
                  <xs:element name="U0_4">
                    <xs:simpleType>
                      <xs:restriction base="xs:string">
                        <xs:pattern value="[0-9]{8}"/>
                      </xs:restriction>
                    </xs:simpleType>
                  </xs:element>
                  <xs:element name="lfd_Nr.">
                    <xs:simpleType>
                      <xs:restriction base="xs:string">
                        <xs:pattern value="[0-9]{2}"/>
                      </xs:restriction>
                    </xs:simpleType>
                  </xs:element>
                  <xs:element name="U0_4_1" type="xs:string"/>
                  <xs:element name="M3_34_1" type="xs:string"/>
                  <xs:element name="M3_34_2" type="xs:string"/>
                  <xs:element name="M3_34_3" type="xs:string"/>
                  <xs:element name="M3_34_36" type="xs:string"/>
                  <xs:element name="M3_34_37" type="xs:string"/>
                  <xs:element name="M3_34_38" type="xs:string"/>
                  <xs:element name="M3_34_39" type="xs:string"/>
                  <xs:element name="M3_34_40" type="xs:string"/>
                  <xs:element name="M3_34_41" type="xs:string"/>
                  <xs:element name="M3_34_42" type="xs:string"/>
                  <xs:element name="M3_34_43" type="xs:string"/>
                  <xs:element name="M3_34_4" type="xs:string"/>
                  <xs:element name="M3_34_5" type="xs:string"/>
                  <xs:element name="M3_34_6" type="xs:string"/>
                  <xs:element name="M3_34_7" type="xs:string"/>
                  <xs:element name="M3_34_8" type="xs:string"/>
                  <xs:element name="M3_34_9" type="xs:string"/>
                </xs:sequence>
              </xs:complexType>
            </xs:element>
            <xs:element name="M3_34_10" nillable="true">
              <xs:simpleType>
                <xs:restriction base="xs:decimal">
                  <xs:fractionDigits value="3"/>
                </xs:restriction>
              </xs:simpleType>
            </xs:element>
            <xs:element name="M3_34_12" nillable="true">
              <xs:simpleType>
                <xs:restriction base="xs:integer"/>
              </xs:simpleType>
            </xs:element>
            <xs:element name="M3_34_13" nillable="true">
              <xs:simpleType>
                <xs:restriction base="xs:decimal">
                  <xs:fractionDigits value="3"/>
                </xs:restriction>
              </xs:simpleType>
            </xs:element>
            <xs:element name="M3_34_15" nillable="true">
              <xs:simpleType>
                <xs:restriction base="xs:integer"/>
              </xs:simpleType>
            </xs:element>
            <xs:element name="M3_34_16" nillable="true">
              <xs:simpleType>
                <xs:restriction base="xs:decimal">
                  <xs:fractionDigits value="2"/>
                </xs:restriction>
              </xs:simpleType>
            </xs:element>
            <xs:element name="M3_34_44" nillable="true">
              <xs:simpleType>
                <xs:restriction base="xs:decimal">
                  <xs:fractionDigits value="2"/>
                </xs:restriction>
              </xs:simpleType>
            </xs:element>
            <xs:element name="M3_34_45" nillable="true">
              <xs:simpleType>
                <xs:restriction base="xs:decimal">
                  <xs:fractionDigits value="2"/>
                </xs:restriction>
              </xs:simpleType>
            </xs:element>
            <xs:element name="M3_34_46" type="xs:string"/>
            <xs:element name="M3_34_47" type="xs:string"/>
            <xs:element name="M3_34_48" type="xs:string"/>
            <xs:element name="M3_34_49" type="xs:string"/>
            <xs:element name="M3_34_18" type="xs:string"/>
            <xs:element name="M3_34_19" type="xs:string"/>
            <xs:element name="M3_34_25" type="xs:string"/>
            <xs:element name="M3_34_31" type="xs:string"/>
            <xs:element name="M3_34_22" type="xs:string"/>
            <xs:element name="M3_34_28" type="xs:string"/>
            <xs:element name="M3_34_26" type="xs:string"/>
            <xs:element name="M3_34_30" type="xs:string"/>
            <xs:element name="M3_34_29" type="xs:string"/>
            <xs:element name="M3_34_32" type="xs:string"/>
            <xs:element name="M3_34_33" type="xs:string"/>
            <xs:element name="M3_34_34" type="xs:string"/>
            <xs:element name="M3_34_35" type="xs:string"/>
          </xs:sequence>
        </xs:complexType>
      </xs:element>
    </xs:schema>
  </Schema>
  <Schema ID="Schema115" Namespace="http://schemas.microsoft.com/office/infopath/2003/myXSD/2016-01-07T13:36:07">
    <xs:schema xmlns:ma="http://schemas.microsoft.com/office/2009/metadata/properties/metaAttributes" xmlns:dfs="http://schemas.microsoft.com/office/infopath/2003/dataFormSolution" xmlns:xsi="http://www.w3.org/2001/XMLSchema-instance" xmlns:pc="http://schemas.microsoft.com/office/infopath/2007/PartnerControls" xmlns:my="http://schemas.microsoft.com/office/infopath/2003/myXSD/2016-01-07T13:36:07" xmlns:d="http://schemas.microsoft.com/office/infopath/2009/WSSList/dataFields" xmlns:xd="http://schemas.microsoft.com/office/infopath/2003" xmlns:q="http://schemas.microsoft.com/office/infopath/2009/WSSList/queryFields" xmlns:dms="http://schemas.microsoft.com/office/2009/documentManagement/types" xmlns:xs="http://www.w3.org/2001/XMLSchema" xmlns="" attributeFormDefault="unqualified" elementFormDefault="qualified" targetNamespace="http://schemas.microsoft.com/office/infopath/2003/myXSD/2016-01-07T13:36:07">
      <xs:element name="FB_III_GT_Standorte">
        <xs:complexType>
          <xs:sequence>
            <xs:element name="Unternehmensdaten">
              <xs:complexType>
                <xs:sequence>
                  <xs:element name="U0_4">
                    <xs:simpleType>
                      <xs:restriction base="xs:string">
                        <xs:pattern value="[0-9]{8}"/>
                      </xs:restriction>
                    </xs:simpleType>
                  </xs:element>
                  <xs:element name="lfd_Nr.">
                    <xs:simpleType>
                      <xs:restriction base="xs:string">
                        <xs:pattern value="[0-9]{2}"/>
                      </xs:restriction>
                    </xs:simpleType>
                  </xs:element>
                  <xs:element name="U0_4_1" type="xs:string"/>
                  <xs:element name="M3_34_1" type="xs:string"/>
                  <xs:element name="M3_34_2" type="xs:string"/>
                  <xs:element name="M3_34_3" type="xs:string"/>
                  <xs:element name="M3_34_36" type="xs:string"/>
                  <xs:element name="M3_34_37" type="xs:string"/>
                  <xs:element name="M3_34_38" type="xs:string"/>
                  <xs:element name="M3_34_39" type="xs:string"/>
                  <xs:element name="M3_34_40" type="xs:string"/>
                  <xs:element name="M3_34_41" type="xs:string"/>
                  <xs:element name="M3_34_42" type="xs:string"/>
                  <xs:element name="M3_34_43" type="xs:string"/>
                  <xs:element name="M3_34_4" type="xs:string"/>
                  <xs:element name="M3_34_5" type="xs:string"/>
                  <xs:element name="M3_34_6" type="xs:string"/>
                  <xs:element name="M3_34_7" type="xs:string"/>
                  <xs:element name="M3_34_8" type="xs:string"/>
                  <xs:element name="M3_34_9" type="xs:string"/>
                </xs:sequence>
              </xs:complexType>
            </xs:element>
            <xs:element name="M3_34_10" nillable="true">
              <xs:simpleType>
                <xs:restriction base="xs:decimal">
                  <xs:fractionDigits value="3"/>
                </xs:restriction>
              </xs:simpleType>
            </xs:element>
            <xs:element name="M3_34_12" nillable="true">
              <xs:simpleType>
                <xs:restriction base="xs:integer"/>
              </xs:simpleType>
            </xs:element>
            <xs:element name="M3_34_13" nillable="true">
              <xs:simpleType>
                <xs:restriction base="xs:decimal">
                  <xs:fractionDigits value="3"/>
                </xs:restriction>
              </xs:simpleType>
            </xs:element>
            <xs:element name="M3_34_15" nillable="true">
              <xs:simpleType>
                <xs:restriction base="xs:integer"/>
              </xs:simpleType>
            </xs:element>
            <xs:element name="M3_34_16" nillable="true">
              <xs:simpleType>
                <xs:restriction base="xs:decimal">
                  <xs:fractionDigits value="2"/>
                </xs:restriction>
              </xs:simpleType>
            </xs:element>
            <xs:element name="M3_34_44" nillable="true">
              <xs:simpleType>
                <xs:restriction base="xs:decimal">
                  <xs:fractionDigits value="2"/>
                </xs:restriction>
              </xs:simpleType>
            </xs:element>
            <xs:element name="M3_34_45" nillable="true">
              <xs:simpleType>
                <xs:restriction base="xs:decimal">
                  <xs:fractionDigits value="2"/>
                </xs:restriction>
              </xs:simpleType>
            </xs:element>
            <xs:element name="M3_34_46" type="xs:string"/>
            <xs:element name="M3_34_47" type="xs:string"/>
            <xs:element name="M3_34_48" type="xs:string"/>
            <xs:element name="M3_34_49" type="xs:string"/>
            <xs:element name="M3_34_18" type="xs:string"/>
            <xs:element name="M3_34_19" type="xs:string"/>
            <xs:element name="M3_34_25" type="xs:string"/>
            <xs:element name="M3_34_31" type="xs:string"/>
            <xs:element name="M3_34_22" type="xs:string"/>
            <xs:element name="M3_34_28" type="xs:string"/>
            <xs:element name="M3_34_26" type="xs:string"/>
            <xs:element name="M3_34_30" type="xs:string"/>
            <xs:element name="M3_34_29" type="xs:string"/>
            <xs:element name="M3_34_32" type="xs:string"/>
            <xs:element name="M3_34_33" type="xs:string"/>
            <xs:element name="M3_34_34" type="xs:string"/>
            <xs:element name="M3_34_35" type="xs:string"/>
          </xs:sequence>
        </xs:complexType>
      </xs:element>
    </xs:schema>
  </Schema>
  <Schema ID="Schema116" Namespace="http://schemas.microsoft.com/office/infopath/2003/myXSD/2016-01-07T13:36:07">
    <xs:schema xmlns:ma="http://schemas.microsoft.com/office/2009/metadata/properties/metaAttributes" xmlns:dfs="http://schemas.microsoft.com/office/infopath/2003/dataFormSolution" xmlns:xsi="http://www.w3.org/2001/XMLSchema-instance" xmlns:pc="http://schemas.microsoft.com/office/infopath/2007/PartnerControls" xmlns:my="http://schemas.microsoft.com/office/infopath/2003/myXSD/2016-01-07T13:36:07" xmlns:d="http://schemas.microsoft.com/office/infopath/2009/WSSList/dataFields" xmlns:xd="http://schemas.microsoft.com/office/infopath/2003" xmlns:q="http://schemas.microsoft.com/office/infopath/2009/WSSList/queryFields" xmlns:dms="http://schemas.microsoft.com/office/2009/documentManagement/types" xmlns:xs="http://www.w3.org/2001/XMLSchema" xmlns="" attributeFormDefault="unqualified" elementFormDefault="qualified" targetNamespace="http://schemas.microsoft.com/office/infopath/2003/myXSD/2016-01-07T13:36:07">
      <xs:element name="FB_III_GT_Standorte">
        <xs:complexType>
          <xs:sequence>
            <xs:element name="Unternehmensdaten">
              <xs:complexType>
                <xs:sequence>
                  <xs:element name="U0_4">
                    <xs:simpleType>
                      <xs:restriction base="xs:string">
                        <xs:pattern value="[0-9]{8}"/>
                      </xs:restriction>
                    </xs:simpleType>
                  </xs:element>
                  <xs:element name="lfd_Nr.">
                    <xs:simpleType>
                      <xs:restriction base="xs:string">
                        <xs:pattern value="[0-9]{2}"/>
                      </xs:restriction>
                    </xs:simpleType>
                  </xs:element>
                  <xs:element name="U0_4_1" type="xs:string"/>
                  <xs:element name="M3_34_1" type="xs:string"/>
                  <xs:element name="M3_34_2" type="xs:string"/>
                  <xs:element name="M3_34_3" type="xs:string"/>
                  <xs:element name="M3_34_36" type="xs:string"/>
                  <xs:element name="M3_34_37" type="xs:string"/>
                  <xs:element name="M3_34_38" type="xs:string"/>
                  <xs:element name="M3_34_39" type="xs:string"/>
                  <xs:element name="M3_34_40" type="xs:string"/>
                  <xs:element name="M3_34_41" type="xs:string"/>
                  <xs:element name="M3_34_42" type="xs:string"/>
                  <xs:element name="M3_34_43" type="xs:string"/>
                  <xs:element name="M3_34_4" type="xs:string"/>
                  <xs:element name="M3_34_5" type="xs:string"/>
                  <xs:element name="M3_34_6" type="xs:string"/>
                  <xs:element name="M3_34_7" type="xs:string"/>
                  <xs:element name="M3_34_8" type="xs:string"/>
                  <xs:element name="M3_34_9" type="xs:string"/>
                </xs:sequence>
              </xs:complexType>
            </xs:element>
            <xs:element name="M3_34_10" nillable="true">
              <xs:simpleType>
                <xs:restriction base="xs:decimal">
                  <xs:fractionDigits value="3"/>
                </xs:restriction>
              </xs:simpleType>
            </xs:element>
            <xs:element name="M3_34_12" nillable="true">
              <xs:simpleType>
                <xs:restriction base="xs:integer"/>
              </xs:simpleType>
            </xs:element>
            <xs:element name="M3_34_13" nillable="true">
              <xs:simpleType>
                <xs:restriction base="xs:decimal">
                  <xs:fractionDigits value="3"/>
                </xs:restriction>
              </xs:simpleType>
            </xs:element>
            <xs:element name="M3_34_15" nillable="true">
              <xs:simpleType>
                <xs:restriction base="xs:integer"/>
              </xs:simpleType>
            </xs:element>
            <xs:element name="M3_34_16" nillable="true">
              <xs:simpleType>
                <xs:restriction base="xs:decimal">
                  <xs:fractionDigits value="2"/>
                </xs:restriction>
              </xs:simpleType>
            </xs:element>
            <xs:element name="M3_34_44" nillable="true">
              <xs:simpleType>
                <xs:restriction base="xs:decimal">
                  <xs:fractionDigits value="2"/>
                </xs:restriction>
              </xs:simpleType>
            </xs:element>
            <xs:element name="M3_34_45" nillable="true">
              <xs:simpleType>
                <xs:restriction base="xs:decimal">
                  <xs:fractionDigits value="2"/>
                </xs:restriction>
              </xs:simpleType>
            </xs:element>
            <xs:element name="M3_34_46" type="xs:string"/>
            <xs:element name="M3_34_47" type="xs:string"/>
            <xs:element name="M3_34_48" type="xs:string"/>
            <xs:element name="M3_34_49" type="xs:string"/>
            <xs:element name="M3_34_18" type="xs:string"/>
            <xs:element name="M3_34_19" type="xs:string"/>
            <xs:element name="M3_34_25" type="xs:string"/>
            <xs:element name="M3_34_31" type="xs:string"/>
            <xs:element name="M3_34_22" type="xs:string"/>
            <xs:element name="M3_34_28" type="xs:string"/>
            <xs:element name="M3_34_26" type="xs:string"/>
            <xs:element name="M3_34_30" type="xs:string"/>
            <xs:element name="M3_34_29" type="xs:string"/>
            <xs:element name="M3_34_32" type="xs:string"/>
            <xs:element name="M3_34_33" type="xs:string"/>
            <xs:element name="M3_34_34" type="xs:string"/>
            <xs:element name="M3_34_35" type="xs:string"/>
          </xs:sequence>
        </xs:complexType>
      </xs:element>
    </xs:schema>
  </Schema>
  <Schema ID="Schema117" Namespace="http://schemas.microsoft.com/office/infopath/2003/myXSD/2016-01-07T13:36:07">
    <xs:schema xmlns:ma="http://schemas.microsoft.com/office/2009/metadata/properties/metaAttributes" xmlns:dfs="http://schemas.microsoft.com/office/infopath/2003/dataFormSolution" xmlns:xsi="http://www.w3.org/2001/XMLSchema-instance" xmlns:pc="http://schemas.microsoft.com/office/infopath/2007/PartnerControls" xmlns:my="http://schemas.microsoft.com/office/infopath/2003/myXSD/2016-01-07T13:36:07" xmlns:d="http://schemas.microsoft.com/office/infopath/2009/WSSList/dataFields" xmlns:xd="http://schemas.microsoft.com/office/infopath/2003" xmlns:q="http://schemas.microsoft.com/office/infopath/2009/WSSList/queryFields" xmlns:dms="http://schemas.microsoft.com/office/2009/documentManagement/types" xmlns:xs="http://www.w3.org/2001/XMLSchema" xmlns="" attributeFormDefault="unqualified" elementFormDefault="qualified" targetNamespace="http://schemas.microsoft.com/office/infopath/2003/myXSD/2016-01-07T13:36:07">
      <xs:element name="FB_III_GT_Standorte">
        <xs:complexType>
          <xs:sequence>
            <xs:element name="Unternehmensdaten">
              <xs:complexType>
                <xs:sequence>
                  <xs:element name="U0_4">
                    <xs:simpleType>
                      <xs:restriction base="xs:string">
                        <xs:pattern value="[0-9]{8}"/>
                      </xs:restriction>
                    </xs:simpleType>
                  </xs:element>
                  <xs:element name="lfd_Nr.">
                    <xs:simpleType>
                      <xs:restriction base="xs:string">
                        <xs:pattern value="[0-9]{2}"/>
                      </xs:restriction>
                    </xs:simpleType>
                  </xs:element>
                  <xs:element name="U0_4_1" type="xs:string"/>
                  <xs:element name="M3_34_1" type="xs:string"/>
                  <xs:element name="M3_34_2" type="xs:string"/>
                  <xs:element name="M3_34_3" type="xs:string"/>
                  <xs:element name="M3_34_36" type="xs:string"/>
                  <xs:element name="M3_34_37" type="xs:string"/>
                  <xs:element name="M3_34_38" type="xs:string"/>
                  <xs:element name="M3_34_39" type="xs:string"/>
                  <xs:element name="M3_34_40" type="xs:string"/>
                  <xs:element name="M3_34_41" type="xs:string"/>
                  <xs:element name="M3_34_42" type="xs:string"/>
                  <xs:element name="M3_34_43" type="xs:string"/>
                  <xs:element name="M3_34_4" type="xs:string"/>
                  <xs:element name="M3_34_5" type="xs:string"/>
                  <xs:element name="M3_34_6" type="xs:string"/>
                  <xs:element name="M3_34_7" type="xs:string"/>
                  <xs:element name="M3_34_8" type="xs:string"/>
                  <xs:element name="M3_34_9" type="xs:string"/>
                </xs:sequence>
              </xs:complexType>
            </xs:element>
            <xs:element name="M3_34_10" nillable="true">
              <xs:simpleType>
                <xs:restriction base="xs:decimal">
                  <xs:fractionDigits value="3"/>
                </xs:restriction>
              </xs:simpleType>
            </xs:element>
            <xs:element name="M3_34_12" nillable="true">
              <xs:simpleType>
                <xs:restriction base="xs:integer"/>
              </xs:simpleType>
            </xs:element>
            <xs:element name="M3_34_13" nillable="true">
              <xs:simpleType>
                <xs:restriction base="xs:decimal">
                  <xs:fractionDigits value="3"/>
                </xs:restriction>
              </xs:simpleType>
            </xs:element>
            <xs:element name="M3_34_15" nillable="true">
              <xs:simpleType>
                <xs:restriction base="xs:integer"/>
              </xs:simpleType>
            </xs:element>
            <xs:element name="M3_34_16" nillable="true">
              <xs:simpleType>
                <xs:restriction base="xs:decimal">
                  <xs:fractionDigits value="2"/>
                </xs:restriction>
              </xs:simpleType>
            </xs:element>
            <xs:element name="M3_34_44" nillable="true">
              <xs:simpleType>
                <xs:restriction base="xs:decimal">
                  <xs:fractionDigits value="2"/>
                </xs:restriction>
              </xs:simpleType>
            </xs:element>
            <xs:element name="M3_34_45" nillable="true">
              <xs:simpleType>
                <xs:restriction base="xs:decimal">
                  <xs:fractionDigits value="2"/>
                </xs:restriction>
              </xs:simpleType>
            </xs:element>
            <xs:element name="M3_34_46" type="xs:string"/>
            <xs:element name="M3_34_47" type="xs:string"/>
            <xs:element name="M3_34_48" type="xs:string"/>
            <xs:element name="M3_34_49" type="xs:string"/>
            <xs:element name="M3_34_18" type="xs:string"/>
            <xs:element name="M3_34_19" type="xs:string"/>
            <xs:element name="M3_34_25" type="xs:string"/>
            <xs:element name="M3_34_31" type="xs:string"/>
            <xs:element name="M3_34_22" type="xs:string"/>
            <xs:element name="M3_34_28" type="xs:string"/>
            <xs:element name="M3_34_26" type="xs:string"/>
            <xs:element name="M3_34_30" type="xs:string"/>
            <xs:element name="M3_34_29" type="xs:string"/>
            <xs:element name="M3_34_32" type="xs:string"/>
            <xs:element name="M3_34_33" type="xs:string"/>
            <xs:element name="M3_34_34" type="xs:string"/>
            <xs:element name="M3_34_35" type="xs:string"/>
          </xs:sequence>
        </xs:complexType>
      </xs:element>
    </xs:schema>
  </Schema>
  <Schema ID="Schema118" Namespace="http://schemas.microsoft.com/office/infopath/2003/myXSD/2016-01-07T13:36:07">
    <xs:schema xmlns:ma="http://schemas.microsoft.com/office/2009/metadata/properties/metaAttributes" xmlns:dfs="http://schemas.microsoft.com/office/infopath/2003/dataFormSolution" xmlns:xsi="http://www.w3.org/2001/XMLSchema-instance" xmlns:pc="http://schemas.microsoft.com/office/infopath/2007/PartnerControls" xmlns:my="http://schemas.microsoft.com/office/infopath/2003/myXSD/2016-01-07T13:36:07" xmlns:d="http://schemas.microsoft.com/office/infopath/2009/WSSList/dataFields" xmlns:xd="http://schemas.microsoft.com/office/infopath/2003" xmlns:q="http://schemas.microsoft.com/office/infopath/2009/WSSList/queryFields" xmlns:dms="http://schemas.microsoft.com/office/2009/documentManagement/types" xmlns:xs="http://www.w3.org/2001/XMLSchema" xmlns="" attributeFormDefault="unqualified" elementFormDefault="qualified" targetNamespace="http://schemas.microsoft.com/office/infopath/2003/myXSD/2016-01-07T13:36:07">
      <xs:element name="FB_III_GT_Standorte">
        <xs:complexType>
          <xs:sequence>
            <xs:element name="Unternehmensdaten">
              <xs:complexType>
                <xs:sequence>
                  <xs:element name="U0_4">
                    <xs:simpleType>
                      <xs:restriction base="xs:string">
                        <xs:pattern value="[0-9]{8}"/>
                      </xs:restriction>
                    </xs:simpleType>
                  </xs:element>
                  <xs:element name="lfd_Nr.">
                    <xs:simpleType>
                      <xs:restriction base="xs:string">
                        <xs:pattern value="[0-9]{2}"/>
                      </xs:restriction>
                    </xs:simpleType>
                  </xs:element>
                  <xs:element name="U0_4_1" type="xs:string"/>
                  <xs:element name="M3_34_1" type="xs:string"/>
                  <xs:element name="M3_34_2" type="xs:string"/>
                  <xs:element name="M3_34_3" type="xs:string"/>
                  <xs:element name="M3_34_36" type="xs:string"/>
                  <xs:element name="M3_34_37" type="xs:string"/>
                  <xs:element name="M3_34_38" type="xs:string"/>
                  <xs:element name="M3_34_39" type="xs:string"/>
                  <xs:element name="M3_34_40" type="xs:string"/>
                  <xs:element name="M3_34_41" type="xs:string"/>
                  <xs:element name="M3_34_42" type="xs:string"/>
                  <xs:element name="M3_34_43" type="xs:string"/>
                  <xs:element name="M3_34_4" type="xs:string"/>
                  <xs:element name="M3_34_5" type="xs:string"/>
                  <xs:element name="M3_34_6" type="xs:string"/>
                  <xs:element name="M3_34_7" type="xs:string"/>
                  <xs:element name="M3_34_8" type="xs:string"/>
                  <xs:element name="M3_34_9" type="xs:string"/>
                </xs:sequence>
              </xs:complexType>
            </xs:element>
            <xs:element name="M3_34_10" nillable="true">
              <xs:simpleType>
                <xs:restriction base="xs:decimal">
                  <xs:fractionDigits value="3"/>
                </xs:restriction>
              </xs:simpleType>
            </xs:element>
            <xs:element name="M3_34_12" nillable="true">
              <xs:simpleType>
                <xs:restriction base="xs:integer"/>
              </xs:simpleType>
            </xs:element>
            <xs:element name="M3_34_13" nillable="true">
              <xs:simpleType>
                <xs:restriction base="xs:decimal">
                  <xs:fractionDigits value="3"/>
                </xs:restriction>
              </xs:simpleType>
            </xs:element>
            <xs:element name="M3_34_15" nillable="true">
              <xs:simpleType>
                <xs:restriction base="xs:integer"/>
              </xs:simpleType>
            </xs:element>
            <xs:element name="M3_34_16" nillable="true">
              <xs:simpleType>
                <xs:restriction base="xs:decimal">
                  <xs:fractionDigits value="2"/>
                </xs:restriction>
              </xs:simpleType>
            </xs:element>
            <xs:element name="M3_34_44" nillable="true">
              <xs:simpleType>
                <xs:restriction base="xs:decimal">
                  <xs:fractionDigits value="2"/>
                </xs:restriction>
              </xs:simpleType>
            </xs:element>
            <xs:element name="M3_34_45" nillable="true">
              <xs:simpleType>
                <xs:restriction base="xs:decimal">
                  <xs:fractionDigits value="2"/>
                </xs:restriction>
              </xs:simpleType>
            </xs:element>
            <xs:element name="M3_34_46" type="xs:string"/>
            <xs:element name="M3_34_47" type="xs:string"/>
            <xs:element name="M3_34_48" type="xs:string"/>
            <xs:element name="M3_34_49" type="xs:string"/>
            <xs:element name="M3_34_18" type="xs:string"/>
            <xs:element name="M3_34_19" type="xs:string"/>
            <xs:element name="M3_34_25" type="xs:string"/>
            <xs:element name="M3_34_31" type="xs:string"/>
            <xs:element name="M3_34_22" type="xs:string"/>
            <xs:element name="M3_34_28" type="xs:string"/>
            <xs:element name="M3_34_26" type="xs:string"/>
            <xs:element name="M3_34_30" type="xs:string"/>
            <xs:element name="M3_34_29" type="xs:string"/>
            <xs:element name="M3_34_32" type="xs:string"/>
            <xs:element name="M3_34_33" type="xs:string"/>
            <xs:element name="M3_34_34" type="xs:string"/>
            <xs:element name="M3_34_35" type="xs:string"/>
          </xs:sequence>
        </xs:complexType>
      </xs:element>
    </xs:schema>
  </Schema>
  <Schema ID="Schema119" Namespace="http://schemas.microsoft.com/office/infopath/2003/myXSD/2016-01-07T13:36:07">
    <xs:schema xmlns:ma="http://schemas.microsoft.com/office/2009/metadata/properties/metaAttributes" xmlns:dfs="http://schemas.microsoft.com/office/infopath/2003/dataFormSolution" xmlns:xsi="http://www.w3.org/2001/XMLSchema-instance" xmlns:pc="http://schemas.microsoft.com/office/infopath/2007/PartnerControls" xmlns:my="http://schemas.microsoft.com/office/infopath/2003/myXSD/2016-01-07T13:36:07" xmlns:d="http://schemas.microsoft.com/office/infopath/2009/WSSList/dataFields" xmlns:xd="http://schemas.microsoft.com/office/infopath/2003" xmlns:q="http://schemas.microsoft.com/office/infopath/2009/WSSList/queryFields" xmlns:dms="http://schemas.microsoft.com/office/2009/documentManagement/types" xmlns:xs="http://www.w3.org/2001/XMLSchema" xmlns="" attributeFormDefault="unqualified" elementFormDefault="qualified" targetNamespace="http://schemas.microsoft.com/office/infopath/2003/myXSD/2016-01-07T13:36:07">
      <xs:element name="FB_III_GT_Standorte">
        <xs:complexType>
          <xs:sequence>
            <xs:element name="Unternehmensdaten">
              <xs:complexType>
                <xs:sequence>
                  <xs:element name="U0_4">
                    <xs:simpleType>
                      <xs:restriction base="xs:string">
                        <xs:pattern value="[0-9]{8}"/>
                      </xs:restriction>
                    </xs:simpleType>
                  </xs:element>
                  <xs:element name="lfd_Nr.">
                    <xs:simpleType>
                      <xs:restriction base="xs:string">
                        <xs:pattern value="[0-9]{2}"/>
                      </xs:restriction>
                    </xs:simpleType>
                  </xs:element>
                  <xs:element name="U0_4_1" type="xs:string"/>
                  <xs:element name="M3_34_1" type="xs:string"/>
                  <xs:element name="M3_34_2" type="xs:string"/>
                  <xs:element name="M3_34_3" type="xs:string"/>
                  <xs:element name="M3_34_36" type="xs:string"/>
                  <xs:element name="M3_34_37" type="xs:string"/>
                  <xs:element name="M3_34_38" type="xs:string"/>
                  <xs:element name="M3_34_39" type="xs:string"/>
                  <xs:element name="M3_34_40" type="xs:string"/>
                  <xs:element name="M3_34_41" type="xs:string"/>
                  <xs:element name="M3_34_42" type="xs:string"/>
                  <xs:element name="M3_34_43" type="xs:string"/>
                  <xs:element name="M3_34_4" type="xs:string"/>
                  <xs:element name="M3_34_5" type="xs:string"/>
                  <xs:element name="M3_34_6" type="xs:string"/>
                  <xs:element name="M3_34_7" type="xs:string"/>
                  <xs:element name="M3_34_8" type="xs:string"/>
                  <xs:element name="M3_34_9" type="xs:string"/>
                </xs:sequence>
              </xs:complexType>
            </xs:element>
            <xs:element name="M3_34_10" nillable="true">
              <xs:simpleType>
                <xs:restriction base="xs:decimal">
                  <xs:fractionDigits value="3"/>
                </xs:restriction>
              </xs:simpleType>
            </xs:element>
            <xs:element name="M3_34_12" nillable="true">
              <xs:simpleType>
                <xs:restriction base="xs:integer"/>
              </xs:simpleType>
            </xs:element>
            <xs:element name="M3_34_13" nillable="true">
              <xs:simpleType>
                <xs:restriction base="xs:decimal">
                  <xs:fractionDigits value="3"/>
                </xs:restriction>
              </xs:simpleType>
            </xs:element>
            <xs:element name="M3_34_15" nillable="true">
              <xs:simpleType>
                <xs:restriction base="xs:integer"/>
              </xs:simpleType>
            </xs:element>
            <xs:element name="M3_34_16" nillable="true">
              <xs:simpleType>
                <xs:restriction base="xs:decimal">
                  <xs:fractionDigits value="2"/>
                </xs:restriction>
              </xs:simpleType>
            </xs:element>
            <xs:element name="M3_34_44" nillable="true">
              <xs:simpleType>
                <xs:restriction base="xs:decimal">
                  <xs:fractionDigits value="2"/>
                </xs:restriction>
              </xs:simpleType>
            </xs:element>
            <xs:element name="M3_34_45" nillable="true">
              <xs:simpleType>
                <xs:restriction base="xs:decimal">
                  <xs:fractionDigits value="2"/>
                </xs:restriction>
              </xs:simpleType>
            </xs:element>
            <xs:element name="M3_34_46" type="xs:string"/>
            <xs:element name="M3_34_47" type="xs:string"/>
            <xs:element name="M3_34_48" type="xs:string"/>
            <xs:element name="M3_34_49" type="xs:string"/>
            <xs:element name="M3_34_18" type="xs:string"/>
            <xs:element name="M3_34_19" type="xs:string"/>
            <xs:element name="M3_34_25" type="xs:string"/>
            <xs:element name="M3_34_31" type="xs:string"/>
            <xs:element name="M3_34_22" type="xs:string"/>
            <xs:element name="M3_34_28" type="xs:string"/>
            <xs:element name="M3_34_26" type="xs:string"/>
            <xs:element name="M3_34_30" type="xs:string"/>
            <xs:element name="M3_34_29" type="xs:string"/>
            <xs:element name="M3_34_32" type="xs:string"/>
            <xs:element name="M3_34_33" type="xs:string"/>
            <xs:element name="M3_34_34" type="xs:string"/>
            <xs:element name="M3_34_35" type="xs:string"/>
          </xs:sequence>
        </xs:complexType>
      </xs:element>
    </xs:schema>
  </Schema>
  <Schema ID="Schema120" Namespace="http://schemas.microsoft.com/office/infopath/2003/myXSD/2016-01-07T13:36:07">
    <xs:schema xmlns:ma="http://schemas.microsoft.com/office/2009/metadata/properties/metaAttributes" xmlns:dfs="http://schemas.microsoft.com/office/infopath/2003/dataFormSolution" xmlns:xsi="http://www.w3.org/2001/XMLSchema-instance" xmlns:pc="http://schemas.microsoft.com/office/infopath/2007/PartnerControls" xmlns:my="http://schemas.microsoft.com/office/infopath/2003/myXSD/2016-01-07T13:36:07" xmlns:d="http://schemas.microsoft.com/office/infopath/2009/WSSList/dataFields" xmlns:xd="http://schemas.microsoft.com/office/infopath/2003" xmlns:q="http://schemas.microsoft.com/office/infopath/2009/WSSList/queryFields" xmlns:dms="http://schemas.microsoft.com/office/2009/documentManagement/types" xmlns:xs="http://www.w3.org/2001/XMLSchema" xmlns="" attributeFormDefault="unqualified" elementFormDefault="qualified" targetNamespace="http://schemas.microsoft.com/office/infopath/2003/myXSD/2016-01-07T13:36:07">
      <xs:element name="FB_III_GT_Standorte">
        <xs:complexType>
          <xs:sequence>
            <xs:element name="Unternehmensdaten">
              <xs:complexType>
                <xs:sequence>
                  <xs:element name="U0_4">
                    <xs:simpleType>
                      <xs:restriction base="xs:string">
                        <xs:pattern value="[0-9]{8}"/>
                      </xs:restriction>
                    </xs:simpleType>
                  </xs:element>
                  <xs:element name="lfd_Nr.">
                    <xs:simpleType>
                      <xs:restriction base="xs:string">
                        <xs:pattern value="[0-9]{2}"/>
                      </xs:restriction>
                    </xs:simpleType>
                  </xs:element>
                  <xs:element name="U0_4_1" type="xs:string"/>
                  <xs:element name="M3_34_1" type="xs:string"/>
                  <xs:element name="M3_34_2" type="xs:string"/>
                  <xs:element name="M3_34_3" type="xs:string"/>
                  <xs:element name="M3_34_36" type="xs:string"/>
                  <xs:element name="M3_34_37" type="xs:string"/>
                  <xs:element name="M3_34_38" type="xs:string"/>
                  <xs:element name="M3_34_39" type="xs:string"/>
                  <xs:element name="M3_34_40" type="xs:string"/>
                  <xs:element name="M3_34_41" type="xs:string"/>
                  <xs:element name="M3_34_42" type="xs:string"/>
                  <xs:element name="M3_34_43" type="xs:string"/>
                  <xs:element name="M3_34_4" type="xs:string"/>
                  <xs:element name="M3_34_5" type="xs:string"/>
                  <xs:element name="M3_34_6" type="xs:string"/>
                  <xs:element name="M3_34_7" type="xs:string"/>
                  <xs:element name="M3_34_8" type="xs:string"/>
                  <xs:element name="M3_34_9" type="xs:string"/>
                </xs:sequence>
              </xs:complexType>
            </xs:element>
            <xs:element name="M3_34_10" nillable="true">
              <xs:simpleType>
                <xs:restriction base="xs:decimal">
                  <xs:fractionDigits value="3"/>
                </xs:restriction>
              </xs:simpleType>
            </xs:element>
            <xs:element name="M3_34_12" nillable="true">
              <xs:simpleType>
                <xs:restriction base="xs:integer"/>
              </xs:simpleType>
            </xs:element>
            <xs:element name="M3_34_13" nillable="true">
              <xs:simpleType>
                <xs:restriction base="xs:decimal">
                  <xs:fractionDigits value="3"/>
                </xs:restriction>
              </xs:simpleType>
            </xs:element>
            <xs:element name="M3_34_15" nillable="true">
              <xs:simpleType>
                <xs:restriction base="xs:integer"/>
              </xs:simpleType>
            </xs:element>
            <xs:element name="M3_34_16" nillable="true">
              <xs:simpleType>
                <xs:restriction base="xs:decimal">
                  <xs:fractionDigits value="2"/>
                </xs:restriction>
              </xs:simpleType>
            </xs:element>
            <xs:element name="M3_34_44" nillable="true">
              <xs:simpleType>
                <xs:restriction base="xs:decimal">
                  <xs:fractionDigits value="2"/>
                </xs:restriction>
              </xs:simpleType>
            </xs:element>
            <xs:element name="M3_34_45" nillable="true">
              <xs:simpleType>
                <xs:restriction base="xs:decimal">
                  <xs:fractionDigits value="2"/>
                </xs:restriction>
              </xs:simpleType>
            </xs:element>
            <xs:element name="M3_34_46" type="xs:string"/>
            <xs:element name="M3_34_47" type="xs:string"/>
            <xs:element name="M3_34_48" type="xs:string"/>
            <xs:element name="M3_34_49" type="xs:string"/>
            <xs:element name="M3_34_18" type="xs:string"/>
            <xs:element name="M3_34_19" type="xs:string"/>
            <xs:element name="M3_34_25" type="xs:string"/>
            <xs:element name="M3_34_31" type="xs:string"/>
            <xs:element name="M3_34_22" type="xs:string"/>
            <xs:element name="M3_34_28" type="xs:string"/>
            <xs:element name="M3_34_26" type="xs:string"/>
            <xs:element name="M3_34_30" type="xs:string"/>
            <xs:element name="M3_34_29" type="xs:string"/>
            <xs:element name="M3_34_32" type="xs:string"/>
            <xs:element name="M3_34_33" type="xs:string"/>
            <xs:element name="M3_34_34" type="xs:string"/>
            <xs:element name="M3_34_35" type="xs:string"/>
          </xs:sequence>
        </xs:complexType>
      </xs:element>
    </xs:schema>
  </Schema>
  <Schema ID="Schema121" Namespace="http://schemas.microsoft.com/office/infopath/2003/myXSD/2016-01-07T13:36:07">
    <xs:schema xmlns:ma="http://schemas.microsoft.com/office/2009/metadata/properties/metaAttributes" xmlns:dfs="http://schemas.microsoft.com/office/infopath/2003/dataFormSolution" xmlns:xsi="http://www.w3.org/2001/XMLSchema-instance" xmlns:pc="http://schemas.microsoft.com/office/infopath/2007/PartnerControls" xmlns:my="http://schemas.microsoft.com/office/infopath/2003/myXSD/2016-01-07T13:36:07" xmlns:d="http://schemas.microsoft.com/office/infopath/2009/WSSList/dataFields" xmlns:xd="http://schemas.microsoft.com/office/infopath/2003" xmlns:q="http://schemas.microsoft.com/office/infopath/2009/WSSList/queryFields" xmlns:dms="http://schemas.microsoft.com/office/2009/documentManagement/types" xmlns:xs="http://www.w3.org/2001/XMLSchema" xmlns="" attributeFormDefault="unqualified" elementFormDefault="qualified" targetNamespace="http://schemas.microsoft.com/office/infopath/2003/myXSD/2016-01-07T13:36:07">
      <xs:element name="FB_III_GT_Standorte">
        <xs:complexType>
          <xs:sequence>
            <xs:element name="Unternehmensdaten">
              <xs:complexType>
                <xs:sequence>
                  <xs:element name="U0_4">
                    <xs:simpleType>
                      <xs:restriction base="xs:string">
                        <xs:pattern value="[0-9]{8}"/>
                      </xs:restriction>
                    </xs:simpleType>
                  </xs:element>
                  <xs:element name="lfd_Nr.">
                    <xs:simpleType>
                      <xs:restriction base="xs:string">
                        <xs:pattern value="[0-9]{2}"/>
                      </xs:restriction>
                    </xs:simpleType>
                  </xs:element>
                  <xs:element name="U0_4_1" type="xs:string"/>
                  <xs:element name="M3_34_1" type="xs:string"/>
                  <xs:element name="M3_34_2" type="xs:string"/>
                  <xs:element name="M3_34_3" type="xs:string"/>
                  <xs:element name="M3_34_36" type="xs:string"/>
                  <xs:element name="M3_34_37" type="xs:string"/>
                  <xs:element name="M3_34_38" type="xs:string"/>
                  <xs:element name="M3_34_39" type="xs:string"/>
                  <xs:element name="M3_34_40" type="xs:string"/>
                  <xs:element name="M3_34_41" type="xs:string"/>
                  <xs:element name="M3_34_42" type="xs:string"/>
                  <xs:element name="M3_34_43" type="xs:string"/>
                  <xs:element name="M3_34_4" type="xs:string"/>
                  <xs:element name="M3_34_5" type="xs:string"/>
                  <xs:element name="M3_34_6" type="xs:string"/>
                  <xs:element name="M3_34_7" type="xs:string"/>
                  <xs:element name="M3_34_8" type="xs:string"/>
                  <xs:element name="M3_34_9" type="xs:string"/>
                </xs:sequence>
              </xs:complexType>
            </xs:element>
            <xs:element name="M3_34_10" nillable="true">
              <xs:simpleType>
                <xs:restriction base="xs:decimal">
                  <xs:fractionDigits value="3"/>
                </xs:restriction>
              </xs:simpleType>
            </xs:element>
            <xs:element name="M3_34_12" nillable="true">
              <xs:simpleType>
                <xs:restriction base="xs:integer"/>
              </xs:simpleType>
            </xs:element>
            <xs:element name="M3_34_13" nillable="true">
              <xs:simpleType>
                <xs:restriction base="xs:decimal">
                  <xs:fractionDigits value="3"/>
                </xs:restriction>
              </xs:simpleType>
            </xs:element>
            <xs:element name="M3_34_15" nillable="true">
              <xs:simpleType>
                <xs:restriction base="xs:integer"/>
              </xs:simpleType>
            </xs:element>
            <xs:element name="M3_34_16" nillable="true">
              <xs:simpleType>
                <xs:restriction base="xs:decimal">
                  <xs:fractionDigits value="2"/>
                </xs:restriction>
              </xs:simpleType>
            </xs:element>
            <xs:element name="M3_34_44" nillable="true">
              <xs:simpleType>
                <xs:restriction base="xs:decimal">
                  <xs:fractionDigits value="2"/>
                </xs:restriction>
              </xs:simpleType>
            </xs:element>
            <xs:element name="M3_34_45" nillable="true">
              <xs:simpleType>
                <xs:restriction base="xs:decimal">
                  <xs:fractionDigits value="2"/>
                </xs:restriction>
              </xs:simpleType>
            </xs:element>
            <xs:element name="M3_34_46" type="xs:string"/>
            <xs:element name="M3_34_47" type="xs:string"/>
            <xs:element name="M3_34_48" type="xs:string"/>
            <xs:element name="M3_34_49" type="xs:string"/>
            <xs:element name="M3_34_18" type="xs:string"/>
            <xs:element name="M3_34_19" type="xs:string"/>
            <xs:element name="M3_34_25" type="xs:string"/>
            <xs:element name="M3_34_31" type="xs:string"/>
            <xs:element name="M3_34_22" type="xs:string"/>
            <xs:element name="M3_34_28" type="xs:string"/>
            <xs:element name="M3_34_26" type="xs:string"/>
            <xs:element name="M3_34_30" type="xs:string"/>
            <xs:element name="M3_34_29" type="xs:string"/>
            <xs:element name="M3_34_32" type="xs:string"/>
            <xs:element name="M3_34_33" type="xs:string"/>
            <xs:element name="M3_34_34" type="xs:string"/>
            <xs:element name="M3_34_35" type="xs:string"/>
          </xs:sequence>
        </xs:complexType>
      </xs:element>
    </xs:schema>
  </Schema>
  <Schema ID="Schema122" Namespace="http://schemas.microsoft.com/office/infopath/2003/myXSD/2016-01-07T13:36:07">
    <xs:schema xmlns:ma="http://schemas.microsoft.com/office/2009/metadata/properties/metaAttributes" xmlns:dfs="http://schemas.microsoft.com/office/infopath/2003/dataFormSolution" xmlns:xsi="http://www.w3.org/2001/XMLSchema-instance" xmlns:pc="http://schemas.microsoft.com/office/infopath/2007/PartnerControls" xmlns:my="http://schemas.microsoft.com/office/infopath/2003/myXSD/2016-01-07T13:36:07" xmlns:d="http://schemas.microsoft.com/office/infopath/2009/WSSList/dataFields" xmlns:xd="http://schemas.microsoft.com/office/infopath/2003" xmlns:q="http://schemas.microsoft.com/office/infopath/2009/WSSList/queryFields" xmlns:dms="http://schemas.microsoft.com/office/2009/documentManagement/types" xmlns:xs="http://www.w3.org/2001/XMLSchema" xmlns="" attributeFormDefault="unqualified" elementFormDefault="qualified" targetNamespace="http://schemas.microsoft.com/office/infopath/2003/myXSD/2016-01-07T13:36:07">
      <xs:element name="FB_III_GT_Standorte">
        <xs:complexType>
          <xs:sequence>
            <xs:element name="Unternehmensdaten">
              <xs:complexType>
                <xs:sequence>
                  <xs:element name="U0_4">
                    <xs:simpleType>
                      <xs:restriction base="xs:string">
                        <xs:pattern value="[0-9]{8}"/>
                      </xs:restriction>
                    </xs:simpleType>
                  </xs:element>
                  <xs:element name="lfd_Nr.">
                    <xs:simpleType>
                      <xs:restriction base="xs:string">
                        <xs:pattern value="[0-9]{2}"/>
                      </xs:restriction>
                    </xs:simpleType>
                  </xs:element>
                  <xs:element name="U0_4_1" type="xs:string"/>
                  <xs:element name="M3_34_1" type="xs:string"/>
                  <xs:element name="M3_34_2" type="xs:string"/>
                  <xs:element name="M3_34_3" type="xs:string"/>
                  <xs:element name="M3_34_36" type="xs:string"/>
                  <xs:element name="M3_34_37" type="xs:string"/>
                  <xs:element name="M3_34_38" type="xs:string"/>
                  <xs:element name="M3_34_39" type="xs:string"/>
                  <xs:element name="M3_34_40" type="xs:string"/>
                  <xs:element name="M3_34_41" type="xs:string"/>
                  <xs:element name="M3_34_42" type="xs:string"/>
                  <xs:element name="M3_34_43" type="xs:string"/>
                  <xs:element name="M3_34_4" type="xs:string"/>
                  <xs:element name="M3_34_5" type="xs:string"/>
                  <xs:element name="M3_34_6" type="xs:string"/>
                  <xs:element name="M3_34_7" type="xs:string"/>
                  <xs:element name="M3_34_8" type="xs:string"/>
                  <xs:element name="M3_34_9" type="xs:string"/>
                </xs:sequence>
              </xs:complexType>
            </xs:element>
            <xs:element name="M3_34_10" nillable="true">
              <xs:simpleType>
                <xs:restriction base="xs:decimal">
                  <xs:fractionDigits value="3"/>
                </xs:restriction>
              </xs:simpleType>
            </xs:element>
            <xs:element name="M3_34_12" nillable="true">
              <xs:simpleType>
                <xs:restriction base="xs:integer"/>
              </xs:simpleType>
            </xs:element>
            <xs:element name="M3_34_13" nillable="true">
              <xs:simpleType>
                <xs:restriction base="xs:decimal">
                  <xs:fractionDigits value="3"/>
                </xs:restriction>
              </xs:simpleType>
            </xs:element>
            <xs:element name="M3_34_15" nillable="true">
              <xs:simpleType>
                <xs:restriction base="xs:integer"/>
              </xs:simpleType>
            </xs:element>
            <xs:element name="M3_34_16" nillable="true">
              <xs:simpleType>
                <xs:restriction base="xs:decimal">
                  <xs:fractionDigits value="2"/>
                </xs:restriction>
              </xs:simpleType>
            </xs:element>
            <xs:element name="M3_34_44" nillable="true">
              <xs:simpleType>
                <xs:restriction base="xs:decimal">
                  <xs:fractionDigits value="2"/>
                </xs:restriction>
              </xs:simpleType>
            </xs:element>
            <xs:element name="M3_34_45" nillable="true">
              <xs:simpleType>
                <xs:restriction base="xs:decimal">
                  <xs:fractionDigits value="2"/>
                </xs:restriction>
              </xs:simpleType>
            </xs:element>
            <xs:element name="M3_34_46" type="xs:string"/>
            <xs:element name="M3_34_47" type="xs:string"/>
            <xs:element name="M3_34_48" type="xs:string"/>
            <xs:element name="M3_34_49" type="xs:string"/>
            <xs:element name="M3_34_18" type="xs:string"/>
            <xs:element name="M3_34_19" type="xs:string"/>
            <xs:element name="M3_34_25" type="xs:string"/>
            <xs:element name="M3_34_31" type="xs:string"/>
            <xs:element name="M3_34_22" type="xs:string"/>
            <xs:element name="M3_34_28" type="xs:string"/>
            <xs:element name="M3_34_26" type="xs:string"/>
            <xs:element name="M3_34_30" type="xs:string"/>
            <xs:element name="M3_34_29" type="xs:string"/>
            <xs:element name="M3_34_32" type="xs:string"/>
            <xs:element name="M3_34_33" type="xs:string"/>
            <xs:element name="M3_34_34" type="xs:string"/>
            <xs:element name="M3_34_35" type="xs:string"/>
          </xs:sequence>
        </xs:complexType>
      </xs:element>
    </xs:schema>
  </Schema>
  <Schema ID="Schema123" Namespace="http://schemas.microsoft.com/office/infopath/2003/myXSD/2016-01-07T13:36:07">
    <xs:schema xmlns:ma="http://schemas.microsoft.com/office/2009/metadata/properties/metaAttributes" xmlns:dfs="http://schemas.microsoft.com/office/infopath/2003/dataFormSolution" xmlns:xsi="http://www.w3.org/2001/XMLSchema-instance" xmlns:pc="http://schemas.microsoft.com/office/infopath/2007/PartnerControls" xmlns:my="http://schemas.microsoft.com/office/infopath/2003/myXSD/2016-01-07T13:36:07" xmlns:d="http://schemas.microsoft.com/office/infopath/2009/WSSList/dataFields" xmlns:xd="http://schemas.microsoft.com/office/infopath/2003" xmlns:q="http://schemas.microsoft.com/office/infopath/2009/WSSList/queryFields" xmlns:dms="http://schemas.microsoft.com/office/2009/documentManagement/types" xmlns:xs="http://www.w3.org/2001/XMLSchema" xmlns="" attributeFormDefault="unqualified" elementFormDefault="qualified" targetNamespace="http://schemas.microsoft.com/office/infopath/2003/myXSD/2016-01-07T13:36:07">
      <xs:element name="FB_III_GT_Standorte">
        <xs:complexType>
          <xs:sequence>
            <xs:element name="Unternehmensdaten">
              <xs:complexType>
                <xs:sequence>
                  <xs:element name="U0_4">
                    <xs:simpleType>
                      <xs:restriction base="xs:string">
                        <xs:pattern value="[0-9]{8}"/>
                      </xs:restriction>
                    </xs:simpleType>
                  </xs:element>
                  <xs:element name="lfd_Nr.">
                    <xs:simpleType>
                      <xs:restriction base="xs:string">
                        <xs:pattern value="[0-9]{2}"/>
                      </xs:restriction>
                    </xs:simpleType>
                  </xs:element>
                  <xs:element name="U0_4_1" type="xs:string"/>
                  <xs:element name="M3_34_1" type="xs:string"/>
                  <xs:element name="M3_34_2" type="xs:string"/>
                  <xs:element name="M3_34_3" type="xs:string"/>
                  <xs:element name="M3_34_36" type="xs:string"/>
                  <xs:element name="M3_34_37" type="xs:string"/>
                  <xs:element name="M3_34_38" type="xs:string"/>
                  <xs:element name="M3_34_39" type="xs:string"/>
                  <xs:element name="M3_34_40" type="xs:string"/>
                  <xs:element name="M3_34_41" type="xs:string"/>
                  <xs:element name="M3_34_42" type="xs:string"/>
                  <xs:element name="M3_34_43" type="xs:string"/>
                  <xs:element name="M3_34_4" type="xs:string"/>
                  <xs:element name="M3_34_5" type="xs:string"/>
                  <xs:element name="M3_34_6" type="xs:string"/>
                  <xs:element name="M3_34_7" type="xs:string"/>
                  <xs:element name="M3_34_8" type="xs:string"/>
                  <xs:element name="M3_34_9" type="xs:string"/>
                </xs:sequence>
              </xs:complexType>
            </xs:element>
            <xs:element name="M3_34_10" nillable="true">
              <xs:simpleType>
                <xs:restriction base="xs:decimal">
                  <xs:fractionDigits value="3"/>
                </xs:restriction>
              </xs:simpleType>
            </xs:element>
            <xs:element name="M3_34_12" nillable="true">
              <xs:simpleType>
                <xs:restriction base="xs:integer"/>
              </xs:simpleType>
            </xs:element>
            <xs:element name="M3_34_13" nillable="true">
              <xs:simpleType>
                <xs:restriction base="xs:decimal">
                  <xs:fractionDigits value="3"/>
                </xs:restriction>
              </xs:simpleType>
            </xs:element>
            <xs:element name="M3_34_15" nillable="true">
              <xs:simpleType>
                <xs:restriction base="xs:integer"/>
              </xs:simpleType>
            </xs:element>
            <xs:element name="M3_34_16" nillable="true">
              <xs:simpleType>
                <xs:restriction base="xs:decimal">
                  <xs:fractionDigits value="2"/>
                </xs:restriction>
              </xs:simpleType>
            </xs:element>
            <xs:element name="M3_34_44" nillable="true">
              <xs:simpleType>
                <xs:restriction base="xs:decimal">
                  <xs:fractionDigits value="2"/>
                </xs:restriction>
              </xs:simpleType>
            </xs:element>
            <xs:element name="M3_34_45" nillable="true">
              <xs:simpleType>
                <xs:restriction base="xs:decimal">
                  <xs:fractionDigits value="2"/>
                </xs:restriction>
              </xs:simpleType>
            </xs:element>
            <xs:element name="M3_34_46" type="xs:string"/>
            <xs:element name="M3_34_47" type="xs:string"/>
            <xs:element name="M3_34_48" type="xs:string"/>
            <xs:element name="M3_34_49" type="xs:string"/>
            <xs:element name="M3_34_18" type="xs:string"/>
            <xs:element name="M3_34_19" type="xs:string"/>
            <xs:element name="M3_34_25" type="xs:string"/>
            <xs:element name="M3_34_31" type="xs:string"/>
            <xs:element name="M3_34_22" type="xs:string"/>
            <xs:element name="M3_34_28" type="xs:string"/>
            <xs:element name="M3_34_26" type="xs:string"/>
            <xs:element name="M3_34_30" type="xs:string"/>
            <xs:element name="M3_34_29" type="xs:string"/>
            <xs:element name="M3_34_32" type="xs:string"/>
            <xs:element name="M3_34_33" type="xs:string"/>
            <xs:element name="M3_34_34" type="xs:string"/>
            <xs:element name="M3_34_35" type="xs:string"/>
          </xs:sequence>
        </xs:complexType>
      </xs:element>
    </xs:schema>
  </Schema>
  <Schema ID="Schema124" Namespace="http://schemas.microsoft.com/office/infopath/2003/myXSD/2016-01-07T13:36:07">
    <xs:schema xmlns:ma="http://schemas.microsoft.com/office/2009/metadata/properties/metaAttributes" xmlns:dfs="http://schemas.microsoft.com/office/infopath/2003/dataFormSolution" xmlns:xsi="http://www.w3.org/2001/XMLSchema-instance" xmlns:pc="http://schemas.microsoft.com/office/infopath/2007/PartnerControls" xmlns:my="http://schemas.microsoft.com/office/infopath/2003/myXSD/2016-01-07T13:36:07" xmlns:d="http://schemas.microsoft.com/office/infopath/2009/WSSList/dataFields" xmlns:xd="http://schemas.microsoft.com/office/infopath/2003" xmlns:q="http://schemas.microsoft.com/office/infopath/2009/WSSList/queryFields" xmlns:dms="http://schemas.microsoft.com/office/2009/documentManagement/types" xmlns:xs="http://www.w3.org/2001/XMLSchema" xmlns="" attributeFormDefault="unqualified" elementFormDefault="qualified" targetNamespace="http://schemas.microsoft.com/office/infopath/2003/myXSD/2016-01-07T13:36:07">
      <xs:element name="FB_III_GT_Standorte">
        <xs:complexType>
          <xs:sequence>
            <xs:element name="Unternehmensdaten">
              <xs:complexType>
                <xs:sequence>
                  <xs:element name="U0_4">
                    <xs:simpleType>
                      <xs:restriction base="xs:string">
                        <xs:pattern value="[0-9]{8}"/>
                      </xs:restriction>
                    </xs:simpleType>
                  </xs:element>
                  <xs:element name="lfd_Nr.">
                    <xs:simpleType>
                      <xs:restriction base="xs:string">
                        <xs:pattern value="[0-9]{2}"/>
                      </xs:restriction>
                    </xs:simpleType>
                  </xs:element>
                  <xs:element name="U0_4_1" type="xs:string"/>
                  <xs:element name="M3_34_1" type="xs:string"/>
                  <xs:element name="M3_34_2" type="xs:string"/>
                  <xs:element name="M3_34_3" type="xs:string"/>
                  <xs:element name="M3_34_36" type="xs:string"/>
                  <xs:element name="M3_34_37" type="xs:string"/>
                  <xs:element name="M3_34_38" type="xs:string"/>
                  <xs:element name="M3_34_39" type="xs:string"/>
                  <xs:element name="M3_34_40" type="xs:string"/>
                  <xs:element name="M3_34_41" type="xs:string"/>
                  <xs:element name="M3_34_42" type="xs:string"/>
                  <xs:element name="M3_34_43" type="xs:string"/>
                  <xs:element name="M3_34_4" type="xs:string"/>
                  <xs:element name="M3_34_5" type="xs:string"/>
                  <xs:element name="M3_34_6" type="xs:string"/>
                  <xs:element name="M3_34_7" type="xs:string"/>
                  <xs:element name="M3_34_8" type="xs:string"/>
                  <xs:element name="M3_34_9" type="xs:string"/>
                </xs:sequence>
              </xs:complexType>
            </xs:element>
            <xs:element name="M3_34_10" nillable="true">
              <xs:simpleType>
                <xs:restriction base="xs:decimal">
                  <xs:fractionDigits value="3"/>
                </xs:restriction>
              </xs:simpleType>
            </xs:element>
            <xs:element name="M3_34_12" nillable="true">
              <xs:simpleType>
                <xs:restriction base="xs:integer"/>
              </xs:simpleType>
            </xs:element>
            <xs:element name="M3_34_13" nillable="true">
              <xs:simpleType>
                <xs:restriction base="xs:decimal">
                  <xs:fractionDigits value="3"/>
                </xs:restriction>
              </xs:simpleType>
            </xs:element>
            <xs:element name="M3_34_15" nillable="true">
              <xs:simpleType>
                <xs:restriction base="xs:integer"/>
              </xs:simpleType>
            </xs:element>
            <xs:element name="M3_34_16" nillable="true">
              <xs:simpleType>
                <xs:restriction base="xs:decimal">
                  <xs:fractionDigits value="2"/>
                </xs:restriction>
              </xs:simpleType>
            </xs:element>
            <xs:element name="M3_34_44" nillable="true">
              <xs:simpleType>
                <xs:restriction base="xs:decimal">
                  <xs:fractionDigits value="2"/>
                </xs:restriction>
              </xs:simpleType>
            </xs:element>
            <xs:element name="M3_34_45" nillable="true">
              <xs:simpleType>
                <xs:restriction base="xs:decimal">
                  <xs:fractionDigits value="2"/>
                </xs:restriction>
              </xs:simpleType>
            </xs:element>
            <xs:element name="M3_34_46" type="xs:string"/>
            <xs:element name="M3_34_47" type="xs:string"/>
            <xs:element name="M3_34_48" type="xs:string"/>
            <xs:element name="M3_34_49" type="xs:string"/>
            <xs:element name="M3_34_18" type="xs:string"/>
            <xs:element name="M3_34_19" type="xs:string"/>
            <xs:element name="M3_34_25" type="xs:string"/>
            <xs:element name="M3_34_31" type="xs:string"/>
            <xs:element name="M3_34_22" type="xs:string"/>
            <xs:element name="M3_34_28" type="xs:string"/>
            <xs:element name="M3_34_26" type="xs:string"/>
            <xs:element name="M3_34_30" type="xs:string"/>
            <xs:element name="M3_34_29" type="xs:string"/>
            <xs:element name="M3_34_32" type="xs:string"/>
            <xs:element name="M3_34_33" type="xs:string"/>
            <xs:element name="M3_34_34" type="xs:string"/>
            <xs:element name="M3_34_35" type="xs:string"/>
          </xs:sequence>
        </xs:complexType>
      </xs:element>
    </xs:schema>
  </Schema>
  <Schema ID="Schema125" Namespace="http://schemas.microsoft.com/office/infopath/2003/myXSD/2016-01-07T13:36:07">
    <xs:schema xmlns:ma="http://schemas.microsoft.com/office/2009/metadata/properties/metaAttributes" xmlns:dfs="http://schemas.microsoft.com/office/infopath/2003/dataFormSolution" xmlns:xsi="http://www.w3.org/2001/XMLSchema-instance" xmlns:pc="http://schemas.microsoft.com/office/infopath/2007/PartnerControls" xmlns:my="http://schemas.microsoft.com/office/infopath/2003/myXSD/2016-01-07T13:36:07" xmlns:d="http://schemas.microsoft.com/office/infopath/2009/WSSList/dataFields" xmlns:xd="http://schemas.microsoft.com/office/infopath/2003" xmlns:q="http://schemas.microsoft.com/office/infopath/2009/WSSList/queryFields" xmlns:dms="http://schemas.microsoft.com/office/2009/documentManagement/types" xmlns:xs="http://www.w3.org/2001/XMLSchema" xmlns="" attributeFormDefault="unqualified" elementFormDefault="qualified" targetNamespace="http://schemas.microsoft.com/office/infopath/2003/myXSD/2016-01-07T13:36:07">
      <xs:element name="FB_III_GT_Standorte">
        <xs:complexType>
          <xs:sequence>
            <xs:element name="Unternehmensdaten">
              <xs:complexType>
                <xs:sequence>
                  <xs:element name="U0_4">
                    <xs:simpleType>
                      <xs:restriction base="xs:string">
                        <xs:pattern value="[0-9]{8}"/>
                      </xs:restriction>
                    </xs:simpleType>
                  </xs:element>
                  <xs:element name="lfd_Nr.">
                    <xs:simpleType>
                      <xs:restriction base="xs:string">
                        <xs:pattern value="[0-9]{2}"/>
                      </xs:restriction>
                    </xs:simpleType>
                  </xs:element>
                  <xs:element name="U0_4_1" type="xs:string"/>
                  <xs:element name="M3_34_1" type="xs:string"/>
                  <xs:element name="M3_34_2" type="xs:string"/>
                  <xs:element name="M3_34_3" type="xs:string"/>
                  <xs:element name="M3_34_36" type="xs:string"/>
                  <xs:element name="M3_34_37" type="xs:string"/>
                  <xs:element name="M3_34_38" type="xs:string"/>
                  <xs:element name="M3_34_39" type="xs:string"/>
                  <xs:element name="M3_34_40" type="xs:string"/>
                  <xs:element name="M3_34_41" type="xs:string"/>
                  <xs:element name="M3_34_42" type="xs:string"/>
                  <xs:element name="M3_34_43" type="xs:string"/>
                  <xs:element name="M3_34_4" type="xs:string"/>
                  <xs:element name="M3_34_5" type="xs:string"/>
                  <xs:element name="M3_34_6" type="xs:string"/>
                  <xs:element name="M3_34_7" type="xs:string"/>
                  <xs:element name="M3_34_8" type="xs:string"/>
                  <xs:element name="M3_34_9" type="xs:string"/>
                </xs:sequence>
              </xs:complexType>
            </xs:element>
            <xs:element name="M3_34_10" nillable="true">
              <xs:simpleType>
                <xs:restriction base="xs:decimal">
                  <xs:fractionDigits value="3"/>
                </xs:restriction>
              </xs:simpleType>
            </xs:element>
            <xs:element name="M3_34_12" nillable="true">
              <xs:simpleType>
                <xs:restriction base="xs:integer"/>
              </xs:simpleType>
            </xs:element>
            <xs:element name="M3_34_13" nillable="true">
              <xs:simpleType>
                <xs:restriction base="xs:decimal">
                  <xs:fractionDigits value="3"/>
                </xs:restriction>
              </xs:simpleType>
            </xs:element>
            <xs:element name="M3_34_15" nillable="true">
              <xs:simpleType>
                <xs:restriction base="xs:integer"/>
              </xs:simpleType>
            </xs:element>
            <xs:element name="M3_34_16" nillable="true">
              <xs:simpleType>
                <xs:restriction base="xs:decimal">
                  <xs:fractionDigits value="2"/>
                </xs:restriction>
              </xs:simpleType>
            </xs:element>
            <xs:element name="M3_34_44" nillable="true">
              <xs:simpleType>
                <xs:restriction base="xs:decimal">
                  <xs:fractionDigits value="2"/>
                </xs:restriction>
              </xs:simpleType>
            </xs:element>
            <xs:element name="M3_34_45" nillable="true">
              <xs:simpleType>
                <xs:restriction base="xs:decimal">
                  <xs:fractionDigits value="2"/>
                </xs:restriction>
              </xs:simpleType>
            </xs:element>
            <xs:element name="M3_34_46" type="xs:string"/>
            <xs:element name="M3_34_47" type="xs:string"/>
            <xs:element name="M3_34_48" type="xs:string"/>
            <xs:element name="M3_34_49" type="xs:string"/>
            <xs:element name="M3_34_18" type="xs:string"/>
            <xs:element name="M3_34_19" type="xs:string"/>
            <xs:element name="M3_34_25" type="xs:string"/>
            <xs:element name="M3_34_31" type="xs:string"/>
            <xs:element name="M3_34_22" type="xs:string"/>
            <xs:element name="M3_34_28" type="xs:string"/>
            <xs:element name="M3_34_26" type="xs:string"/>
            <xs:element name="M3_34_30" type="xs:string"/>
            <xs:element name="M3_34_29" type="xs:string"/>
            <xs:element name="M3_34_32" type="xs:string"/>
            <xs:element name="M3_34_33" type="xs:string"/>
            <xs:element name="M3_34_34" type="xs:string"/>
            <xs:element name="M3_34_35" type="xs:string"/>
          </xs:sequence>
        </xs:complexType>
      </xs:element>
    </xs:schema>
  </Schema>
  <Schema ID="Schema126" Namespace="http://schemas.microsoft.com/office/infopath/2003/myXSD/2016-01-07T13:36:07">
    <xs:schema xmlns:ma="http://schemas.microsoft.com/office/2009/metadata/properties/metaAttributes" xmlns:dfs="http://schemas.microsoft.com/office/infopath/2003/dataFormSolution" xmlns:xsi="http://www.w3.org/2001/XMLSchema-instance" xmlns:pc="http://schemas.microsoft.com/office/infopath/2007/PartnerControls" xmlns:my="http://schemas.microsoft.com/office/infopath/2003/myXSD/2016-01-07T13:36:07" xmlns:d="http://schemas.microsoft.com/office/infopath/2009/WSSList/dataFields" xmlns:xd="http://schemas.microsoft.com/office/infopath/2003" xmlns:q="http://schemas.microsoft.com/office/infopath/2009/WSSList/queryFields" xmlns:dms="http://schemas.microsoft.com/office/2009/documentManagement/types" xmlns:xs="http://www.w3.org/2001/XMLSchema" xmlns="" attributeFormDefault="unqualified" elementFormDefault="qualified" targetNamespace="http://schemas.microsoft.com/office/infopath/2003/myXSD/2016-01-07T13:36:07">
      <xs:element name="FB_III_GT_Standorte">
        <xs:complexType>
          <xs:sequence>
            <xs:element name="Unternehmensdaten">
              <xs:complexType>
                <xs:sequence>
                  <xs:element name="U0_4">
                    <xs:simpleType>
                      <xs:restriction base="xs:string">
                        <xs:pattern value="[0-9]{8}"/>
                      </xs:restriction>
                    </xs:simpleType>
                  </xs:element>
                  <xs:element name="lfd_Nr.">
                    <xs:simpleType>
                      <xs:restriction base="xs:string">
                        <xs:pattern value="[0-9]{2}"/>
                      </xs:restriction>
                    </xs:simpleType>
                  </xs:element>
                  <xs:element name="U0_4_1" type="xs:string"/>
                  <xs:element name="M3_34_1" type="xs:string"/>
                  <xs:element name="M3_34_2" type="xs:string"/>
                  <xs:element name="M3_34_3" type="xs:string"/>
                  <xs:element name="M3_34_36" type="xs:string"/>
                  <xs:element name="M3_34_37" type="xs:string"/>
                  <xs:element name="M3_34_38" type="xs:string"/>
                  <xs:element name="M3_34_39" type="xs:string"/>
                  <xs:element name="M3_34_40" type="xs:string"/>
                  <xs:element name="M3_34_41" type="xs:string"/>
                  <xs:element name="M3_34_42" type="xs:string"/>
                  <xs:element name="M3_34_43" type="xs:string"/>
                  <xs:element name="M3_34_4" type="xs:string"/>
                  <xs:element name="M3_34_5" type="xs:string"/>
                  <xs:element name="M3_34_6" type="xs:string"/>
                  <xs:element name="M3_34_7" type="xs:string"/>
                  <xs:element name="M3_34_8" type="xs:string"/>
                  <xs:element name="M3_34_9" type="xs:string"/>
                </xs:sequence>
              </xs:complexType>
            </xs:element>
            <xs:element name="M3_34_10" nillable="true">
              <xs:simpleType>
                <xs:restriction base="xs:decimal">
                  <xs:fractionDigits value="3"/>
                </xs:restriction>
              </xs:simpleType>
            </xs:element>
            <xs:element name="M3_34_12" nillable="true">
              <xs:simpleType>
                <xs:restriction base="xs:integer"/>
              </xs:simpleType>
            </xs:element>
            <xs:element name="M3_34_13" nillable="true">
              <xs:simpleType>
                <xs:restriction base="xs:decimal">
                  <xs:fractionDigits value="3"/>
                </xs:restriction>
              </xs:simpleType>
            </xs:element>
            <xs:element name="M3_34_15" nillable="true">
              <xs:simpleType>
                <xs:restriction base="xs:integer"/>
              </xs:simpleType>
            </xs:element>
            <xs:element name="M3_34_16" nillable="true">
              <xs:simpleType>
                <xs:restriction base="xs:decimal">
                  <xs:fractionDigits value="2"/>
                </xs:restriction>
              </xs:simpleType>
            </xs:element>
            <xs:element name="M3_34_44" nillable="true">
              <xs:simpleType>
                <xs:restriction base="xs:decimal">
                  <xs:fractionDigits value="2"/>
                </xs:restriction>
              </xs:simpleType>
            </xs:element>
            <xs:element name="M3_34_45" nillable="true">
              <xs:simpleType>
                <xs:restriction base="xs:decimal">
                  <xs:fractionDigits value="2"/>
                </xs:restriction>
              </xs:simpleType>
            </xs:element>
            <xs:element name="M3_34_46" type="xs:string"/>
            <xs:element name="M3_34_47" type="xs:string"/>
            <xs:element name="M3_34_48" type="xs:string"/>
            <xs:element name="M3_34_49" type="xs:string"/>
            <xs:element name="M3_34_18" type="xs:string"/>
            <xs:element name="M3_34_19" type="xs:string"/>
            <xs:element name="M3_34_25" type="xs:string"/>
            <xs:element name="M3_34_31" type="xs:string"/>
            <xs:element name="M3_34_22" type="xs:string"/>
            <xs:element name="M3_34_28" type="xs:string"/>
            <xs:element name="M3_34_26" type="xs:string"/>
            <xs:element name="M3_34_30" type="xs:string"/>
            <xs:element name="M3_34_29" type="xs:string"/>
            <xs:element name="M3_34_32" type="xs:string"/>
            <xs:element name="M3_34_33" type="xs:string"/>
            <xs:element name="M3_34_34" type="xs:string"/>
            <xs:element name="M3_34_35" type="xs:string"/>
          </xs:sequence>
        </xs:complexType>
      </xs:element>
    </xs:schema>
  </Schema>
  <Schema ID="Schema127" Namespace="http://schemas.microsoft.com/office/infopath/2003/myXSD/2016-01-07T13:36:07">
    <xs:schema xmlns:ma="http://schemas.microsoft.com/office/2009/metadata/properties/metaAttributes" xmlns:dfs="http://schemas.microsoft.com/office/infopath/2003/dataFormSolution" xmlns:xsi="http://www.w3.org/2001/XMLSchema-instance" xmlns:pc="http://schemas.microsoft.com/office/infopath/2007/PartnerControls" xmlns:my="http://schemas.microsoft.com/office/infopath/2003/myXSD/2016-01-07T13:36:07" xmlns:d="http://schemas.microsoft.com/office/infopath/2009/WSSList/dataFields" xmlns:xd="http://schemas.microsoft.com/office/infopath/2003" xmlns:q="http://schemas.microsoft.com/office/infopath/2009/WSSList/queryFields" xmlns:dms="http://schemas.microsoft.com/office/2009/documentManagement/types" xmlns:xs="http://www.w3.org/2001/XMLSchema" xmlns="" attributeFormDefault="unqualified" elementFormDefault="qualified" targetNamespace="http://schemas.microsoft.com/office/infopath/2003/myXSD/2016-01-07T13:36:07">
      <xs:element name="FB_III_Häfen_Standorte">
        <xs:complexType>
          <xs:sequence>
            <xs:element name="Unternehmensdaten">
              <xs:complexType>
                <xs:sequence>
                  <xs:element name="U0_4">
                    <xs:simpleType>
                      <xs:restriction base="xs:string">
                        <xs:pattern value="[0-9]{8}"/>
                      </xs:restriction>
                    </xs:simpleType>
                  </xs:element>
                  <xs:element name="lfd_Nr.">
                    <xs:simpleType>
                      <xs:restriction base="xs:string">
                        <xs:pattern value="[0-9]{2}"/>
                      </xs:restriction>
                    </xs:simpleType>
                  </xs:element>
                  <xs:element name="U0_4_1" type="xs:string"/>
                  <xs:element name="M3_38" type="xs:string"/>
                  <xs:element name="M3_38_1" type="xs:string"/>
                  <xs:element name="M3_38_2" type="xs:string"/>
                  <xs:element name="M3_38_3" nillable="true">
                    <xs:simpleType>
                      <xs:restriction base="xs:decimal">
                        <xs:fractionDigits value="3"/>
                      </xs:restriction>
                    </xs:simpleType>
                  </xs:element>
                  <xs:element name="M3_38_4" type="xs:string"/>
                  <xs:element name="M3_38_5" type="xs:string"/>
                  <xs:element name="M3_38_6" type="xs:string"/>
                  <xs:element name="M3_38_7" type="xs:string"/>
                  <xs:element name="M3_38_8" type="xs:string"/>
                  <xs:element name="M3_38_9" nillable="true">
                    <xs:simpleType>
                      <xs:restriction base="xs:integer"/>
                    </xs:simpleType>
                  </xs:element>
                  <xs:element name="M3_38_10" nillable="true">
                    <xs:simpleType>
                      <xs:restriction base="xs:integer"/>
                    </xs:simpleType>
                  </xs:element>
                  <xs:element name="M3_38_11" nillable="true">
                    <xs:simpleType>
                      <xs:restriction base="xs:decimal">
                        <xs:fractionDigits value="2"/>
                      </xs:restriction>
                    </xs:simpleType>
                  </xs:element>
                  <xs:element name="M3_38_12" nillable="true">
                    <xs:simpleType>
                      <xs:restriction base="xs:decimal">
                        <xs:fractionDigits value="2"/>
                      </xs:restriction>
                    </xs:simpleType>
                  </xs:element>
                  <xs:element name="M3_38_13" type="xs:string"/>
                  <xs:element name="M3_38_14" type="xs:string"/>
                  <xs:element name="M3_38_15" type="xs:string"/>
                  <xs:element name="M3_38_16" type="xs:string"/>
                  <xs:element name="M3_38_17" type="xs:string"/>
                  <xs:element name="M3_38_18" type="xs:string"/>
                  <xs:element name="M3_38_19" type="xs:string"/>
                  <xs:element name="M3_38_20" type="xs:string"/>
                  <xs:element name="M3_38_21" type="xs:string"/>
                  <xs:element name="M3_38_22" type="xs:string"/>
                  <xs:element name="M3_38_23" type="xs:string"/>
                </xs:sequence>
              </xs:complexType>
            </xs:element>
            <xs:element name="M3_38_24" type="xs:string"/>
            <xs:element name="M3_38_25" type="xs:string"/>
            <xs:element name="M3_38_26" type="xs:string"/>
            <xs:element name="M3_38_27" type="xs:string"/>
            <xs:element name="M3_38_28" type="xs:string"/>
          </xs:sequence>
        </xs:complexType>
      </xs:element>
    </xs:schema>
  </Schema>
  <Schema ID="Schema128" Namespace="http://schemas.microsoft.com/office/infopath/2003/myXSD/2016-01-07T13:36:07">
    <xs:schema xmlns:ma="http://schemas.microsoft.com/office/2009/metadata/properties/metaAttributes" xmlns:dfs="http://schemas.microsoft.com/office/infopath/2003/dataFormSolution" xmlns:xsi="http://www.w3.org/2001/XMLSchema-instance" xmlns:pc="http://schemas.microsoft.com/office/infopath/2007/PartnerControls" xmlns:my="http://schemas.microsoft.com/office/infopath/2003/myXSD/2016-01-07T13:36:07" xmlns:d="http://schemas.microsoft.com/office/infopath/2009/WSSList/dataFields" xmlns:xd="http://schemas.microsoft.com/office/infopath/2003" xmlns:q="http://schemas.microsoft.com/office/infopath/2009/WSSList/queryFields" xmlns:dms="http://schemas.microsoft.com/office/2009/documentManagement/types" xmlns:xs="http://www.w3.org/2001/XMLSchema" xmlns="" attributeFormDefault="unqualified" elementFormDefault="qualified" targetNamespace="http://schemas.microsoft.com/office/infopath/2003/myXSD/2016-01-07T13:36:07">
      <xs:element name="FB_III_Häfen_Standorte">
        <xs:complexType>
          <xs:sequence>
            <xs:element name="Unternehmensdaten">
              <xs:complexType>
                <xs:sequence>
                  <xs:element name="U0_4">
                    <xs:simpleType>
                      <xs:restriction base="xs:string">
                        <xs:pattern value="[0-9]{8}"/>
                      </xs:restriction>
                    </xs:simpleType>
                  </xs:element>
                  <xs:element name="lfd_Nr.">
                    <xs:simpleType>
                      <xs:restriction base="xs:string">
                        <xs:pattern value="[0-9]{2}"/>
                      </xs:restriction>
                    </xs:simpleType>
                  </xs:element>
                  <xs:element name="U0_4_1" type="xs:string"/>
                  <xs:element name="M3_38" type="xs:string"/>
                  <xs:element name="M3_38_1" type="xs:string"/>
                  <xs:element name="M3_38_2" type="xs:string"/>
                  <xs:element name="M3_38_3" nillable="true">
                    <xs:simpleType>
                      <xs:restriction base="xs:decimal">
                        <xs:fractionDigits value="3"/>
                      </xs:restriction>
                    </xs:simpleType>
                  </xs:element>
                  <xs:element name="M3_38_4" type="xs:string"/>
                  <xs:element name="M3_38_5" type="xs:string"/>
                  <xs:element name="M3_38_6" type="xs:string"/>
                  <xs:element name="M3_38_7" type="xs:string"/>
                  <xs:element name="M3_38_8" type="xs:string"/>
                  <xs:element name="M3_38_9" nillable="true">
                    <xs:simpleType>
                      <xs:restriction base="xs:integer"/>
                    </xs:simpleType>
                  </xs:element>
                  <xs:element name="M3_38_10" nillable="true">
                    <xs:simpleType>
                      <xs:restriction base="xs:integer"/>
                    </xs:simpleType>
                  </xs:element>
                  <xs:element name="M3_38_11" nillable="true">
                    <xs:simpleType>
                      <xs:restriction base="xs:decimal">
                        <xs:fractionDigits value="2"/>
                      </xs:restriction>
                    </xs:simpleType>
                  </xs:element>
                  <xs:element name="M3_38_12" nillable="true">
                    <xs:simpleType>
                      <xs:restriction base="xs:decimal">
                        <xs:fractionDigits value="2"/>
                      </xs:restriction>
                    </xs:simpleType>
                  </xs:element>
                  <xs:element name="M3_38_13" type="xs:string"/>
                  <xs:element name="M3_38_14" type="xs:string"/>
                  <xs:element name="M3_38_15" type="xs:string"/>
                  <xs:element name="M3_38_16" type="xs:string"/>
                  <xs:element name="M3_38_17" type="xs:string"/>
                  <xs:element name="M3_38_18" type="xs:string"/>
                  <xs:element name="M3_38_19" type="xs:string"/>
                  <xs:element name="M3_38_20" type="xs:string"/>
                  <xs:element name="M3_38_21" type="xs:string"/>
                  <xs:element name="M3_38_22" type="xs:string"/>
                  <xs:element name="M3_38_23" type="xs:string"/>
                </xs:sequence>
              </xs:complexType>
            </xs:element>
            <xs:element name="M3_38_24" type="xs:string"/>
            <xs:element name="M3_38_25" type="xs:string"/>
            <xs:element name="M3_38_26" type="xs:string"/>
            <xs:element name="M3_38_27" type="xs:string"/>
            <xs:element name="M3_38_28" type="xs:string"/>
          </xs:sequence>
        </xs:complexType>
      </xs:element>
    </xs:schema>
  </Schema>
  <Schema ID="Schema129" Namespace="http://schemas.microsoft.com/office/infopath/2003/myXSD/2016-01-07T13:36:07">
    <xs:schema xmlns:ma="http://schemas.microsoft.com/office/2009/metadata/properties/metaAttributes" xmlns:dfs="http://schemas.microsoft.com/office/infopath/2003/dataFormSolution" xmlns:xsi="http://www.w3.org/2001/XMLSchema-instance" xmlns:pc="http://schemas.microsoft.com/office/infopath/2007/PartnerControls" xmlns:my="http://schemas.microsoft.com/office/infopath/2003/myXSD/2016-01-07T13:36:07" xmlns:d="http://schemas.microsoft.com/office/infopath/2009/WSSList/dataFields" xmlns:xd="http://schemas.microsoft.com/office/infopath/2003" xmlns:q="http://schemas.microsoft.com/office/infopath/2009/WSSList/queryFields" xmlns:dms="http://schemas.microsoft.com/office/2009/documentManagement/types" xmlns:xs="http://www.w3.org/2001/XMLSchema" xmlns="" attributeFormDefault="unqualified" elementFormDefault="qualified" targetNamespace="http://schemas.microsoft.com/office/infopath/2003/myXSD/2016-01-07T13:36:07">
      <xs:element name="FB_III_Häfen_Standorte">
        <xs:complexType>
          <xs:sequence>
            <xs:element name="Unternehmensdaten">
              <xs:complexType>
                <xs:sequence>
                  <xs:element name="U0_4">
                    <xs:simpleType>
                      <xs:restriction base="xs:string">
                        <xs:pattern value="[0-9]{8}"/>
                      </xs:restriction>
                    </xs:simpleType>
                  </xs:element>
                  <xs:element name="lfd_Nr.">
                    <xs:simpleType>
                      <xs:restriction base="xs:string">
                        <xs:pattern value="[0-9]{2}"/>
                      </xs:restriction>
                    </xs:simpleType>
                  </xs:element>
                  <xs:element name="U0_4_1" type="xs:string"/>
                  <xs:element name="M3_38" type="xs:string"/>
                  <xs:element name="M3_38_1" type="xs:string"/>
                  <xs:element name="M3_38_2" type="xs:string"/>
                  <xs:element name="M3_38_3" nillable="true">
                    <xs:simpleType>
                      <xs:restriction base="xs:decimal">
                        <xs:fractionDigits value="3"/>
                      </xs:restriction>
                    </xs:simpleType>
                  </xs:element>
                  <xs:element name="M3_38_4" type="xs:string"/>
                  <xs:element name="M3_38_5" type="xs:string"/>
                  <xs:element name="M3_38_6" type="xs:string"/>
                  <xs:element name="M3_38_7" type="xs:string"/>
                  <xs:element name="M3_38_8" type="xs:string"/>
                  <xs:element name="M3_38_9" nillable="true">
                    <xs:simpleType>
                      <xs:restriction base="xs:integer"/>
                    </xs:simpleType>
                  </xs:element>
                  <xs:element name="M3_38_10" nillable="true">
                    <xs:simpleType>
                      <xs:restriction base="xs:integer"/>
                    </xs:simpleType>
                  </xs:element>
                  <xs:element name="M3_38_11" nillable="true">
                    <xs:simpleType>
                      <xs:restriction base="xs:decimal">
                        <xs:fractionDigits value="2"/>
                      </xs:restriction>
                    </xs:simpleType>
                  </xs:element>
                  <xs:element name="M3_38_12" nillable="true">
                    <xs:simpleType>
                      <xs:restriction base="xs:decimal">
                        <xs:fractionDigits value="2"/>
                      </xs:restriction>
                    </xs:simpleType>
                  </xs:element>
                  <xs:element name="M3_38_13" type="xs:string"/>
                  <xs:element name="M3_38_14" type="xs:string"/>
                  <xs:element name="M3_38_15" type="xs:string"/>
                  <xs:element name="M3_38_16" type="xs:string"/>
                  <xs:element name="M3_38_17" type="xs:string"/>
                  <xs:element name="M3_38_18" type="xs:string"/>
                  <xs:element name="M3_38_19" type="xs:string"/>
                  <xs:element name="M3_38_20" type="xs:string"/>
                  <xs:element name="M3_38_21" type="xs:string"/>
                  <xs:element name="M3_38_22" type="xs:string"/>
                  <xs:element name="M3_38_23" type="xs:string"/>
                </xs:sequence>
              </xs:complexType>
            </xs:element>
            <xs:element name="M3_38_24" type="xs:string"/>
            <xs:element name="M3_38_25" type="xs:string"/>
            <xs:element name="M3_38_26" type="xs:string"/>
            <xs:element name="M3_38_27" type="xs:string"/>
            <xs:element name="M3_38_28" type="xs:string"/>
          </xs:sequence>
        </xs:complexType>
      </xs:element>
    </xs:schema>
  </Schema>
  <Schema ID="Schema130" Namespace="http://schemas.microsoft.com/office/infopath/2003/myXSD/2016-01-07T13:36:07">
    <xs:schema xmlns:ma="http://schemas.microsoft.com/office/2009/metadata/properties/metaAttributes" xmlns:dfs="http://schemas.microsoft.com/office/infopath/2003/dataFormSolution" xmlns:xsi="http://www.w3.org/2001/XMLSchema-instance" xmlns:pc="http://schemas.microsoft.com/office/infopath/2007/PartnerControls" xmlns:my="http://schemas.microsoft.com/office/infopath/2003/myXSD/2016-01-07T13:36:07" xmlns:d="http://schemas.microsoft.com/office/infopath/2009/WSSList/dataFields" xmlns:xd="http://schemas.microsoft.com/office/infopath/2003" xmlns:q="http://schemas.microsoft.com/office/infopath/2009/WSSList/queryFields" xmlns:dms="http://schemas.microsoft.com/office/2009/documentManagement/types" xmlns:xs="http://www.w3.org/2001/XMLSchema" xmlns="" attributeFormDefault="unqualified" elementFormDefault="qualified" targetNamespace="http://schemas.microsoft.com/office/infopath/2003/myXSD/2016-01-07T13:36:07">
      <xs:element name="FB_III_Häfen_Standorte">
        <xs:complexType>
          <xs:sequence>
            <xs:element name="Unternehmensdaten">
              <xs:complexType>
                <xs:sequence>
                  <xs:element name="U0_4">
                    <xs:simpleType>
                      <xs:restriction base="xs:string">
                        <xs:pattern value="[0-9]{8}"/>
                      </xs:restriction>
                    </xs:simpleType>
                  </xs:element>
                  <xs:element name="lfd_Nr.">
                    <xs:simpleType>
                      <xs:restriction base="xs:string">
                        <xs:pattern value="[0-9]{2}"/>
                      </xs:restriction>
                    </xs:simpleType>
                  </xs:element>
                  <xs:element name="U0_4_1" type="xs:string"/>
                  <xs:element name="M3_38" type="xs:string"/>
                  <xs:element name="M3_38_1" type="xs:string"/>
                  <xs:element name="M3_38_2" type="xs:string"/>
                  <xs:element name="M3_38_3" nillable="true">
                    <xs:simpleType>
                      <xs:restriction base="xs:decimal">
                        <xs:fractionDigits value="3"/>
                      </xs:restriction>
                    </xs:simpleType>
                  </xs:element>
                  <xs:element name="M3_38_4" type="xs:string"/>
                  <xs:element name="M3_38_5" type="xs:string"/>
                  <xs:element name="M3_38_6" type="xs:string"/>
                  <xs:element name="M3_38_7" type="xs:string"/>
                  <xs:element name="M3_38_8" type="xs:string"/>
                  <xs:element name="M3_38_9" nillable="true">
                    <xs:simpleType>
                      <xs:restriction base="xs:integer"/>
                    </xs:simpleType>
                  </xs:element>
                  <xs:element name="M3_38_10" nillable="true">
                    <xs:simpleType>
                      <xs:restriction base="xs:integer"/>
                    </xs:simpleType>
                  </xs:element>
                  <xs:element name="M3_38_11" nillable="true">
                    <xs:simpleType>
                      <xs:restriction base="xs:decimal">
                        <xs:fractionDigits value="2"/>
                      </xs:restriction>
                    </xs:simpleType>
                  </xs:element>
                  <xs:element name="M3_38_12" nillable="true">
                    <xs:simpleType>
                      <xs:restriction base="xs:decimal">
                        <xs:fractionDigits value="2"/>
                      </xs:restriction>
                    </xs:simpleType>
                  </xs:element>
                  <xs:element name="M3_38_13" type="xs:string"/>
                  <xs:element name="M3_38_14" type="xs:string"/>
                  <xs:element name="M3_38_15" type="xs:string"/>
                  <xs:element name="M3_38_16" type="xs:string"/>
                  <xs:element name="M3_38_17" type="xs:string"/>
                  <xs:element name="M3_38_18" type="xs:string"/>
                  <xs:element name="M3_38_19" type="xs:string"/>
                  <xs:element name="M3_38_20" type="xs:string"/>
                  <xs:element name="M3_38_21" type="xs:string"/>
                  <xs:element name="M3_38_22" type="xs:string"/>
                  <xs:element name="M3_38_23" type="xs:string"/>
                </xs:sequence>
              </xs:complexType>
            </xs:element>
            <xs:element name="M3_38_24" type="xs:string"/>
            <xs:element name="M3_38_25" type="xs:string"/>
            <xs:element name="M3_38_26" type="xs:string"/>
            <xs:element name="M3_38_27" type="xs:string"/>
            <xs:element name="M3_38_28" type="xs:string"/>
          </xs:sequence>
        </xs:complexType>
      </xs:element>
    </xs:schema>
  </Schema>
  <Schema ID="Schema131" Namespace="http://schemas.microsoft.com/office/infopath/2003/myXSD/2016-01-07T13:36:07">
    <xs:schema xmlns:ma="http://schemas.microsoft.com/office/2009/metadata/properties/metaAttributes" xmlns:dfs="http://schemas.microsoft.com/office/infopath/2003/dataFormSolution" xmlns:xsi="http://www.w3.org/2001/XMLSchema-instance" xmlns:pc="http://schemas.microsoft.com/office/infopath/2007/PartnerControls" xmlns:my="http://schemas.microsoft.com/office/infopath/2003/myXSD/2016-01-07T13:36:07" xmlns:d="http://schemas.microsoft.com/office/infopath/2009/WSSList/dataFields" xmlns:xd="http://schemas.microsoft.com/office/infopath/2003" xmlns:q="http://schemas.microsoft.com/office/infopath/2009/WSSList/queryFields" xmlns:dms="http://schemas.microsoft.com/office/2009/documentManagement/types" xmlns:xs="http://www.w3.org/2001/XMLSchema" xmlns="" attributeFormDefault="unqualified" elementFormDefault="qualified" targetNamespace="http://schemas.microsoft.com/office/infopath/2003/myXSD/2016-01-07T13:36:07">
      <xs:element name="FB_III_Häfen_Standorte">
        <xs:complexType>
          <xs:sequence>
            <xs:element name="Unternehmensdaten">
              <xs:complexType>
                <xs:sequence>
                  <xs:element name="U0_4">
                    <xs:simpleType>
                      <xs:restriction base="xs:string">
                        <xs:pattern value="[0-9]{8}"/>
                      </xs:restriction>
                    </xs:simpleType>
                  </xs:element>
                  <xs:element name="lfd_Nr.">
                    <xs:simpleType>
                      <xs:restriction base="xs:string">
                        <xs:pattern value="[0-9]{2}"/>
                      </xs:restriction>
                    </xs:simpleType>
                  </xs:element>
                  <xs:element name="U0_4_1" type="xs:string"/>
                  <xs:element name="M3_38" type="xs:string"/>
                  <xs:element name="M3_38_1" type="xs:string"/>
                  <xs:element name="M3_38_2" type="xs:string"/>
                  <xs:element name="M3_38_3" nillable="true">
                    <xs:simpleType>
                      <xs:restriction base="xs:decimal">
                        <xs:fractionDigits value="3"/>
                      </xs:restriction>
                    </xs:simpleType>
                  </xs:element>
                  <xs:element name="M3_38_4" type="xs:string"/>
                  <xs:element name="M3_38_5" type="xs:string"/>
                  <xs:element name="M3_38_6" type="xs:string"/>
                  <xs:element name="M3_38_7" type="xs:string"/>
                  <xs:element name="M3_38_8" type="xs:string"/>
                  <xs:element name="M3_38_9" nillable="true">
                    <xs:simpleType>
                      <xs:restriction base="xs:integer"/>
                    </xs:simpleType>
                  </xs:element>
                  <xs:element name="M3_38_10" nillable="true">
                    <xs:simpleType>
                      <xs:restriction base="xs:integer"/>
                    </xs:simpleType>
                  </xs:element>
                  <xs:element name="M3_38_11" nillable="true">
                    <xs:simpleType>
                      <xs:restriction base="xs:decimal">
                        <xs:fractionDigits value="2"/>
                      </xs:restriction>
                    </xs:simpleType>
                  </xs:element>
                  <xs:element name="M3_38_12" nillable="true">
                    <xs:simpleType>
                      <xs:restriction base="xs:decimal">
                        <xs:fractionDigits value="2"/>
                      </xs:restriction>
                    </xs:simpleType>
                  </xs:element>
                  <xs:element name="M3_38_13" type="xs:string"/>
                  <xs:element name="M3_38_14" type="xs:string"/>
                  <xs:element name="M3_38_15" type="xs:string"/>
                  <xs:element name="M3_38_16" type="xs:string"/>
                  <xs:element name="M3_38_17" type="xs:string"/>
                  <xs:element name="M3_38_18" type="xs:string"/>
                  <xs:element name="M3_38_19" type="xs:string"/>
                  <xs:element name="M3_38_20" type="xs:string"/>
                  <xs:element name="M3_38_21" type="xs:string"/>
                  <xs:element name="M3_38_22" type="xs:string"/>
                  <xs:element name="M3_38_23" type="xs:string"/>
                </xs:sequence>
              </xs:complexType>
            </xs:element>
            <xs:element name="M3_38_24" type="xs:string"/>
            <xs:element name="M3_38_25" type="xs:string"/>
            <xs:element name="M3_38_26" type="xs:string"/>
            <xs:element name="M3_38_27" type="xs:string"/>
            <xs:element name="M3_38_28" type="xs:string"/>
          </xs:sequence>
        </xs:complexType>
      </xs:element>
    </xs:schema>
  </Schema>
  <Schema ID="Schema132" Namespace="http://schemas.microsoft.com/office/infopath/2003/myXSD/2016-01-07T13:36:07">
    <xs:schema xmlns:ma="http://schemas.microsoft.com/office/2009/metadata/properties/metaAttributes" xmlns:dfs="http://schemas.microsoft.com/office/infopath/2003/dataFormSolution" xmlns:xsi="http://www.w3.org/2001/XMLSchema-instance" xmlns:pc="http://schemas.microsoft.com/office/infopath/2007/PartnerControls" xmlns:my="http://schemas.microsoft.com/office/infopath/2003/myXSD/2016-01-07T13:36:07" xmlns:d="http://schemas.microsoft.com/office/infopath/2009/WSSList/dataFields" xmlns:xd="http://schemas.microsoft.com/office/infopath/2003" xmlns:q="http://schemas.microsoft.com/office/infopath/2009/WSSList/queryFields" xmlns:dms="http://schemas.microsoft.com/office/2009/documentManagement/types" xmlns:xs="http://www.w3.org/2001/XMLSchema" xmlns="" attributeFormDefault="unqualified" elementFormDefault="qualified" targetNamespace="http://schemas.microsoft.com/office/infopath/2003/myXSD/2016-01-07T13:36:07">
      <xs:element name="FB_III_Häfen_Standorte">
        <xs:complexType>
          <xs:sequence>
            <xs:element name="Unternehmensdaten">
              <xs:complexType>
                <xs:sequence>
                  <xs:element name="U0_4">
                    <xs:simpleType>
                      <xs:restriction base="xs:string">
                        <xs:pattern value="[0-9]{8}"/>
                      </xs:restriction>
                    </xs:simpleType>
                  </xs:element>
                  <xs:element name="lfd_Nr.">
                    <xs:simpleType>
                      <xs:restriction base="xs:string">
                        <xs:pattern value="[0-9]{2}"/>
                      </xs:restriction>
                    </xs:simpleType>
                  </xs:element>
                  <xs:element name="U0_4_1" type="xs:string"/>
                  <xs:element name="M3_38" type="xs:string"/>
                  <xs:element name="M3_38_1" type="xs:string"/>
                  <xs:element name="M3_38_2" type="xs:string"/>
                  <xs:element name="M3_38_3" nillable="true">
                    <xs:simpleType>
                      <xs:restriction base="xs:decimal">
                        <xs:fractionDigits value="3"/>
                      </xs:restriction>
                    </xs:simpleType>
                  </xs:element>
                  <xs:element name="M3_38_4" type="xs:string"/>
                  <xs:element name="M3_38_5" type="xs:string"/>
                  <xs:element name="M3_38_6" type="xs:string"/>
                  <xs:element name="M3_38_7" type="xs:string"/>
                  <xs:element name="M3_38_8" type="xs:string"/>
                  <xs:element name="M3_38_9" nillable="true">
                    <xs:simpleType>
                      <xs:restriction base="xs:integer"/>
                    </xs:simpleType>
                  </xs:element>
                  <xs:element name="M3_38_10" nillable="true">
                    <xs:simpleType>
                      <xs:restriction base="xs:integer"/>
                    </xs:simpleType>
                  </xs:element>
                  <xs:element name="M3_38_11" nillable="true">
                    <xs:simpleType>
                      <xs:restriction base="xs:decimal">
                        <xs:fractionDigits value="2"/>
                      </xs:restriction>
                    </xs:simpleType>
                  </xs:element>
                  <xs:element name="M3_38_12" nillable="true">
                    <xs:simpleType>
                      <xs:restriction base="xs:decimal">
                        <xs:fractionDigits value="2"/>
                      </xs:restriction>
                    </xs:simpleType>
                  </xs:element>
                  <xs:element name="M3_38_13" type="xs:string"/>
                  <xs:element name="M3_38_14" type="xs:string"/>
                  <xs:element name="M3_38_15" type="xs:string"/>
                  <xs:element name="M3_38_16" type="xs:string"/>
                  <xs:element name="M3_38_17" type="xs:string"/>
                  <xs:element name="M3_38_18" type="xs:string"/>
                  <xs:element name="M3_38_19" type="xs:string"/>
                  <xs:element name="M3_38_20" type="xs:string"/>
                  <xs:element name="M3_38_21" type="xs:string"/>
                  <xs:element name="M3_38_22" type="xs:string"/>
                  <xs:element name="M3_38_23" type="xs:string"/>
                </xs:sequence>
              </xs:complexType>
            </xs:element>
            <xs:element name="M3_38_24" type="xs:string"/>
            <xs:element name="M3_38_25" type="xs:string"/>
            <xs:element name="M3_38_26" type="xs:string"/>
            <xs:element name="M3_38_27" type="xs:string"/>
            <xs:element name="M3_38_28" type="xs:string"/>
          </xs:sequence>
        </xs:complexType>
      </xs:element>
    </xs:schema>
  </Schema>
  <Schema ID="Schema133" Namespace="http://schemas.microsoft.com/office/infopath/2003/myXSD/2016-01-07T13:36:07">
    <xs:schema xmlns:ma="http://schemas.microsoft.com/office/2009/metadata/properties/metaAttributes" xmlns:dfs="http://schemas.microsoft.com/office/infopath/2003/dataFormSolution" xmlns:xsi="http://www.w3.org/2001/XMLSchema-instance" xmlns:pc="http://schemas.microsoft.com/office/infopath/2007/PartnerControls" xmlns:my="http://schemas.microsoft.com/office/infopath/2003/myXSD/2016-01-07T13:36:07" xmlns:d="http://schemas.microsoft.com/office/infopath/2009/WSSList/dataFields" xmlns:xd="http://schemas.microsoft.com/office/infopath/2003" xmlns:q="http://schemas.microsoft.com/office/infopath/2009/WSSList/queryFields" xmlns:dms="http://schemas.microsoft.com/office/2009/documentManagement/types" xmlns:xs="http://www.w3.org/2001/XMLSchema" xmlns="" attributeFormDefault="unqualified" elementFormDefault="qualified" targetNamespace="http://schemas.microsoft.com/office/infopath/2003/myXSD/2016-01-07T13:36:07">
      <xs:element name="FB_III_Häfen_Standorte">
        <xs:complexType>
          <xs:sequence>
            <xs:element name="Unternehmensdaten">
              <xs:complexType>
                <xs:sequence>
                  <xs:element name="U0_4">
                    <xs:simpleType>
                      <xs:restriction base="xs:string">
                        <xs:pattern value="[0-9]{8}"/>
                      </xs:restriction>
                    </xs:simpleType>
                  </xs:element>
                  <xs:element name="lfd_Nr.">
                    <xs:simpleType>
                      <xs:restriction base="xs:string">
                        <xs:pattern value="[0-9]{2}"/>
                      </xs:restriction>
                    </xs:simpleType>
                  </xs:element>
                  <xs:element name="U0_4_1" type="xs:string"/>
                  <xs:element name="M3_38" type="xs:string"/>
                  <xs:element name="M3_38_1" type="xs:string"/>
                  <xs:element name="M3_38_2" type="xs:string"/>
                  <xs:element name="M3_38_3" nillable="true">
                    <xs:simpleType>
                      <xs:restriction base="xs:decimal">
                        <xs:fractionDigits value="3"/>
                      </xs:restriction>
                    </xs:simpleType>
                  </xs:element>
                  <xs:element name="M3_38_4" type="xs:string"/>
                  <xs:element name="M3_38_5" type="xs:string"/>
                  <xs:element name="M3_38_6" type="xs:string"/>
                  <xs:element name="M3_38_7" type="xs:string"/>
                  <xs:element name="M3_38_8" type="xs:string"/>
                  <xs:element name="M3_38_9" nillable="true">
                    <xs:simpleType>
                      <xs:restriction base="xs:integer"/>
                    </xs:simpleType>
                  </xs:element>
                  <xs:element name="M3_38_10" nillable="true">
                    <xs:simpleType>
                      <xs:restriction base="xs:integer"/>
                    </xs:simpleType>
                  </xs:element>
                  <xs:element name="M3_38_11" nillable="true">
                    <xs:simpleType>
                      <xs:restriction base="xs:decimal">
                        <xs:fractionDigits value="2"/>
                      </xs:restriction>
                    </xs:simpleType>
                  </xs:element>
                  <xs:element name="M3_38_12" nillable="true">
                    <xs:simpleType>
                      <xs:restriction base="xs:decimal">
                        <xs:fractionDigits value="2"/>
                      </xs:restriction>
                    </xs:simpleType>
                  </xs:element>
                  <xs:element name="M3_38_13" type="xs:string"/>
                  <xs:element name="M3_38_14" type="xs:string"/>
                  <xs:element name="M3_38_15" type="xs:string"/>
                  <xs:element name="M3_38_16" type="xs:string"/>
                  <xs:element name="M3_38_17" type="xs:string"/>
                  <xs:element name="M3_38_18" type="xs:string"/>
                  <xs:element name="M3_38_19" type="xs:string"/>
                  <xs:element name="M3_38_20" type="xs:string"/>
                  <xs:element name="M3_38_21" type="xs:string"/>
                  <xs:element name="M3_38_22" type="xs:string"/>
                  <xs:element name="M3_38_23" type="xs:string"/>
                </xs:sequence>
              </xs:complexType>
            </xs:element>
            <xs:element name="M3_38_24" type="xs:string"/>
            <xs:element name="M3_38_25" type="xs:string"/>
            <xs:element name="M3_38_26" type="xs:string"/>
            <xs:element name="M3_38_27" type="xs:string"/>
            <xs:element name="M3_38_28" type="xs:string"/>
          </xs:sequence>
        </xs:complexType>
      </xs:element>
    </xs:schema>
  </Schema>
  <Schema ID="Schema134" Namespace="http://schemas.microsoft.com/office/infopath/2003/myXSD/2016-01-07T13:36:07">
    <xs:schema xmlns:ma="http://schemas.microsoft.com/office/2009/metadata/properties/metaAttributes" xmlns:dfs="http://schemas.microsoft.com/office/infopath/2003/dataFormSolution" xmlns:xsi="http://www.w3.org/2001/XMLSchema-instance" xmlns:pc="http://schemas.microsoft.com/office/infopath/2007/PartnerControls" xmlns:my="http://schemas.microsoft.com/office/infopath/2003/myXSD/2016-01-07T13:36:07" xmlns:d="http://schemas.microsoft.com/office/infopath/2009/WSSList/dataFields" xmlns:xd="http://schemas.microsoft.com/office/infopath/2003" xmlns:q="http://schemas.microsoft.com/office/infopath/2009/WSSList/queryFields" xmlns:dms="http://schemas.microsoft.com/office/2009/documentManagement/types" xmlns:xs="http://www.w3.org/2001/XMLSchema" xmlns="" attributeFormDefault="unqualified" elementFormDefault="qualified" targetNamespace="http://schemas.microsoft.com/office/infopath/2003/myXSD/2016-01-07T13:36:07">
      <xs:element name="FB_III_Häfen_Standorte">
        <xs:complexType>
          <xs:sequence>
            <xs:element name="Unternehmensdaten">
              <xs:complexType>
                <xs:sequence>
                  <xs:element name="U0_4">
                    <xs:simpleType>
                      <xs:restriction base="xs:string">
                        <xs:pattern value="[0-9]{8}"/>
                      </xs:restriction>
                    </xs:simpleType>
                  </xs:element>
                  <xs:element name="lfd_Nr.">
                    <xs:simpleType>
                      <xs:restriction base="xs:string">
                        <xs:pattern value="[0-9]{2}"/>
                      </xs:restriction>
                    </xs:simpleType>
                  </xs:element>
                  <xs:element name="U0_4_1" type="xs:string"/>
                  <xs:element name="M3_38" type="xs:string"/>
                  <xs:element name="M3_38_1" type="xs:string"/>
                  <xs:element name="M3_38_2" type="xs:string"/>
                  <xs:element name="M3_38_3" nillable="true">
                    <xs:simpleType>
                      <xs:restriction base="xs:decimal">
                        <xs:fractionDigits value="3"/>
                      </xs:restriction>
                    </xs:simpleType>
                  </xs:element>
                  <xs:element name="M3_38_4" type="xs:string"/>
                  <xs:element name="M3_38_5" type="xs:string"/>
                  <xs:element name="M3_38_6" type="xs:string"/>
                  <xs:element name="M3_38_7" type="xs:string"/>
                  <xs:element name="M3_38_8" type="xs:string"/>
                  <xs:element name="M3_38_9" nillable="true">
                    <xs:simpleType>
                      <xs:restriction base="xs:integer"/>
                    </xs:simpleType>
                  </xs:element>
                  <xs:element name="M3_38_10" nillable="true">
                    <xs:simpleType>
                      <xs:restriction base="xs:integer"/>
                    </xs:simpleType>
                  </xs:element>
                  <xs:element name="M3_38_11" nillable="true">
                    <xs:simpleType>
                      <xs:restriction base="xs:decimal">
                        <xs:fractionDigits value="2"/>
                      </xs:restriction>
                    </xs:simpleType>
                  </xs:element>
                  <xs:element name="M3_38_12" nillable="true">
                    <xs:simpleType>
                      <xs:restriction base="xs:decimal">
                        <xs:fractionDigits value="2"/>
                      </xs:restriction>
                    </xs:simpleType>
                  </xs:element>
                  <xs:element name="M3_38_13" type="xs:string"/>
                  <xs:element name="M3_38_14" type="xs:string"/>
                  <xs:element name="M3_38_15" type="xs:string"/>
                  <xs:element name="M3_38_16" type="xs:string"/>
                  <xs:element name="M3_38_17" type="xs:string"/>
                  <xs:element name="M3_38_18" type="xs:string"/>
                  <xs:element name="M3_38_19" type="xs:string"/>
                  <xs:element name="M3_38_20" type="xs:string"/>
                  <xs:element name="M3_38_21" type="xs:string"/>
                  <xs:element name="M3_38_22" type="xs:string"/>
                  <xs:element name="M3_38_23" type="xs:string"/>
                </xs:sequence>
              </xs:complexType>
            </xs:element>
            <xs:element name="M3_38_24" type="xs:string"/>
            <xs:element name="M3_38_25" type="xs:string"/>
            <xs:element name="M3_38_26" type="xs:string"/>
            <xs:element name="M3_38_27" type="xs:string"/>
            <xs:element name="M3_38_28" type="xs:string"/>
          </xs:sequence>
        </xs:complexType>
      </xs:element>
    </xs:schema>
  </Schema>
  <Schema ID="Schema135" Namespace="http://schemas.microsoft.com/office/infopath/2003/myXSD/2016-01-07T13:36:07">
    <xs:schema xmlns:ma="http://schemas.microsoft.com/office/2009/metadata/properties/metaAttributes" xmlns:dfs="http://schemas.microsoft.com/office/infopath/2003/dataFormSolution" xmlns:xsi="http://www.w3.org/2001/XMLSchema-instance" xmlns:pc="http://schemas.microsoft.com/office/infopath/2007/PartnerControls" xmlns:my="http://schemas.microsoft.com/office/infopath/2003/myXSD/2016-01-07T13:36:07" xmlns:d="http://schemas.microsoft.com/office/infopath/2009/WSSList/dataFields" xmlns:xd="http://schemas.microsoft.com/office/infopath/2003" xmlns:q="http://schemas.microsoft.com/office/infopath/2009/WSSList/queryFields" xmlns:dms="http://schemas.microsoft.com/office/2009/documentManagement/types" xmlns:xs="http://www.w3.org/2001/XMLSchema" xmlns="" attributeFormDefault="unqualified" elementFormDefault="qualified" targetNamespace="http://schemas.microsoft.com/office/infopath/2003/myXSD/2016-01-07T13:36:07">
      <xs:element name="FB_III_Häfen_Standorte">
        <xs:complexType>
          <xs:sequence>
            <xs:element name="Unternehmensdaten">
              <xs:complexType>
                <xs:sequence>
                  <xs:element name="U0_4">
                    <xs:simpleType>
                      <xs:restriction base="xs:string">
                        <xs:pattern value="[0-9]{8}"/>
                      </xs:restriction>
                    </xs:simpleType>
                  </xs:element>
                  <xs:element name="lfd_Nr.">
                    <xs:simpleType>
                      <xs:restriction base="xs:string">
                        <xs:pattern value="[0-9]{2}"/>
                      </xs:restriction>
                    </xs:simpleType>
                  </xs:element>
                  <xs:element name="U0_4_1" type="xs:string"/>
                  <xs:element name="M3_38" type="xs:string"/>
                  <xs:element name="M3_38_1" type="xs:string"/>
                  <xs:element name="M3_38_2" type="xs:string"/>
                  <xs:element name="M3_38_3" nillable="true">
                    <xs:simpleType>
                      <xs:restriction base="xs:decimal">
                        <xs:fractionDigits value="3"/>
                      </xs:restriction>
                    </xs:simpleType>
                  </xs:element>
                  <xs:element name="M3_38_4" type="xs:string"/>
                  <xs:element name="M3_38_5" type="xs:string"/>
                  <xs:element name="M3_38_6" type="xs:string"/>
                  <xs:element name="M3_38_7" type="xs:string"/>
                  <xs:element name="M3_38_8" type="xs:string"/>
                  <xs:element name="M3_38_9" nillable="true">
                    <xs:simpleType>
                      <xs:restriction base="xs:integer"/>
                    </xs:simpleType>
                  </xs:element>
                  <xs:element name="M3_38_10" nillable="true">
                    <xs:simpleType>
                      <xs:restriction base="xs:integer"/>
                    </xs:simpleType>
                  </xs:element>
                  <xs:element name="M3_38_11" nillable="true">
                    <xs:simpleType>
                      <xs:restriction base="xs:decimal">
                        <xs:fractionDigits value="2"/>
                      </xs:restriction>
                    </xs:simpleType>
                  </xs:element>
                  <xs:element name="M3_38_12" nillable="true">
                    <xs:simpleType>
                      <xs:restriction base="xs:decimal">
                        <xs:fractionDigits value="2"/>
                      </xs:restriction>
                    </xs:simpleType>
                  </xs:element>
                  <xs:element name="M3_38_13" type="xs:string"/>
                  <xs:element name="M3_38_14" type="xs:string"/>
                  <xs:element name="M3_38_15" type="xs:string"/>
                  <xs:element name="M3_38_16" type="xs:string"/>
                  <xs:element name="M3_38_17" type="xs:string"/>
                  <xs:element name="M3_38_18" type="xs:string"/>
                  <xs:element name="M3_38_19" type="xs:string"/>
                  <xs:element name="M3_38_20" type="xs:string"/>
                  <xs:element name="M3_38_21" type="xs:string"/>
                  <xs:element name="M3_38_22" type="xs:string"/>
                  <xs:element name="M3_38_23" type="xs:string"/>
                </xs:sequence>
              </xs:complexType>
            </xs:element>
            <xs:element name="M3_38_24" type="xs:string"/>
            <xs:element name="M3_38_25" type="xs:string"/>
            <xs:element name="M3_38_26" type="xs:string"/>
            <xs:element name="M3_38_27" type="xs:string"/>
            <xs:element name="M3_38_28" type="xs:string"/>
          </xs:sequence>
        </xs:complexType>
      </xs:element>
    </xs:schema>
  </Schema>
  <Schema ID="Schema94" Namespace="http://schemas.microsoft.com/office/infopath/2003/myXSD/2016-11-25T07:01:39">
    <xs:schema xmlns:ma="http://schemas.microsoft.com/office/2009/metadata/properties/metaAttributes" xmlns:dfs="http://schemas.microsoft.com/office/infopath/2003/dataFormSolution" xmlns:xsi="http://www.w3.org/2001/XMLSchema-instance" xmlns:pc="http://schemas.microsoft.com/office/infopath/2007/PartnerControls" xmlns:xd="http://schemas.microsoft.com/office/infopath/2003" xmlns:my="http://schemas.microsoft.com/office/infopath/2003/myXSD/2016-11-25T07:01:39" xmlns:d="http://schemas.microsoft.com/office/infopath/2009/WSSList/dataFields" xmlns:q="http://schemas.microsoft.com/office/infopath/2009/WSSList/queryFields" xmlns:xhtml="http://www.w3.org/1999/xhtml" xmlns:dms="http://schemas.microsoft.com/office/2009/documentManagement/types" xmlns:xs="http://www.w3.org/2001/XMLSchema" xmlns="" attributeFormDefault="unqualified" elementFormDefault="qualified" targetNamespace="http://schemas.microsoft.com/office/infopath/2003/myXSD/2016-11-25T07:01:39">
      <xs:element name="M19_FBII">
        <xs:complexType>
          <xs:sequence>
            <xs:element name="Unternehmensdaten">
              <xs:complexType>
                <xs:sequence>
                  <xs:element name="U0_4">
                    <xs:simpleType>
                      <xs:restriction base="xs:string">
                        <xs:pattern value="[0-9]{8}"/>
                      </xs:restriction>
                    </xs:simpleType>
                  </xs:element>
                  <xs:element name="U0_4_1" type="xs:string"/>
                  <xs:element name="Betriebs-und_technische_Daten">
                    <xs:complexType>
                      <xs:sequence>
                        <xs:element name="M2_1" nillable="true">
                          <xs:simpleType>
                            <xs:restriction base="xs:decimal">
                              <xs:fractionDigits value="3"/>
                            </xs:restriction>
                          </xs:simpleType>
                        </xs:element>
                        <xs:element name="M2_1_1" nillable="true">
                          <xs:simpleType>
                            <xs:restriction base="xs:decimal">
                              <xs:fractionDigits value="3"/>
                            </xs:restriction>
                          </xs:simpleType>
                        </xs:element>
                        <xs:element name="M2_1_6" nillable="true">
                          <xs:simpleType>
                            <xs:restriction base="xs:decimal">
                              <xs:fractionDigits value="3"/>
                            </xs:restriction>
                          </xs:simpleType>
                        </xs:element>
                        <xs:element name="M2_1_7" nillable="true">
                          <xs:simpleType>
                            <xs:restriction base="xs:decimal">
                              <xs:fractionDigits value="3"/>
                            </xs:restriction>
                          </xs:simpleType>
                        </xs:element>
                        <xs:element name="M2_1_2" nillable="true">
                          <xs:simpleType>
                            <xs:restriction base="xs:decimal">
                              <xs:fractionDigits value="3"/>
                            </xs:restriction>
                          </xs:simpleType>
                        </xs:element>
                        <xs:element name="M2_1_8" type="xs:string"/>
                        <xs:element name="M2_1_3" nillable="true">
                          <xs:simpleType>
                            <xs:restriction base="xs:decimal">
                              <xs:fractionDigits value="3"/>
                            </xs:restriction>
                          </xs:simpleType>
                        </xs:element>
                        <xs:element name="M2_1_4" nillable="true">
                          <xs:simpleType>
                            <xs:restriction base="xs:decimal">
                              <xs:fractionDigits value="3"/>
                            </xs:restriction>
                          </xs:simpleType>
                        </xs:element>
                        <xs:element name="M2_1_5" type="xs:string"/>
                        <xs:element name="M2_2" type="xs:string"/>
                        <xs:element name="M2_2_2" type="xs:string"/>
                      </xs:sequence>
                    </xs:complexType>
                  </xs:element>
                  <xs:element name="Nutzung_der_Infrastruktur">
                    <xs:complexType>
                      <xs:sequence>
                        <xs:element name="M2_3" nillable="true">
                          <xs:simpleType>
                            <xs:restriction base="xs:integer"/>
                          </xs:simpleType>
                        </xs:element>
                        <xs:element name="M2_3_1" nillable="true">
                          <xs:simpleType>
                            <xs:restriction base="xs:integer"/>
                          </xs:simpleType>
                        </xs:element>
                        <xs:element name="M2_3_2" nillable="true">
                          <xs:simpleType>
                            <xs:restriction base="xs:integer"/>
                          </xs:simpleType>
                        </xs:element>
                        <xs:element name="M2_3_3" nillable="true">
                          <xs:simpleType>
                            <xs:restriction base="xs:integer"/>
                          </xs:simpleType>
                        </xs:element>
                        <xs:element name="M2_3_4" nillable="true">
                          <xs:simpleType>
                            <xs:restriction base="xs:integer"/>
                          </xs:simpleType>
                        </xs:element>
                      </xs:sequence>
                    </xs:complexType>
                  </xs:element>
                  <xs:element name="Pünktlichkeitsstatistik">
                    <xs:complexType>
                      <xs:sequence>
                        <xs:element name="M2_4_18" type="xs:string"/>
                        <xs:element name="M2_4" nillable="true">
                          <xs:simpleType>
                            <xs:restriction base="xs:integer"/>
                          </xs:simpleType>
                        </xs:element>
                        <xs:element name="M2_4_1" nillable="true">
                          <xs:simpleType>
                            <xs:restriction base="xs:integer"/>
                          </xs:simpleType>
                        </xs:element>
                        <xs:element name="M2_4_2" nillable="true">
                          <xs:simpleType>
                            <xs:restriction base="xs:integer"/>
                          </xs:simpleType>
                        </xs:element>
                        <xs:element name="M2_4_3" nillable="true">
                          <xs:simpleType>
                            <xs:restriction base="xs:integer"/>
                          </xs:simpleType>
                        </xs:element>
                        <xs:element name="M2_4_4" nillable="true">
                          <xs:simpleType>
                            <xs:restriction base="xs:integer"/>
                          </xs:simpleType>
                        </xs:element>
                        <xs:element name="M2_4_5" nillable="true">
                          <xs:simpleType>
                            <xs:restriction base="xs:integer"/>
                          </xs:simpleType>
                        </xs:element>
                        <xs:element name="M2_4_6" nillable="true">
                          <xs:simpleType>
                            <xs:restriction base="xs:integer"/>
                          </xs:simpleType>
                        </xs:element>
                        <xs:element name="M2_4_7" nillable="true">
                          <xs:simpleType>
                            <xs:restriction base="xs:integer"/>
                          </xs:simpleType>
                        </xs:element>
                        <xs:element name="M2_4_8" nillable="true">
                          <xs:simpleType>
                            <xs:restriction base="xs:integer"/>
                          </xs:simpleType>
                        </xs:element>
                        <xs:element name="M2_4_9" nillable="true">
                          <xs:simpleType>
                            <xs:restriction base="xs:integer"/>
                          </xs:simpleType>
                        </xs:element>
                        <xs:element name="M2_4_10" nillable="true">
                          <xs:simpleType>
                            <xs:restriction base="xs:integer"/>
                          </xs:simpleType>
                        </xs:element>
                        <xs:element name="M2_4_11" nillable="true">
                          <xs:simpleType>
                            <xs:restriction base="xs:integer"/>
                          </xs:simpleType>
                        </xs:element>
                        <xs:element name="M2_4_12" nillable="true">
                          <xs:simpleType>
                            <xs:restriction base="xs:integer"/>
                          </xs:simpleType>
                        </xs:element>
                        <xs:element name="M2_4_13" nillable="true">
                          <xs:simpleType>
                            <xs:restriction base="xs:integer"/>
                          </xs:simpleType>
                        </xs:element>
                        <xs:element name="M2_4_14" nillable="true">
                          <xs:simpleType>
                            <xs:restriction base="xs:integer"/>
                          </xs:simpleType>
                        </xs:element>
                        <xs:element name="M2_4_15" nillable="true">
                          <xs:simpleType>
                            <xs:restriction base="xs:integer"/>
                          </xs:simpleType>
                        </xs:element>
                        <xs:element name="M2_4_16" type="xs:string"/>
                        <xs:element name="M2_4_17" type="xs:string"/>
                        <xs:element name="U0_17" nillable="true">
                          <xs:simpleType>
                            <xs:restriction base="xs:decimal">
                              <xs:fractionDigits value="2"/>
                            </xs:restriction>
                          </xs:simpleType>
                        </xs:element>
                      </xs:sequence>
                    </xs:complexType>
                  </xs:element>
                </xs:sequence>
              </xs:complexType>
            </xs:element>
            <xs:element name="Personalstruktur">
              <xs:complexType>
                <xs:sequence>
                  <xs:element name="M2_7" nillable="true">
                    <xs:simpleType>
                      <xs:restriction base="xs:integer"/>
                    </xs:simpleType>
                  </xs:element>
                  <xs:element name="M2_7_1" nillable="true">
                    <xs:simpleType>
                      <xs:restriction base="xs:integer"/>
                    </xs:simpleType>
                  </xs:element>
                  <xs:element name="M2_7_2" nillable="true">
                    <xs:simpleType>
                      <xs:restriction base="xs:integer"/>
                    </xs:simpleType>
                  </xs:element>
                  <xs:element name="M2_7_3" nillable="true">
                    <xs:simpleType>
                      <xs:restriction base="xs:integer"/>
                    </xs:simpleType>
                  </xs:element>
                  <xs:element name="M2_7_4" nillable="true">
                    <xs:simpleType>
                      <xs:restriction base="xs:integer"/>
                    </xs:simpleType>
                  </xs:element>
                  <xs:element name="M2_7_5" nillable="true">
                    <xs:simpleType>
                      <xs:restriction base="xs:integer"/>
                    </xs:simpleType>
                  </xs:element>
                  <xs:element name="M2_7_6" nillable="true">
                    <xs:simpleType>
                      <xs:restriction base="xs:integer"/>
                    </xs:simpleType>
                  </xs:element>
                  <xs:element name="M2_7_7" nillable="true">
                    <xs:simpleType>
                      <xs:restriction base="xs:integer"/>
                    </xs:simpleType>
                  </xs:element>
                  <xs:element name="M2_7_8" nillable="true">
                    <xs:simpleType>
                      <xs:restriction base="xs:integer"/>
                    </xs:simpleType>
                  </xs:element>
                  <xs:element name="M2_7_9" nillable="true">
                    <xs:simpleType>
                      <xs:restriction base="xs:integer"/>
                    </xs:simpleType>
                  </xs:element>
                </xs:sequence>
              </xs:complexType>
            </xs:element>
            <xs:element name="Personalverfügbarkeit">
              <xs:complexType>
                <xs:sequence>
                  <xs:element name="M2_7_10" type="xs:string"/>
                  <xs:element name="M2_7_11" type="xs:string"/>
                  <xs:element name="M2_7_12" type="xs:string"/>
                </xs:sequence>
              </xs:complexType>
            </xs:element>
            <xs:element name="Betriebsleistung_Schienenwege">
              <xs:complexType>
                <xs:sequence>
                  <xs:element name="M2_8" nillable="true">
                    <xs:simpleType>
                      <xs:restriction base="xs:decimal">
                        <xs:fractionDigits value="3"/>
                      </xs:restriction>
                    </xs:simpleType>
                  </xs:element>
                  <xs:element name="M2_8_1" nillable="true">
                    <xs:simpleType>
                      <xs:restriction base="xs:decimal">
                        <xs:fractionDigits value="3"/>
                      </xs:restriction>
                    </xs:simpleType>
                  </xs:element>
                  <xs:element name="M2_8_2" nillable="true">
                    <xs:simpleType>
                      <xs:restriction base="xs:decimal">
                        <xs:fractionDigits value="3"/>
                      </xs:restriction>
                    </xs:simpleType>
                  </xs:element>
                  <xs:element name="M2_8_3" nillable="true">
                    <xs:simpleType>
                      <xs:restriction base="xs:decimal">
                        <xs:fractionDigits value="3"/>
                      </xs:restriction>
                    </xs:simpleType>
                  </xs:element>
                  <xs:element name="M2_8_4" nillable="true">
                    <xs:simpleType>
                      <xs:restriction base="xs:decimal">
                        <xs:fractionDigits value="3"/>
                      </xs:restriction>
                    </xs:simpleType>
                  </xs:element>
                  <xs:element name="M2_8_5" nillable="true">
                    <xs:simpleType>
                      <xs:restriction base="xs:decimal">
                        <xs:fractionDigits value="3"/>
                      </xs:restriction>
                    </xs:simpleType>
                  </xs:element>
                  <xs:element name="M2_8_6" nillable="true">
                    <xs:simpleType>
                      <xs:restriction base="xs:decimal">
                        <xs:fractionDigits value="3"/>
                      </xs:restriction>
                    </xs:simpleType>
                  </xs:element>
                  <xs:element name="M2_8_7" nillable="true">
                    <xs:simpleType>
                      <xs:restriction base="xs:decimal">
                        <xs:fractionDigits value="3"/>
                      </xs:restriction>
                    </xs:simpleType>
                  </xs:element>
                  <xs:element name="M2_8_8" nillable="true">
                    <xs:simpleType>
                      <xs:restriction base="xs:decimal">
                        <xs:fractionDigits value="3"/>
                      </xs:restriction>
                    </xs:simpleType>
                  </xs:element>
                  <xs:element name="M2_8_9" nillable="true">
                    <xs:simpleType>
                      <xs:restriction base="xs:decimal">
                        <xs:fractionDigits value="3"/>
                      </xs:restriction>
                    </xs:simpleType>
                  </xs:element>
                </xs:sequence>
              </xs:complexType>
            </xs:element>
            <xs:element name="Umsatz_Trassenentgelte">
              <xs:complexType>
                <xs:sequence>
                  <xs:element name="M2_9" nillable="true">
                    <xs:simpleType>
                      <xs:restriction base="xs:decimal">
                        <xs:fractionDigits value="2"/>
                      </xs:restriction>
                    </xs:simpleType>
                  </xs:element>
                  <xs:element name="M2_9_1" nillable="true">
                    <xs:simpleType>
                      <xs:restriction base="xs:decimal">
                        <xs:fractionDigits value="2"/>
                      </xs:restriction>
                    </xs:simpleType>
                  </xs:element>
                  <xs:element name="M2_9_2" nillable="true">
                    <xs:simpleType>
                      <xs:restriction base="xs:decimal">
                        <xs:fractionDigits value="2"/>
                      </xs:restriction>
                    </xs:simpleType>
                  </xs:element>
                  <xs:element name="M2_9_3" nillable="true">
                    <xs:simpleType>
                      <xs:restriction base="xs:decimal">
                        <xs:fractionDigits value="2"/>
                      </xs:restriction>
                    </xs:simpleType>
                  </xs:element>
                  <xs:element name="M2_9_4" nillable="true">
                    <xs:simpleType>
                      <xs:restriction base="xs:decimal">
                        <xs:fractionDigits value="2"/>
                      </xs:restriction>
                    </xs:simpleType>
                  </xs:element>
                  <xs:element name="M2_9_5" nillable="true">
                    <xs:simpleType>
                      <xs:restriction base="xs:decimal">
                        <xs:fractionDigits value="2"/>
                      </xs:restriction>
                    </xs:simpleType>
                  </xs:element>
                  <xs:element name="M2_9_6" nillable="true">
                    <xs:simpleType>
                      <xs:restriction base="xs:decimal">
                        <xs:fractionDigits value="2"/>
                      </xs:restriction>
                    </xs:simpleType>
                  </xs:element>
                  <xs:element name="M2_9_7" nillable="true">
                    <xs:simpleType>
                      <xs:restriction base="xs:decimal">
                        <xs:fractionDigits value="2"/>
                      </xs:restriction>
                    </xs:simpleType>
                  </xs:element>
                  <xs:element name="M2_9_8" nillable="true">
                    <xs:simpleType>
                      <xs:restriction base="xs:decimal">
                        <xs:fractionDigits value="2"/>
                      </xs:restriction>
                    </xs:simpleType>
                  </xs:element>
                  <xs:element name="M2_9_9" nillable="true">
                    <xs:simpleType>
                      <xs:restriction base="xs:decimal">
                        <xs:fractionDigits value="2"/>
                      </xs:restriction>
                    </xs:simpleType>
                  </xs:element>
                  <xs:element name="M2_9_13" type="xs:string"/>
                  <xs:element name="M2_9_11" type="xs:string"/>
                  <xs:element name="M2_9_14" nillable="true">
                    <xs:simpleType>
                      <xs:restriction base="xs:decimal">
                        <xs:fractionDigits value="2"/>
                      </xs:restriction>
                    </xs:simpleType>
                  </xs:element>
                  <xs:element name="M2_9_15" type="xs:string"/>
                  <xs:element name="M2_9_10" nillable="true">
                    <xs:simpleType>
                      <xs:restriction base="xs:decimal">
                        <xs:fractionDigits value="2"/>
                      </xs:restriction>
                    </xs:simpleType>
                  </xs:element>
                  <xs:element name="Aufwand_Investitionen_Foedermittel_Zuschuesse">
                    <xs:complexType>
                      <xs:sequence>
                        <xs:element name="M2_13_13" nillable="true">
                          <xs:simpleType>
                            <xs:restriction base="xs:decimal">
                              <xs:fractionDigits value="2"/>
                            </xs:restriction>
                          </xs:simpleType>
                        </xs:element>
                        <xs:element name="M2_15_3" nillable="true">
                          <xs:simpleType>
                            <xs:restriction base="xs:decimal">
                              <xs:fractionDigits value="2"/>
                            </xs:restriction>
                          </xs:simpleType>
                        </xs:element>
                        <xs:element name="M2_13_14" nillable="true">
                          <xs:simpleType>
                            <xs:restriction base="xs:decimal">
                              <xs:fractionDigits value="2"/>
                            </xs:restriction>
                          </xs:simpleType>
                        </xs:element>
                        <xs:element name="M2_13" nillable="true">
                          <xs:simpleType>
                            <xs:restriction base="xs:decimal">
                              <xs:fractionDigits value="2"/>
                            </xs:restriction>
                          </xs:simpleType>
                        </xs:element>
                        <xs:element name="M2_13_1" nillable="true">
                          <xs:simpleType>
                            <xs:restriction base="xs:decimal">
                              <xs:fractionDigits value="2"/>
                            </xs:restriction>
                          </xs:simpleType>
                        </xs:element>
                        <xs:element name="M2_13_2" nillable="true">
                          <xs:simpleType>
                            <xs:restriction base="xs:decimal">
                              <xs:fractionDigits value="2"/>
                            </xs:restriction>
                          </xs:simpleType>
                        </xs:element>
                        <xs:element name="M2_13_3" nillable="true">
                          <xs:simpleType>
                            <xs:restriction base="xs:decimal">
                              <xs:fractionDigits value="2"/>
                            </xs:restriction>
                          </xs:simpleType>
                        </xs:element>
                        <xs:element name="M2_13_4" nillable="true">
                          <xs:simpleType>
                            <xs:restriction base="xs:decimal">
                              <xs:fractionDigits value="2"/>
                            </xs:restriction>
                          </xs:simpleType>
                        </xs:element>
                        <xs:element name="M2_13_5" nillable="true">
                          <xs:simpleType>
                            <xs:restriction base="xs:decimal">
                              <xs:fractionDigits value="2"/>
                            </xs:restriction>
                          </xs:simpleType>
                        </xs:element>
                        <xs:element name="M2_13_6" nillable="true">
                          <xs:simpleType>
                            <xs:restriction base="xs:decimal">
                              <xs:fractionDigits value="2"/>
                            </xs:restriction>
                          </xs:simpleType>
                        </xs:element>
                        <xs:element name="M2_13_7" nillable="true">
                          <xs:simpleType>
                            <xs:restriction base="xs:decimal">
                              <xs:fractionDigits value="2"/>
                            </xs:restriction>
                          </xs:simpleType>
                        </xs:element>
                        <xs:element name="M2_13_8" nillable="true">
                          <xs:simpleType>
                            <xs:restriction base="xs:decimal">
                              <xs:fractionDigits value="2"/>
                            </xs:restriction>
                          </xs:simpleType>
                        </xs:element>
                        <xs:element name="M2_13_9" nillable="true">
                          <xs:simpleType>
                            <xs:restriction base="xs:decimal">
                              <xs:fractionDigits value="2"/>
                            </xs:restriction>
                          </xs:simpleType>
                        </xs:element>
                        <xs:element name="M2_13_10" nillable="true">
                          <xs:simpleType>
                            <xs:restriction base="xs:decimal">
                              <xs:fractionDigits value="2"/>
                            </xs:restriction>
                          </xs:simpleType>
                        </xs:element>
                        <xs:element name="M2_13_11" nillable="true">
                          <xs:simpleType>
                            <xs:restriction base="xs:decimal">
                              <xs:fractionDigits value="2"/>
                            </xs:restriction>
                          </xs:simpleType>
                        </xs:element>
                        <xs:element name="M2_14" nillable="true">
                          <xs:simpleType>
                            <xs:restriction base="xs:decimal">
                              <xs:fractionDigits value="2"/>
                            </xs:restriction>
                          </xs:simpleType>
                        </xs:element>
                        <xs:element name="M2_14_1" nillable="true">
                          <xs:simpleType>
                            <xs:restriction base="xs:decimal">
                              <xs:fractionDigits value="2"/>
                            </xs:restriction>
                          </xs:simpleType>
                        </xs:element>
                        <xs:element name="M2_14_2" nillable="true">
                          <xs:simpleType>
                            <xs:restriction base="xs:decimal">
                              <xs:fractionDigits value="2"/>
                            </xs:restriction>
                          </xs:simpleType>
                        </xs:element>
                        <xs:element name="M2_14_3" nillable="true">
                          <xs:simpleType>
                            <xs:restriction base="xs:decimal">
                              <xs:fractionDigits value="2"/>
                            </xs:restriction>
                          </xs:simpleType>
                        </xs:element>
                        <xs:element name="M2_14_6" nillable="true">
                          <xs:simpleType>
                            <xs:restriction base="xs:decimal">
                              <xs:fractionDigits value="2"/>
                            </xs:restriction>
                          </xs:simpleType>
                        </xs:element>
                        <xs:element name="M2_14_7" nillable="true">
                          <xs:simpleType>
                            <xs:restriction base="xs:decimal">
                              <xs:fractionDigits value="2"/>
                            </xs:restriction>
                          </xs:simpleType>
                        </xs:element>
                        <xs:element name="M2_14_8" nillable="true">
                          <xs:simpleType>
                            <xs:restriction base="xs:decimal">
                              <xs:fractionDigits value="2"/>
                            </xs:restriction>
                          </xs:simpleType>
                        </xs:element>
                        <xs:element name="M2_14_9" nillable="true">
                          <xs:simpleType>
                            <xs:restriction base="xs:decimal">
                              <xs:fractionDigits value="2"/>
                            </xs:restriction>
                          </xs:simpleType>
                        </xs:element>
                        <xs:element name="M2_15_1" nillable="true">
                          <xs:simpleType>
                            <xs:restriction base="xs:decimal">
                              <xs:fractionDigits value="2"/>
                            </xs:restriction>
                          </xs:simpleType>
                        </xs:element>
                        <xs:element name="M2_16" type="xs:string"/>
                        <xs:element name="M2_16_1" type="xs:string"/>
                        <xs:element name="M2_16_2" type="xs:string"/>
                        <xs:element name="M2_16_3" type="xs:string"/>
                        <xs:element name="M2_16_4" type="xs:string"/>
                        <xs:element name="M2_16_5" type="xs:string"/>
                        <xs:element name="M2_16_7" type="xs:string"/>
                        <xs:element name="M2_16_9" type="xs:string"/>
                        <xs:element name="M2_16_6" type="xs:string"/>
                        <xs:element name="M2_16_8" type="xs:string"/>
                      </xs:sequence>
                    </xs:complexType>
                  </xs:element>
                  <xs:element name="Ausgaben_HGV_Schienenwege">
                    <xs:complexType>
                      <xs:sequence>
                        <xs:element name="M2_10" nillable="true">
                          <xs:simpleType>
                            <xs:restriction base="xs:decimal">
                              <xs:fractionDigits value="2"/>
                            </xs:restriction>
                          </xs:simpleType>
                        </xs:element>
                        <xs:element name="M2_10_1" nillable="true">
                          <xs:simpleType>
                            <xs:restriction base="xs:decimal">
                              <xs:fractionDigits value="2"/>
                            </xs:restriction>
                          </xs:simpleType>
                        </xs:element>
                        <xs:element name="M2_10_2" nillable="true">
                          <xs:simpleType>
                            <xs:restriction base="xs:decimal">
                              <xs:fractionDigits value="2"/>
                            </xs:restriction>
                          </xs:simpleType>
                        </xs:element>
                        <xs:element name="M2_10_3" nillable="true">
                          <xs:simpleType>
                            <xs:restriction base="xs:decimal">
                              <xs:fractionDigits value="2"/>
                            </xs:restriction>
                          </xs:simpleType>
                        </xs:element>
                        <xs:element name="Aufwendungen_Schienenwege_Mindestzugangspaket">
                          <xs:complexType>
                            <xs:sequence>
                              <xs:element name="M2_22" nillable="true">
                                <xs:simpleType>
                                  <xs:restriction base="xs:decimal">
                                    <xs:fractionDigits value="2"/>
                                  </xs:restriction>
                                </xs:simpleType>
                              </xs:element>
                              <xs:element name="M2_22_16" nillable="true">
                                <xs:simpleType>
                                  <xs:restriction base="xs:decimal">
                                    <xs:fractionDigits value="2"/>
                                  </xs:restriction>
                                </xs:simpleType>
                              </xs:element>
                              <xs:element name="M2_22_2" nillable="true">
                                <xs:simpleType>
                                  <xs:restriction base="xs:decimal">
                                    <xs:fractionDigits value="2"/>
                                  </xs:restriction>
                                </xs:simpleType>
                              </xs:element>
                              <xs:element name="M2_22_18" nillable="true">
                                <xs:simpleType>
                                  <xs:restriction base="xs:decimal">
                                    <xs:fractionDigits value="2"/>
                                  </xs:restriction>
                                </xs:simpleType>
                              </xs:element>
                              <xs:element name="M2_22_4" nillable="true">
                                <xs:simpleType>
                                  <xs:restriction base="xs:decimal">
                                    <xs:fractionDigits value="2"/>
                                  </xs:restriction>
                                </xs:simpleType>
                              </xs:element>
                              <xs:element name="M2_22_20" nillable="true">
                                <xs:simpleType>
                                  <xs:restriction base="xs:decimal">
                                    <xs:fractionDigits value="2"/>
                                  </xs:restriction>
                                </xs:simpleType>
                              </xs:element>
                              <xs:element name="M2_22_6" nillable="true">
                                <xs:simpleType>
                                  <xs:restriction base="xs:decimal">
                                    <xs:fractionDigits value="2"/>
                                  </xs:restriction>
                                </xs:simpleType>
                              </xs:element>
                              <xs:element name="M2_22_22" nillable="true">
                                <xs:simpleType>
                                  <xs:restriction base="xs:decimal">
                                    <xs:fractionDigits value="2"/>
                                  </xs:restriction>
                                </xs:simpleType>
                              </xs:element>
                              <xs:element name="M2_22_10" nillable="true">
                                <xs:simpleType>
                                  <xs:restriction base="xs:decimal">
                                    <xs:fractionDigits value="2"/>
                                  </xs:restriction>
                                </xs:simpleType>
                              </xs:element>
                              <xs:element name="M2_22_26" nillable="true">
                                <xs:simpleType>
                                  <xs:restriction base="xs:decimal">
                                    <xs:fractionDigits value="2"/>
                                  </xs:restriction>
                                </xs:simpleType>
                              </xs:element>
                              <xs:element name="M2_22_12" nillable="true">
                                <xs:simpleType>
                                  <xs:restriction base="xs:decimal">
                                    <xs:fractionDigits value="2"/>
                                  </xs:restriction>
                                </xs:simpleType>
                              </xs:element>
                              <xs:element name="M2_22_28" nillable="true">
                                <xs:simpleType>
                                  <xs:restriction base="xs:decimal">
                                    <xs:fractionDigits value="2"/>
                                  </xs:restriction>
                                </xs:simpleType>
                              </xs:element>
                              <xs:element name="M2_22_14" nillable="true">
                                <xs:simpleType>
                                  <xs:restriction base="xs:decimal">
                                    <xs:fractionDigits value="2"/>
                                  </xs:restriction>
                                </xs:simpleType>
                              </xs:element>
                              <xs:element name="M2_22_30" nillable="true">
                                <xs:simpleType>
                                  <xs:restriction base="xs:decimal">
                                    <xs:fractionDigits value="2"/>
                                  </xs:restriction>
                                </xs:simpleType>
                              </xs:element>
                              <xs:element name="M2_22_8" nillable="true">
                                <xs:simpleType>
                                  <xs:restriction base="xs:decimal">
                                    <xs:fractionDigits value="2"/>
                                  </xs:restriction>
                                </xs:simpleType>
                              </xs:element>
                              <xs:element name="M2_22_24" nillable="true">
                                <xs:simpleType>
                                  <xs:restriction base="xs:decimal">
                                    <xs:fractionDigits value="2"/>
                                  </xs:restriction>
                                </xs:simpleType>
                              </xs:element>
                              <xs:element name="M2_11_22" type="xs:string"/>
                              <xs:element name="M2_11_23" type="xs:string"/>
                            </xs:sequence>
                          </xs:complexType>
                        </xs:element>
                        <xs:element name="Vermögens-und_Kapitalsituation_2018">
                          <xs:complexType>
                            <xs:sequence>
                              <xs:element name="M2_18_2_VJ" nillable="true">
                                <xs:simpleType>
                                  <xs:restriction base="xs:decimal">
                                    <xs:fractionDigits value="2"/>
                                  </xs:restriction>
                                </xs:simpleType>
                              </xs:element>
                              <xs:element name="M2_18_5_VJ" nillable="true">
                                <xs:simpleType>
                                  <xs:restriction base="xs:decimal">
                                    <xs:fractionDigits value="2"/>
                                  </xs:restriction>
                                </xs:simpleType>
                              </xs:element>
                              <xs:element name="M2_18_25_VJ" nillable="true">
                                <xs:simpleType>
                                  <xs:restriction base="xs:decimal">
                                    <xs:fractionDigits value="2"/>
                                  </xs:restriction>
                                </xs:simpleType>
                              </xs:element>
                              <xs:element name="M2_18_26_VJ" nillable="true">
                                <xs:simpleType>
                                  <xs:restriction base="xs:decimal">
                                    <xs:fractionDigits value="2"/>
                                  </xs:restriction>
                                </xs:simpleType>
                              </xs:element>
                              <xs:element name="M2_18_27_VJ" nillable="true">
                                <xs:simpleType>
                                  <xs:restriction base="xs:decimal">
                                    <xs:fractionDigits value="2"/>
                                  </xs:restriction>
                                </xs:simpleType>
                              </xs:element>
                              <xs:element name="M2_18_28_VJ" nillable="true">
                                <xs:simpleType>
                                  <xs:restriction base="xs:decimal">
                                    <xs:fractionDigits value="2"/>
                                  </xs:restriction>
                                </xs:simpleType>
                              </xs:element>
                              <xs:element name="M2_18_29_VJ" nillable="true">
                                <xs:simpleType>
                                  <xs:restriction base="xs:decimal">
                                    <xs:fractionDigits value="2"/>
                                  </xs:restriction>
                                </xs:simpleType>
                              </xs:element>
                              <xs:element name="M2_18_30_VJ" nillable="true">
                                <xs:simpleType>
                                  <xs:restriction base="xs:decimal">
                                    <xs:fractionDigits value="2"/>
                                  </xs:restriction>
                                </xs:simpleType>
                              </xs:element>
                              <xs:element name="Vermögens-und_Kapitalsituation_2019">
                                <xs:complexType>
                                  <xs:sequence>
                                    <xs:element name="M2_18_2" nillable="true">
                                      <xs:simpleType>
                                        <xs:restriction base="xs:decimal">
                                          <xs:fractionDigits value="2"/>
                                        </xs:restriction>
                                      </xs:simpleType>
                                    </xs:element>
                                    <xs:element name="M2_18_5" nillable="true">
                                      <xs:simpleType>
                                        <xs:restriction base="xs:decimal">
                                          <xs:fractionDigits value="2"/>
                                        </xs:restriction>
                                      </xs:simpleType>
                                    </xs:element>
                                    <xs:element name="M2_18_25" nillable="true">
                                      <xs:simpleType>
                                        <xs:restriction base="xs:decimal">
                                          <xs:fractionDigits value="2"/>
                                        </xs:restriction>
                                      </xs:simpleType>
                                    </xs:element>
                                    <xs:element name="M2_18_26" nillable="true">
                                      <xs:simpleType>
                                        <xs:restriction base="xs:decimal">
                                          <xs:fractionDigits value="2"/>
                                        </xs:restriction>
                                      </xs:simpleType>
                                    </xs:element>
                                    <xs:element name="M2_18_27" nillable="true">
                                      <xs:simpleType>
                                        <xs:restriction base="xs:decimal">
                                          <xs:fractionDigits value="2"/>
                                        </xs:restriction>
                                      </xs:simpleType>
                                    </xs:element>
                                    <xs:element name="M2_18_28" nillable="true">
                                      <xs:simpleType>
                                        <xs:restriction base="xs:decimal">
                                          <xs:fractionDigits value="2"/>
                                        </xs:restriction>
                                      </xs:simpleType>
                                    </xs:element>
                                    <xs:element name="M2_18_29" nillable="true">
                                      <xs:simpleType>
                                        <xs:restriction base="xs:decimal">
                                          <xs:fractionDigits value="2"/>
                                        </xs:restriction>
                                      </xs:simpleType>
                                    </xs:element>
                                    <xs:element name="M2_18_30" nillable="true">
                                      <xs:simpleType>
                                        <xs:restriction base="xs:decimal">
                                          <xs:fractionDigits value="2"/>
                                        </xs:restriction>
                                      </xs:simpleType>
                                    </xs:element>
                                    <xs:element name="M2_18_14" type="xs:string"/>
                                  </xs:sequence>
                                </xs:complexType>
                              </xs:element>
                              <xs:element name="M2_17_10" type="xs:string"/>
                              <xs:element name="Empfehlungen_Hinweise_Wuensche_Schienenwege">
                                <xs:complexType>
                                  <xs:sequence>
                                    <xs:element name="M2_19" type="xs:string"/>
                                    <xs:element name="U0_5_1" type="xs:string"/>
                                    <xs:element name="U0_5_2" type="xs:string"/>
                                    <xs:element name="U0_5_4" type="xs:string"/>
                                    <xs:element name="M2_21" type="xs:string"/>
                                  </xs:sequence>
                                </xs:complexType>
                              </xs:element>
                            </xs:sequence>
                          </xs:complexType>
                        </xs:element>
                      </xs:sequence>
                    </xs:complexType>
                  </xs:element>
                </xs:sequence>
              </xs:complexType>
            </xs:element>
          </xs:sequence>
        </xs:complexType>
      </xs:element>
    </xs:schema>
  </Schema>
  <Schema ID="Schema136" Namespace="http://schemas.microsoft.com/office/infopath/2003/myXSD/2015-11-23T06:15:17">
    <xs:schema xmlns:ma="http://schemas.microsoft.com/office/2009/metadata/properties/metaAttributes" xmlns:dfs="http://schemas.microsoft.com/office/infopath/2003/dataFormSolution" xmlns:xsi="http://www.w3.org/2001/XMLSchema-instance" xmlns:pc="http://schemas.microsoft.com/office/infopath/2007/PartnerControls" xmlns:xd="http://schemas.microsoft.com/office/infopath/2003" xmlns:my="http://schemas.microsoft.com/office/infopath/2003/myXSD/2015-11-23T06:15:17" xmlns:d="http://schemas.microsoft.com/office/infopath/2009/WSSList/dataFields" xmlns:q="http://schemas.microsoft.com/office/infopath/2009/WSSList/queryFields" xmlns:xhtml="http://www.w3.org/1999/xhtml" xmlns:dms="http://schemas.microsoft.com/office/2009/documentManagement/types" xmlns:xs="http://www.w3.org/2001/XMLSchema" xmlns="" attributeFormDefault="unqualified" elementFormDefault="qualified" targetNamespace="http://schemas.microsoft.com/office/infopath/2003/myXSD/2015-11-23T06:15:17">
      <xs:element name="M19_SFB_Corona">
        <xs:complexType>
          <xs:sequence>
            <xs:element name="Unternehmensdaten">
              <xs:complexType>
                <xs:sequence>
                  <xs:element name="U0_4">
                    <xs:simpleType>
                      <xs:restriction base="xs:string">
                        <xs:pattern value="[0-9]{8}"/>
                      </xs:restriction>
                    </xs:simpleType>
                  </xs:element>
                  <xs:element name="U0_4_1" type="xs:string"/>
                </xs:sequence>
              </xs:complexType>
            </xs:element>
            <xs:element name="SPNV">
              <xs:complexType>
                <xs:sequence>
                  <xs:element name="M1_1_C" nillable="true">
                    <xs:simpleType>
                      <xs:restriction base="xs:integer"/>
                    </xs:simpleType>
                  </xs:element>
                  <xs:element name="M1_5_C" nillable="true">
                    <xs:simpleType>
                      <xs:restriction base="xs:integer"/>
                    </xs:simpleType>
                  </xs:element>
                  <xs:element name="M1_17_C" nillable="true">
                    <xs:simpleType>
                      <xs:restriction base="xs:integer"/>
                    </xs:simpleType>
                  </xs:element>
                  <xs:element name="Aufwendungen_SPNV_C" nillable="true">
                    <xs:simpleType>
                      <xs:restriction base="xs:integer"/>
                    </xs:simpleType>
                  </xs:element>
                </xs:sequence>
              </xs:complexType>
            </xs:element>
            <xs:element name="SPFV">
              <xs:complexType>
                <xs:sequence>
                  <xs:element name="M1_2_C" nillable="true">
                    <xs:simpleType>
                      <xs:restriction base="xs:integer"/>
                    </xs:simpleType>
                  </xs:element>
                  <xs:element name="M1_6_C" nillable="true">
                    <xs:simpleType>
                      <xs:restriction base="xs:integer"/>
                    </xs:simpleType>
                  </xs:element>
                  <xs:element name="M1_18_C" nillable="true">
                    <xs:simpleType>
                      <xs:restriction base="xs:integer"/>
                    </xs:simpleType>
                  </xs:element>
                  <xs:element name="Aufwendungen_SPFV_C" nillable="true">
                    <xs:simpleType>
                      <xs:restriction base="xs:integer"/>
                    </xs:simpleType>
                  </xs:element>
                </xs:sequence>
              </xs:complexType>
            </xs:element>
            <xs:element name="SGV">
              <xs:complexType>
                <xs:sequence>
                  <xs:element name="M1_9_C" nillable="true">
                    <xs:simpleType>
                      <xs:restriction base="xs:integer"/>
                    </xs:simpleType>
                  </xs:element>
                  <xs:element name="M1_12_C" nillable="true">
                    <xs:simpleType>
                      <xs:restriction base="xs:integer"/>
                    </xs:simpleType>
                  </xs:element>
                  <xs:element name="M1_20_C" nillable="true">
                    <xs:simpleType>
                      <xs:restriction base="xs:integer"/>
                    </xs:simpleType>
                  </xs:element>
                  <xs:element name="Aufwendungen_SGV_C" nillable="true">
                    <xs:simpleType>
                      <xs:restriction base="xs:integer"/>
                    </xs:simpleType>
                  </xs:element>
                </xs:sequence>
              </xs:complexType>
            </xs:element>
            <xs:element name="BdS_SPNV">
              <xs:complexType>
                <xs:sequence>
                  <xs:element name="M2_8_C" nillable="true">
                    <xs:simpleType>
                      <xs:restriction base="xs:integer"/>
                    </xs:simpleType>
                  </xs:element>
                  <xs:element name="M2_9_C" nillable="true">
                    <xs:simpleType>
                      <xs:restriction base="xs:integer"/>
                    </xs:simpleType>
                  </xs:element>
                  <xs:element name="Aufwendungen_BdS_C" nillable="true">
                    <xs:simpleType>
                      <xs:restriction base="xs:integer"/>
                    </xs:simpleType>
                  </xs:element>
                </xs:sequence>
              </xs:complexType>
            </xs:element>
            <xs:element name="BdS_SPFV">
              <xs:complexType>
                <xs:sequence>
                  <xs:element name="M2_8_2_C" nillable="true">
                    <xs:simpleType>
                      <xs:restriction base="xs:integer"/>
                    </xs:simpleType>
                  </xs:element>
                  <xs:element name="M2_9_2_C" nillable="true">
                    <xs:simpleType>
                      <xs:restriction base="xs:integer"/>
                    </xs:simpleType>
                  </xs:element>
                </xs:sequence>
              </xs:complexType>
            </xs:element>
            <xs:element name="BdS_SGV">
              <xs:complexType>
                <xs:sequence>
                  <xs:element name="M2_8_4_C" nillable="true">
                    <xs:simpleType>
                      <xs:restriction base="xs:integer"/>
                    </xs:simpleType>
                  </xs:element>
                  <xs:element name="M2_9_4_C" nillable="true">
                    <xs:simpleType>
                      <xs:restriction base="xs:integer"/>
                    </xs:simpleType>
                  </xs:element>
                </xs:sequence>
              </xs:complexType>
            </xs:element>
            <xs:element name="BvSe">
              <xs:complexType>
                <xs:sequence>
                  <xs:element name="M3_15_C" nillable="true">
                    <xs:simpleType>
                      <xs:restriction base="xs:integer"/>
                    </xs:simpleType>
                  </xs:element>
                  <xs:element name="Umsatz_RB_ZB_GB_HB_C" nillable="true">
                    <xs:simpleType>
                      <xs:restriction base="xs:integer"/>
                    </xs:simpleType>
                  </xs:element>
                  <xs:element name="M3_15_2_C_M3_15_3_C" nillable="true">
                    <xs:simpleType>
                      <xs:restriction base="xs:integer"/>
                    </xs:simpleType>
                  </xs:element>
                  <xs:element name="Umsatz_Wartungsleistungen_C" nillable="true">
                    <xs:simpleType>
                      <xs:restriction base="xs:integer"/>
                    </xs:simpleType>
                  </xs:element>
                  <xs:element name="M3_15_10_C" nillable="true">
                    <xs:simpleType>
                      <xs:restriction base="xs:integer"/>
                    </xs:simpleType>
                  </xs:element>
                  <xs:element name="M3_35_17_C_M3_35_18_C" nillable="true">
                    <xs:simpleType>
                      <xs:restriction base="xs:integer"/>
                    </xs:simpleType>
                  </xs:element>
                </xs:sequence>
              </xs:complexType>
            </xs:element>
          </xs:sequence>
        </xs:complexType>
      </xs:element>
    </xs:schema>
  </Schema>
  <Schema ID="Schema93" Namespace="http://schemas.microsoft.com/office/infopath/2003/myXSD/2015-06-30T13:02:55">
    <xs:schema xmlns:ma="http://schemas.microsoft.com/office/2009/metadata/properties/metaAttributes" xmlns:dfs="http://schemas.microsoft.com/office/infopath/2003/dataFormSolution" xmlns:xsi="http://www.w3.org/2001/XMLSchema-instance" xmlns:pc="http://schemas.microsoft.com/office/infopath/2007/PartnerControls" xmlns:xd="http://schemas.microsoft.com/office/infopath/2003" xmlns:my="http://schemas.microsoft.com/office/infopath/2003/myXSD/2015-06-30T13:02:55" xmlns:d="http://schemas.microsoft.com/office/infopath/2009/WSSList/dataFields" xmlns:q="http://schemas.microsoft.com/office/infopath/2009/WSSList/queryFields" xmlns:xhtml="http://www.w3.org/1999/xhtml" xmlns:dms="http://schemas.microsoft.com/office/2009/documentManagement/types" xmlns:xs="http://www.w3.org/2001/XMLSchema" xmlns="" attributeFormDefault="unqualified" elementFormDefault="qualified" targetNamespace="http://schemas.microsoft.com/office/infopath/2003/myXSD/2015-06-30T13:02:55">
      <xs:element name="M19_FBIII_Teil2_2019">
        <xs:complexType>
          <xs:sequence>
            <xs:element name="Unternehmensdaten">
              <xs:complexType>
                <xs:sequence>
                  <xs:element name="U0_4">
                    <xs:simpleType>
                      <xs:restriction base="xs:string">
                        <xs:pattern value="[0-9]{8}"/>
                      </xs:restriction>
                    </xs:simpleType>
                  </xs:element>
                  <xs:element name="M3_39" type="xs:string"/>
                  <xs:element name="M3_39_1" nillable="true">
                    <xs:simpleType>
                      <xs:restriction base="xs:integer"/>
                    </xs:simpleType>
                  </xs:element>
                  <xs:element name="M3_39_2" nillable="true">
                    <xs:simpleType>
                      <xs:restriction base="xs:integer"/>
                    </xs:simpleType>
                  </xs:element>
                  <xs:element name="M3_39_3" nillable="true">
                    <xs:simpleType>
                      <xs:restriction base="xs:decimal">
                        <xs:fractionDigits value="2"/>
                      </xs:restriction>
                    </xs:simpleType>
                  </xs:element>
                  <xs:element name="M3_39_4" nillable="true">
                    <xs:simpleType>
                      <xs:restriction base="xs:decimal">
                        <xs:fractionDigits value="2"/>
                      </xs:restriction>
                    </xs:simpleType>
                  </xs:element>
                  <xs:element name="M3_39_5" type="xs:string"/>
                  <xs:element name="M3_39_6" nillable="true">
                    <xs:simpleType>
                      <xs:restriction base="xs:integer"/>
                    </xs:simpleType>
                  </xs:element>
                  <xs:element name="M3_39_7" nillable="true">
                    <xs:simpleType>
                      <xs:restriction base="xs:integer"/>
                    </xs:simpleType>
                  </xs:element>
                  <xs:element name="M3_39_8" nillable="true">
                    <xs:simpleType>
                      <xs:restriction base="xs:decimal">
                        <xs:fractionDigits value="2"/>
                      </xs:restriction>
                    </xs:simpleType>
                  </xs:element>
                  <xs:element name="M3_39_9" nillable="true">
                    <xs:simpleType>
                      <xs:restriction base="xs:decimal">
                        <xs:fractionDigits value="2"/>
                      </xs:restriction>
                    </xs:simpleType>
                  </xs:element>
                  <xs:element name="M3_39_10" type="xs:string"/>
                  <xs:element name="M3_39_11" nillable="true">
                    <xs:simpleType>
                      <xs:restriction base="xs:integer"/>
                    </xs:simpleType>
                  </xs:element>
                  <xs:element name="M3_39_12" nillable="true">
                    <xs:simpleType>
                      <xs:restriction base="xs:integer"/>
                    </xs:simpleType>
                  </xs:element>
                  <xs:element name="M3_39_13" nillable="true">
                    <xs:simpleType>
                      <xs:restriction base="xs:decimal">
                        <xs:fractionDigits value="2"/>
                      </xs:restriction>
                    </xs:simpleType>
                  </xs:element>
                  <xs:element name="M3_39_14" nillable="true">
                    <xs:simpleType>
                      <xs:restriction base="xs:decimal">
                        <xs:fractionDigits value="2"/>
                      </xs:restriction>
                    </xs:simpleType>
                  </xs:element>
                  <xs:element name="M3_39_15" type="xs:string"/>
                  <xs:element name="M3_39_16" nillable="true">
                    <xs:simpleType>
                      <xs:restriction base="xs:integer"/>
                    </xs:simpleType>
                  </xs:element>
                  <xs:element name="M3_39_17" nillable="true">
                    <xs:simpleType>
                      <xs:restriction base="xs:integer"/>
                    </xs:simpleType>
                  </xs:element>
                  <xs:element name="M3_39_18" nillable="true">
                    <xs:simpleType>
                      <xs:restriction base="xs:decimal">
                        <xs:fractionDigits value="2"/>
                      </xs:restriction>
                    </xs:simpleType>
                  </xs:element>
                  <xs:element name="M3_39_19" nillable="true">
                    <xs:simpleType>
                      <xs:restriction base="xs:decimal">
                        <xs:fractionDigits value="2"/>
                      </xs:restriction>
                    </xs:simpleType>
                  </xs:element>
                  <xs:element name="M3_39_20" type="xs:string"/>
                  <xs:element name="M3_39_21" nillable="true">
                    <xs:simpleType>
                      <xs:restriction base="xs:integer"/>
                    </xs:simpleType>
                  </xs:element>
                  <xs:element name="M3_39_22" nillable="true">
                    <xs:simpleType>
                      <xs:restriction base="xs:integer"/>
                    </xs:simpleType>
                  </xs:element>
                  <xs:element name="M3_39_23" nillable="true">
                    <xs:simpleType>
                      <xs:restriction base="xs:decimal">
                        <xs:fractionDigits value="2"/>
                      </xs:restriction>
                    </xs:simpleType>
                  </xs:element>
                  <xs:element name="M3_39_24" nillable="true">
                    <xs:simpleType>
                      <xs:restriction base="xs:decimal">
                        <xs:fractionDigits value="2"/>
                      </xs:restriction>
                    </xs:simpleType>
                  </xs:element>
                  <xs:element name="M3_39_25" type="xs:string"/>
                  <xs:element name="M3_39_26" nillable="true">
                    <xs:simpleType>
                      <xs:restriction base="xs:integer"/>
                    </xs:simpleType>
                  </xs:element>
                  <xs:element name="M3_39_27" nillable="true">
                    <xs:simpleType>
                      <xs:restriction base="xs:integer"/>
                    </xs:simpleType>
                  </xs:element>
                  <xs:element name="M3_39_28" nillable="true">
                    <xs:simpleType>
                      <xs:restriction base="xs:decimal">
                        <xs:fractionDigits value="2"/>
                      </xs:restriction>
                    </xs:simpleType>
                  </xs:element>
                  <xs:element name="M3_39_29" nillable="true">
                    <xs:simpleType>
                      <xs:restriction base="xs:decimal">
                        <xs:fractionDigits value="2"/>
                      </xs:restriction>
                    </xs:simpleType>
                  </xs:element>
                  <xs:element name="M3_39_30" type="xs:string"/>
                  <xs:element name="M3_39_31" nillable="true">
                    <xs:simpleType>
                      <xs:restriction base="xs:integer"/>
                    </xs:simpleType>
                  </xs:element>
                  <xs:element name="M3_39_32" nillable="true">
                    <xs:simpleType>
                      <xs:restriction base="xs:integer"/>
                    </xs:simpleType>
                  </xs:element>
                  <xs:element name="M3_39_33" nillable="true">
                    <xs:simpleType>
                      <xs:restriction base="xs:decimal">
                        <xs:fractionDigits value="2"/>
                      </xs:restriction>
                    </xs:simpleType>
                  </xs:element>
                  <xs:element name="M3_39_34" nillable="true">
                    <xs:simpleType>
                      <xs:restriction base="xs:decimal">
                        <xs:fractionDigits value="2"/>
                      </xs:restriction>
                    </xs:simpleType>
                  </xs:element>
                  <xs:element name="M3_39_35" type="xs:string"/>
                  <xs:element name="M3_39_36" nillable="true">
                    <xs:simpleType>
                      <xs:restriction base="xs:integer"/>
                    </xs:simpleType>
                  </xs:element>
                  <xs:element name="M3_39_37" nillable="true">
                    <xs:simpleType>
                      <xs:restriction base="xs:integer"/>
                    </xs:simpleType>
                  </xs:element>
                  <xs:element name="M3_39_38" nillable="true">
                    <xs:simpleType>
                      <xs:restriction base="xs:decimal">
                        <xs:fractionDigits value="2"/>
                      </xs:restriction>
                    </xs:simpleType>
                  </xs:element>
                  <xs:element name="M3_39_39" nillable="true">
                    <xs:simpleType>
                      <xs:restriction base="xs:decimal">
                        <xs:fractionDigits value="2"/>
                      </xs:restriction>
                    </xs:simpleType>
                  </xs:element>
                  <xs:element name="M3_39_40" type="xs:string"/>
                  <xs:element name="M3_39_41" nillable="true">
                    <xs:simpleType>
                      <xs:restriction base="xs:integer"/>
                    </xs:simpleType>
                  </xs:element>
                  <xs:element name="M3_39_42" nillable="true">
                    <xs:simpleType>
                      <xs:restriction base="xs:integer"/>
                    </xs:simpleType>
                  </xs:element>
                  <xs:element name="M3_39_43" nillable="true">
                    <xs:simpleType>
                      <xs:restriction base="xs:decimal">
                        <xs:fractionDigits value="2"/>
                      </xs:restriction>
                    </xs:simpleType>
                  </xs:element>
                  <xs:element name="M3_39_44" nillable="true">
                    <xs:simpleType>
                      <xs:restriction base="xs:decimal">
                        <xs:fractionDigits value="2"/>
                      </xs:restriction>
                    </xs:simpleType>
                  </xs:element>
                  <xs:element name="M3_39_45" type="xs:string"/>
                  <xs:element name="M3_39_46" nillable="true">
                    <xs:simpleType>
                      <xs:restriction base="xs:integer"/>
                    </xs:simpleType>
                  </xs:element>
                  <xs:element name="M3_39_47" nillable="true">
                    <xs:simpleType>
                      <xs:restriction base="xs:integer"/>
                    </xs:simpleType>
                  </xs:element>
                  <xs:element name="M3_39_48" nillable="true">
                    <xs:simpleType>
                      <xs:restriction base="xs:decimal">
                        <xs:fractionDigits value="2"/>
                      </xs:restriction>
                    </xs:simpleType>
                  </xs:element>
                  <xs:element name="M3_39_49" nillable="true">
                    <xs:simpleType>
                      <xs:restriction base="xs:decimal">
                        <xs:fractionDigits value="2"/>
                      </xs:restriction>
                    </xs:simpleType>
                  </xs:element>
                  <xs:element name="M3_39_50" type="xs:string"/>
                  <xs:element name="M3_39_51" nillable="true">
                    <xs:simpleType>
                      <xs:restriction base="xs:integer"/>
                    </xs:simpleType>
                  </xs:element>
                  <xs:element name="M3_39_52" nillable="true">
                    <xs:simpleType>
                      <xs:restriction base="xs:integer"/>
                    </xs:simpleType>
                  </xs:element>
                  <xs:element name="M3_39_53" nillable="true">
                    <xs:simpleType>
                      <xs:restriction base="xs:decimal">
                        <xs:fractionDigits value="2"/>
                      </xs:restriction>
                    </xs:simpleType>
                  </xs:element>
                  <xs:element name="M3_39_54" nillable="true">
                    <xs:simpleType>
                      <xs:restriction base="xs:decimal">
                        <xs:fractionDigits value="2"/>
                      </xs:restriction>
                    </xs:simpleType>
                  </xs:element>
                  <xs:element name="M3_39_55" type="xs:string"/>
                  <xs:element name="M3_39_56" nillable="true">
                    <xs:simpleType>
                      <xs:restriction base="xs:integer"/>
                    </xs:simpleType>
                  </xs:element>
                  <xs:element name="M3_39_57" nillable="true">
                    <xs:simpleType>
                      <xs:restriction base="xs:integer"/>
                    </xs:simpleType>
                  </xs:element>
                  <xs:element name="M3_39_58" nillable="true">
                    <xs:simpleType>
                      <xs:restriction base="xs:decimal">
                        <xs:fractionDigits value="2"/>
                      </xs:restriction>
                    </xs:simpleType>
                  </xs:element>
                  <xs:element name="M3_39_59" nillable="true">
                    <xs:simpleType>
                      <xs:restriction base="xs:decimal">
                        <xs:fractionDigits value="2"/>
                      </xs:restriction>
                    </xs:simpleType>
                  </xs:element>
                  <xs:element name="M3_39_60" type="xs:string"/>
                  <xs:element name="M3_39_61" nillable="true">
                    <xs:simpleType>
                      <xs:restriction base="xs:integer"/>
                    </xs:simpleType>
                  </xs:element>
                  <xs:element name="M3_39_62" nillable="true">
                    <xs:simpleType>
                      <xs:restriction base="xs:integer"/>
                    </xs:simpleType>
                  </xs:element>
                  <xs:element name="M3_39_63" nillable="true">
                    <xs:simpleType>
                      <xs:restriction base="xs:decimal">
                        <xs:fractionDigits value="2"/>
                      </xs:restriction>
                    </xs:simpleType>
                  </xs:element>
                  <xs:element name="M3_39_64" nillable="true">
                    <xs:simpleType>
                      <xs:restriction base="xs:decimal">
                        <xs:fractionDigits value="2"/>
                      </xs:restriction>
                    </xs:simpleType>
                  </xs:element>
                  <xs:element name="M3_39_65" type="xs:string"/>
                  <xs:element name="M3_39_66" nillable="true">
                    <xs:simpleType>
                      <xs:restriction base="xs:integer"/>
                    </xs:simpleType>
                  </xs:element>
                  <xs:element name="M3_39_67" nillable="true">
                    <xs:simpleType>
                      <xs:restriction base="xs:integer"/>
                    </xs:simpleType>
                  </xs:element>
                  <xs:element name="M3_39_68" nillable="true">
                    <xs:simpleType>
                      <xs:restriction base="xs:decimal">
                        <xs:fractionDigits value="2"/>
                      </xs:restriction>
                    </xs:simpleType>
                  </xs:element>
                  <xs:element name="M3_39_69" nillable="true">
                    <xs:simpleType>
                      <xs:restriction base="xs:decimal">
                        <xs:fractionDigits value="2"/>
                      </xs:restriction>
                    </xs:simpleType>
                  </xs:element>
                  <xs:element name="M3_39_70" type="xs:string"/>
                  <xs:element name="M3_39_71" nillable="true">
                    <xs:simpleType>
                      <xs:restriction base="xs:integer"/>
                    </xs:simpleType>
                  </xs:element>
                  <xs:element name="M3_39_72" nillable="true">
                    <xs:simpleType>
                      <xs:restriction base="xs:integer"/>
                    </xs:simpleType>
                  </xs:element>
                  <xs:element name="M3_39_73" nillable="true">
                    <xs:simpleType>
                      <xs:restriction base="xs:decimal">
                        <xs:fractionDigits value="2"/>
                      </xs:restriction>
                    </xs:simpleType>
                  </xs:element>
                  <xs:element name="M3_39_74" nillable="true">
                    <xs:simpleType>
                      <xs:restriction base="xs:decimal">
                        <xs:fractionDigits value="2"/>
                      </xs:restriction>
                    </xs:simpleType>
                  </xs:element>
                  <xs:element name="M3_33_1" type="xs:string"/>
                  <xs:element name="M3_33_2" type="xs:string"/>
                  <xs:element name="M3_33_3" type="xs:string"/>
                  <xs:element name="M3_33_4" type="xs:string"/>
                  <xs:element name="M3_33_5" type="xs:string"/>
                  <xs:element name="M3_33_6" type="xs:string"/>
                  <xs:element name="M3_33_7" type="xs:string"/>
                  <xs:element name="M3_33_8" type="xs:string"/>
                  <xs:element name="M3_33_9" type="xs:string"/>
                  <xs:element name="M3_33_10" type="xs:string"/>
                  <xs:element name="M3_33_11" type="xs:string"/>
                  <xs:element name="M3_33_12" type="xs:string"/>
                  <xs:element name="M3_33_13" type="xs:string"/>
                  <xs:element name="M3_33_14" type="xs:string"/>
                  <xs:element name="M3_33_15" type="xs:string"/>
                  <xs:element name="M3_33_19" type="xs:string"/>
                  <xs:element name="M3_33_20" type="xs:string"/>
                  <xs:element name="M3_33_21" type="xs:string"/>
                  <xs:element name="M3_33_22" type="xs:string"/>
                  <xs:element name="M3_33_23" type="xs:string"/>
                  <xs:element name="M3_33_24" type="xs:string"/>
                  <xs:element name="M3_33_25" type="xs:string"/>
                  <xs:element name="Nutzungsbedingungen_für_Serviceeinrichtungen">
                    <xs:complexType>
                      <xs:sequence>
                        <xs:element name="M3_23" type="xs:string"/>
                        <xs:element name="M3_23_1" type="xs:string"/>
                        <xs:element name="M3_23_2" type="xs:string"/>
                        <xs:element name="M3_23_5" type="xs:string"/>
                        <xs:element name="M3_23_6" type="xs:string"/>
                        <xs:element name="M3_23_7" type="xs:string"/>
                        <xs:element name="M3_23_3" type="xs:string"/>
                        <xs:element name="M3_23_4" type="xs:string"/>
                        <xs:element name="M3_24" type="xs:string"/>
                        <xs:element name="M3_24_1" type="xs:string"/>
                        <xs:element name="M3_24_2" type="xs:string"/>
                        <xs:element name="M3_24_5" type="xs:string"/>
                        <xs:element name="M3_24_6" type="xs:string"/>
                        <xs:element name="M3_24_7" type="xs:string"/>
                        <xs:element name="M3_24_3" type="xs:string"/>
                        <xs:element name="M3_24_4" type="xs:string"/>
                      </xs:sequence>
                    </xs:complexType>
                  </xs:element>
                  <xs:element name="Export" type="xs:string"/>
                </xs:sequence>
              </xs:complexType>
            </xs:element>
          </xs:sequence>
        </xs:complexType>
      </xs:element>
    </xs:schema>
  </Schema>
  <Schema ID="Schema90" Namespace="http://schemas.microsoft.com/office/infopath/2003/myXSD/2015-06-30T13:02:55">
    <xs:schema xmlns:ma="http://schemas.microsoft.com/office/2009/metadata/properties/metaAttributes" xmlns:dfs="http://schemas.microsoft.com/office/infopath/2003/dataFormSolution" xmlns:xsi="http://www.w3.org/2001/XMLSchema-instance" xmlns:pc="http://schemas.microsoft.com/office/infopath/2007/PartnerControls" xmlns:xd="http://schemas.microsoft.com/office/infopath/2003" xmlns:my="http://schemas.microsoft.com/office/infopath/2003/myXSD/2015-06-30T13:02:55" xmlns:d="http://schemas.microsoft.com/office/infopath/2009/WSSList/dataFields" xmlns:q="http://schemas.microsoft.com/office/infopath/2009/WSSList/queryFields" xmlns:xhtml="http://www.w3.org/1999/xhtml" xmlns:dms="http://schemas.microsoft.com/office/2009/documentManagement/types" xmlns:xs="http://www.w3.org/2001/XMLSchema" xmlns="" attributeFormDefault="unqualified" elementFormDefault="qualified" targetNamespace="http://schemas.microsoft.com/office/infopath/2003/myXSD/2015-06-30T13:02:55">
      <xs:element name="M19_FBIII">
        <xs:complexType>
          <xs:sequence>
            <xs:element name="Unternehmensdaten">
              <xs:complexType>
                <xs:sequence>
                  <xs:element name="U0_4">
                    <xs:simpleType>
                      <xs:restriction base="xs:string">
                        <xs:pattern value="[0-9]{8}"/>
                      </xs:restriction>
                    </xs:simpleType>
                  </xs:element>
                  <xs:element name="U0_4_1" type="xs:string"/>
                </xs:sequence>
              </xs:complexType>
            </xs:element>
            <xs:element name="Betriebs_technische_Daten">
              <xs:complexType>
                <xs:sequence>
                  <xs:element name="M_3_1" nillable="true">
                    <xs:simpleType>
                      <xs:restriction base="xs:decimal">
                        <xs:fractionDigits value="3"/>
                      </xs:restriction>
                    </xs:simpleType>
                  </xs:element>
                  <xs:element name="M3_1_1" nillable="true">
                    <xs:simpleType>
                      <xs:restriction base="xs:decimal">
                        <xs:fractionDigits value="3"/>
                      </xs:restriction>
                    </xs:simpleType>
                  </xs:element>
                  <xs:element name="M3_1_2" nillable="true">
                    <xs:simpleType>
                      <xs:restriction base="xs:decimal">
                        <xs:fractionDigits value="3"/>
                      </xs:restriction>
                    </xs:simpleType>
                  </xs:element>
                  <xs:element name="M3_1_3" nillable="true">
                    <xs:simpleType>
                      <xs:restriction base="xs:decimal">
                        <xs:fractionDigits value="3"/>
                      </xs:restriction>
                    </xs:simpleType>
                  </xs:element>
                  <xs:element name="M3_1_5" nillable="true">
                    <xs:simpleType>
                      <xs:restriction base="xs:decimal">
                        <xs:fractionDigits value="3"/>
                      </xs:restriction>
                    </xs:simpleType>
                  </xs:element>
                  <xs:element name="M3_1_6" nillable="true">
                    <xs:simpleType>
                      <xs:restriction base="xs:decimal">
                        <xs:fractionDigits value="3"/>
                      </xs:restriction>
                    </xs:simpleType>
                  </xs:element>
                  <xs:element name="M3_1_4" nillable="true">
                    <xs:simpleType>
                      <xs:restriction base="xs:decimal">
                        <xs:fractionDigits value="3"/>
                      </xs:restriction>
                    </xs:simpleType>
                  </xs:element>
                  <xs:element name="M3_1_7" nillable="true">
                    <xs:simpleType>
                      <xs:restriction base="xs:decimal">
                        <xs:fractionDigits value="3"/>
                      </xs:restriction>
                    </xs:simpleType>
                  </xs:element>
                  <xs:element name="M3_2" type="xs:string"/>
                  <xs:element name="M3_2_2" type="xs:string"/>
                </xs:sequence>
              </xs:complexType>
            </xs:element>
            <xs:element name="Beschäftigte">
              <xs:complexType>
                <xs:sequence>
                  <xs:element name="U0_18" nillable="true">
                    <xs:simpleType>
                      <xs:restriction base="xs:decimal">
                        <xs:fractionDigits value="2"/>
                      </xs:restriction>
                    </xs:simpleType>
                  </xs:element>
                </xs:sequence>
              </xs:complexType>
            </xs:element>
            <xs:element name="Serviceeinrichtungen">
              <xs:complexType>
                <xs:sequence>
                  <xs:element name="M3_5" nillable="true">
                    <xs:simpleType>
                      <xs:restriction base="xs:integer"/>
                    </xs:simpleType>
                  </xs:element>
                  <xs:element name="M3_5_1" nillable="true">
                    <xs:simpleType>
                      <xs:restriction base="xs:integer"/>
                    </xs:simpleType>
                  </xs:element>
                  <xs:element name="M3_5_2" nillable="true">
                    <xs:simpleType>
                      <xs:restriction base="xs:integer"/>
                    </xs:simpleType>
                  </xs:element>
                  <xs:element name="M3_5_3" nillable="true">
                    <xs:simpleType>
                      <xs:restriction base="xs:integer"/>
                    </xs:simpleType>
                  </xs:element>
                  <xs:element name="M3_5_4" nillable="true">
                    <xs:simpleType>
                      <xs:restriction base="xs:integer"/>
                    </xs:simpleType>
                  </xs:element>
                  <xs:element name="M3_5_5" nillable="true">
                    <xs:simpleType>
                      <xs:restriction base="xs:integer"/>
                    </xs:simpleType>
                  </xs:element>
                  <xs:element name="M3_5_6" nillable="true">
                    <xs:simpleType>
                      <xs:restriction base="xs:integer"/>
                    </xs:simpleType>
                  </xs:element>
                  <xs:element name="M3_5_7" nillable="true">
                    <xs:simpleType>
                      <xs:restriction base="xs:integer"/>
                    </xs:simpleType>
                  </xs:element>
                  <xs:element name="M3_5_8" nillable="true">
                    <xs:simpleType>
                      <xs:restriction base="xs:integer"/>
                    </xs:simpleType>
                  </xs:element>
                  <xs:element name="M3_5_9" nillable="true">
                    <xs:simpleType>
                      <xs:restriction base="xs:integer"/>
                    </xs:simpleType>
                  </xs:element>
                  <xs:element name="M3_5_10" nillable="true">
                    <xs:simpleType>
                      <xs:restriction base="xs:integer"/>
                    </xs:simpleType>
                  </xs:element>
                  <xs:element name="M3_15" nillable="true">
                    <xs:simpleType>
                      <xs:restriction base="xs:decimal">
                        <xs:fractionDigits value="2"/>
                      </xs:restriction>
                    </xs:simpleType>
                  </xs:element>
                  <xs:element name="M3_16" nillable="true">
                    <xs:simpleType>
                      <xs:restriction base="xs:decimal">
                        <xs:fractionDigits value="2"/>
                      </xs:restriction>
                    </xs:simpleType>
                  </xs:element>
                  <xs:element name="M3_15_1" nillable="true">
                    <xs:simpleType>
                      <xs:restriction base="xs:decimal">
                        <xs:fractionDigits value="2"/>
                      </xs:restriction>
                    </xs:simpleType>
                  </xs:element>
                  <xs:element name="M3_16_1" nillable="true">
                    <xs:simpleType>
                      <xs:restriction base="xs:decimal">
                        <xs:fractionDigits value="2"/>
                      </xs:restriction>
                    </xs:simpleType>
                  </xs:element>
                  <xs:element name="M3_6_21" nillable="true">
                    <xs:simpleType>
                      <xs:restriction base="xs:integer"/>
                    </xs:simpleType>
                  </xs:element>
                  <xs:element name="M3_6_1" nillable="true">
                    <xs:simpleType>
                      <xs:restriction base="xs:integer"/>
                    </xs:simpleType>
                  </xs:element>
                  <xs:element name="M3_6" nillable="true">
                    <xs:simpleType>
                      <xs:restriction base="xs:integer"/>
                    </xs:simpleType>
                  </xs:element>
                  <xs:element name="M3_6_14" nillable="true">
                    <xs:simpleType>
                      <xs:restriction base="xs:integer"/>
                    </xs:simpleType>
                  </xs:element>
                  <xs:element name="M3_6_13" nillable="true">
                    <xs:simpleType>
                      <xs:restriction base="xs:integer"/>
                    </xs:simpleType>
                  </xs:element>
                  <xs:element name="M3_6_12" nillable="true">
                    <xs:simpleType>
                      <xs:restriction base="xs:decimal">
                        <xs:fractionDigits value="3"/>
                      </xs:restriction>
                    </xs:simpleType>
                  </xs:element>
                  <xs:element name="M3_6_22" nillable="true">
                    <xs:simpleType>
                      <xs:restriction base="xs:integer"/>
                    </xs:simpleType>
                  </xs:element>
                  <xs:element name="M3_6_23" nillable="true">
                    <xs:simpleType>
                      <xs:restriction base="xs:integer"/>
                    </xs:simpleType>
                  </xs:element>
                  <xs:element name="M3_6_24" nillable="true">
                    <xs:simpleType>
                      <xs:restriction base="xs:integer"/>
                    </xs:simpleType>
                  </xs:element>
                  <xs:element name="M3_6_25" nillable="true">
                    <xs:simpleType>
                      <xs:restriction base="xs:integer"/>
                    </xs:simpleType>
                  </xs:element>
                  <xs:element name="M3_15_2" nillable="true">
                    <xs:simpleType>
                      <xs:restriction base="xs:decimal">
                        <xs:fractionDigits value="2"/>
                      </xs:restriction>
                    </xs:simpleType>
                  </xs:element>
                  <xs:element name="M3_16_2" nillable="true">
                    <xs:simpleType>
                      <xs:restriction base="xs:decimal">
                        <xs:fractionDigits value="2"/>
                      </xs:restriction>
                    </xs:simpleType>
                  </xs:element>
                  <xs:element name="M3_15_3" nillable="true">
                    <xs:simpleType>
                      <xs:restriction base="xs:decimal">
                        <xs:fractionDigits value="2"/>
                      </xs:restriction>
                    </xs:simpleType>
                  </xs:element>
                  <xs:element name="M3_16_3" nillable="true">
                    <xs:simpleType>
                      <xs:restriction base="xs:decimal">
                        <xs:fractionDigits value="2"/>
                      </xs:restriction>
                    </xs:simpleType>
                  </xs:element>
                  <xs:element name="M3_10" nillable="true">
                    <xs:simpleType>
                      <xs:restriction base="xs:integer"/>
                    </xs:simpleType>
                  </xs:element>
                  <xs:element name="M3_15_7" nillable="true">
                    <xs:simpleType>
                      <xs:restriction base="xs:decimal">
                        <xs:fractionDigits value="2"/>
                      </xs:restriction>
                    </xs:simpleType>
                  </xs:element>
                  <xs:element name="M3_16_7" nillable="true">
                    <xs:simpleType>
                      <xs:restriction base="xs:decimal">
                        <xs:fractionDigits value="2"/>
                      </xs:restriction>
                    </xs:simpleType>
                  </xs:element>
                  <xs:element name="M3_10_5" type="xs:string"/>
                  <xs:element name="M3_10_6" type="xs:string"/>
                  <xs:element name="M3_7" nillable="true">
                    <xs:simpleType>
                      <xs:restriction base="xs:integer"/>
                    </xs:simpleType>
                  </xs:element>
                  <xs:element name="M3_7_1" nillable="true">
                    <xs:simpleType>
                      <xs:restriction base="xs:integer"/>
                    </xs:simpleType>
                  </xs:element>
                  <xs:element name="M3_3_2" nillable="true">
                    <xs:simpleType>
                      <xs:restriction base="xs:integer"/>
                    </xs:simpleType>
                  </xs:element>
                  <xs:element name="M3_4_2" nillable="true">
                    <xs:simpleType>
                      <xs:restriction base="xs:integer"/>
                    </xs:simpleType>
                  </xs:element>
                  <xs:element name="M3_15_4" nillable="true">
                    <xs:simpleType>
                      <xs:restriction base="xs:decimal">
                        <xs:fractionDigits value="2"/>
                      </xs:restriction>
                    </xs:simpleType>
                  </xs:element>
                  <xs:element name="M3_16_4" nillable="true">
                    <xs:simpleType>
                      <xs:restriction base="xs:decimal">
                        <xs:fractionDigits value="2"/>
                      </xs:restriction>
                    </xs:simpleType>
                  </xs:element>
                  <xs:element name="M3_8" nillable="true">
                    <xs:simpleType>
                      <xs:restriction base="xs:integer"/>
                    </xs:simpleType>
                  </xs:element>
                  <xs:element name="M3_8_1" nillable="true">
                    <xs:simpleType>
                      <xs:restriction base="xs:integer"/>
                    </xs:simpleType>
                  </xs:element>
                  <xs:element name="M3_8_2" nillable="true">
                    <xs:simpleType>
                      <xs:restriction base="xs:integer"/>
                    </xs:simpleType>
                  </xs:element>
                  <xs:element name="M3_3_3" nillable="true">
                    <xs:simpleType>
                      <xs:restriction base="xs:integer"/>
                    </xs:simpleType>
                  </xs:element>
                  <xs:element name="M3_4_3" nillable="true">
                    <xs:simpleType>
                      <xs:restriction base="xs:integer"/>
                    </xs:simpleType>
                  </xs:element>
                  <xs:element name="M3_15_5" nillable="true">
                    <xs:simpleType>
                      <xs:restriction base="xs:decimal">
                        <xs:fractionDigits value="2"/>
                      </xs:restriction>
                    </xs:simpleType>
                  </xs:element>
                  <xs:element name="M3_16_5" nillable="true">
                    <xs:simpleType>
                      <xs:restriction base="xs:decimal">
                        <xs:fractionDigits value="2"/>
                      </xs:restriction>
                    </xs:simpleType>
                  </xs:element>
                  <xs:element name="M3_9" nillable="true">
                    <xs:simpleType>
                      <xs:restriction base="xs:integer"/>
                    </xs:simpleType>
                  </xs:element>
                  <xs:element name="M3_9_1" nillable="true">
                    <xs:simpleType>
                      <xs:restriction base="xs:integer"/>
                    </xs:simpleType>
                  </xs:element>
                  <xs:element name="M3_3_4" nillable="true">
                    <xs:simpleType>
                      <xs:restriction base="xs:integer"/>
                    </xs:simpleType>
                  </xs:element>
                  <xs:element name="M3_4_4" nillable="true">
                    <xs:simpleType>
                      <xs:restriction base="xs:integer"/>
                    </xs:simpleType>
                  </xs:element>
                  <xs:element name="M3_15_6" nillable="true">
                    <xs:simpleType>
                      <xs:restriction base="xs:decimal">
                        <xs:fractionDigits value="2"/>
                      </xs:restriction>
                    </xs:simpleType>
                  </xs:element>
                  <xs:element name="M3_16_6" nillable="true">
                    <xs:simpleType>
                      <xs:restriction base="xs:decimal">
                        <xs:fractionDigits value="2"/>
                      </xs:restriction>
                    </xs:simpleType>
                  </xs:element>
                  <xs:element name="M3_12" nillable="true">
                    <xs:simpleType>
                      <xs:restriction base="xs:integer"/>
                    </xs:simpleType>
                  </xs:element>
                  <xs:element name="M3_3_7" nillable="true">
                    <xs:simpleType>
                      <xs:restriction base="xs:integer"/>
                    </xs:simpleType>
                  </xs:element>
                  <xs:element name="M3_4_7" nillable="true">
                    <xs:simpleType>
                      <xs:restriction base="xs:integer"/>
                    </xs:simpleType>
                  </xs:element>
                  <xs:element name="M3_15_10" nillable="true">
                    <xs:simpleType>
                      <xs:restriction base="xs:decimal">
                        <xs:fractionDigits value="2"/>
                      </xs:restriction>
                    </xs:simpleType>
                  </xs:element>
                  <xs:element name="M3_16_10" nillable="true">
                    <xs:simpleType>
                      <xs:restriction base="xs:decimal">
                        <xs:fractionDigits value="2"/>
                      </xs:restriction>
                    </xs:simpleType>
                  </xs:element>
                  <xs:element name="M3_11" nillable="true">
                    <xs:simpleType>
                      <xs:restriction base="xs:integer"/>
                    </xs:simpleType>
                  </xs:element>
                  <xs:element name="M3_11_1" nillable="true">
                    <xs:simpleType>
                      <xs:restriction base="xs:integer"/>
                    </xs:simpleType>
                  </xs:element>
                  <xs:element name="M3_11_2" type="xs:string"/>
                  <xs:element name="M3_3_6" nillable="true">
                    <xs:simpleType>
                      <xs:restriction base="xs:integer"/>
                    </xs:simpleType>
                  </xs:element>
                  <xs:element name="M3_4_6" nillable="true">
                    <xs:simpleType>
                      <xs:restriction base="xs:integer"/>
                    </xs:simpleType>
                  </xs:element>
                  <xs:element name="M3_15_9" nillable="true">
                    <xs:simpleType>
                      <xs:restriction base="xs:decimal">
                        <xs:fractionDigits value="2"/>
                      </xs:restriction>
                    </xs:simpleType>
                  </xs:element>
                  <xs:element name="M3_16_9" nillable="true">
                    <xs:simpleType>
                      <xs:restriction base="xs:decimal">
                        <xs:fractionDigits value="2"/>
                      </xs:restriction>
                    </xs:simpleType>
                  </xs:element>
                  <xs:element name="M3_13" type="xs:string"/>
                  <xs:element name="M3_15_8" nillable="true">
                    <xs:simpleType>
                      <xs:restriction base="xs:decimal">
                        <xs:fractionDigits value="2"/>
                      </xs:restriction>
                    </xs:simpleType>
                  </xs:element>
                  <xs:element name="M3_16_8" nillable="true">
                    <xs:simpleType>
                      <xs:restriction base="xs:decimal">
                        <xs:fractionDigits value="2"/>
                      </xs:restriction>
                    </xs:simpleType>
                  </xs:element>
                  <xs:element name="M3_17_1" type="xs:string"/>
                  <xs:element name="M3_17" type="xs:string"/>
                </xs:sequence>
              </xs:complexType>
            </xs:element>
            <xs:element name="Aufwendungen_Serviceeinrichtungen">
              <xs:complexType>
                <xs:sequence>
                  <xs:element name="M3_35_1" nillable="true">
                    <xs:simpleType>
                      <xs:restriction base="xs:decimal">
                        <xs:fractionDigits value="2"/>
                      </xs:restriction>
                    </xs:simpleType>
                  </xs:element>
                  <xs:element name="M3_35_2" nillable="true">
                    <xs:simpleType>
                      <xs:restriction base="xs:decimal">
                        <xs:fractionDigits value="2"/>
                      </xs:restriction>
                    </xs:simpleType>
                  </xs:element>
                  <xs:element name="M3_35_3" nillable="true">
                    <xs:simpleType>
                      <xs:restriction base="xs:decimal">
                        <xs:fractionDigits value="2"/>
                      </xs:restriction>
                    </xs:simpleType>
                  </xs:element>
                  <xs:element name="M3_35_4" nillable="true">
                    <xs:simpleType>
                      <xs:restriction base="xs:decimal">
                        <xs:fractionDigits value="2"/>
                      </xs:restriction>
                    </xs:simpleType>
                  </xs:element>
                  <xs:element name="M3_35_5" nillable="true">
                    <xs:simpleType>
                      <xs:restriction base="xs:decimal">
                        <xs:fractionDigits value="2"/>
                      </xs:restriction>
                    </xs:simpleType>
                  </xs:element>
                  <xs:element name="M3_35_6" nillable="true">
                    <xs:simpleType>
                      <xs:restriction base="xs:decimal">
                        <xs:fractionDigits value="2"/>
                      </xs:restriction>
                    </xs:simpleType>
                  </xs:element>
                  <xs:element name="M3_35_7" nillable="true">
                    <xs:simpleType>
                      <xs:restriction base="xs:decimal">
                        <xs:fractionDigits value="2"/>
                      </xs:restriction>
                    </xs:simpleType>
                  </xs:element>
                  <xs:element name="M3_35_8" nillable="true">
                    <xs:simpleType>
                      <xs:restriction base="xs:decimal">
                        <xs:fractionDigits value="2"/>
                      </xs:restriction>
                    </xs:simpleType>
                  </xs:element>
                  <xs:element name="M3_35_9" nillable="true">
                    <xs:simpleType>
                      <xs:restriction base="xs:decimal">
                        <xs:fractionDigits value="2"/>
                      </xs:restriction>
                    </xs:simpleType>
                  </xs:element>
                  <xs:element name="M3_35_10" nillable="true">
                    <xs:simpleType>
                      <xs:restriction base="xs:decimal">
                        <xs:fractionDigits value="2"/>
                      </xs:restriction>
                    </xs:simpleType>
                  </xs:element>
                  <xs:element name="M3_35_13" nillable="true">
                    <xs:simpleType>
                      <xs:restriction base="xs:decimal">
                        <xs:fractionDigits value="2"/>
                      </xs:restriction>
                    </xs:simpleType>
                  </xs:element>
                  <xs:element name="M3_35_14" nillable="true">
                    <xs:simpleType>
                      <xs:restriction base="xs:decimal">
                        <xs:fractionDigits value="2"/>
                      </xs:restriction>
                    </xs:simpleType>
                  </xs:element>
                  <xs:element name="M3_35_15" nillable="true">
                    <xs:simpleType>
                      <xs:restriction base="xs:decimal">
                        <xs:fractionDigits value="2"/>
                      </xs:restriction>
                    </xs:simpleType>
                  </xs:element>
                  <xs:element name="M3_35_16" nillable="true">
                    <xs:simpleType>
                      <xs:restriction base="xs:decimal">
                        <xs:fractionDigits value="2"/>
                      </xs:restriction>
                    </xs:simpleType>
                  </xs:element>
                  <xs:element name="M3_35_17" nillable="true">
                    <xs:simpleType>
                      <xs:restriction base="xs:decimal">
                        <xs:fractionDigits value="2"/>
                      </xs:restriction>
                    </xs:simpleType>
                  </xs:element>
                  <xs:element name="M3_35_18" nillable="true">
                    <xs:simpleType>
                      <xs:restriction base="xs:decimal">
                        <xs:fractionDigits value="2"/>
                      </xs:restriction>
                    </xs:simpleType>
                  </xs:element>
                  <xs:element name="M3_35_19" type="xs:string"/>
                  <xs:element name="M3_19" type="xs:string"/>
                </xs:sequence>
              </xs:complexType>
            </xs:element>
            <xs:element name="Fördermittel_für_Serviceeinrichtungen">
              <xs:complexType>
                <xs:sequence>
                  <xs:element name="M3_36_1" type="xs:string"/>
                  <xs:element name="M3_36_2" nillable="true">
                    <xs:simpleType>
                      <xs:restriction base="xs:decimal">
                        <xs:fractionDigits value="2"/>
                      </xs:restriction>
                    </xs:simpleType>
                  </xs:element>
                  <xs:element name="M3_36_3" nillable="true">
                    <xs:simpleType>
                      <xs:restriction base="xs:decimal">
                        <xs:fractionDigits value="2"/>
                      </xs:restriction>
                    </xs:simpleType>
                  </xs:element>
                  <xs:element name="M3_36_4" nillable="true">
                    <xs:simpleType>
                      <xs:restriction base="xs:decimal">
                        <xs:fractionDigits value="2"/>
                      </xs:restriction>
                    </xs:simpleType>
                  </xs:element>
                  <xs:element name="M3_36_5" nillable="true">
                    <xs:simpleType>
                      <xs:restriction base="xs:decimal">
                        <xs:fractionDigits value="2"/>
                      </xs:restriction>
                    </xs:simpleType>
                  </xs:element>
                  <xs:element name="M3_36_6" nillable="true">
                    <xs:simpleType>
                      <xs:restriction base="xs:decimal">
                        <xs:fractionDigits value="2"/>
                      </xs:restriction>
                    </xs:simpleType>
                  </xs:element>
                  <xs:element name="M3_36_7" nillable="true">
                    <xs:simpleType>
                      <xs:restriction base="xs:decimal">
                        <xs:fractionDigits value="2"/>
                      </xs:restriction>
                    </xs:simpleType>
                  </xs:element>
                  <xs:element name="M3_36_8" nillable="true">
                    <xs:simpleType>
                      <xs:restriction base="xs:decimal">
                        <xs:fractionDigits value="2"/>
                      </xs:restriction>
                    </xs:simpleType>
                  </xs:element>
                  <xs:element name="M3_36_9" nillable="true">
                    <xs:simpleType>
                      <xs:restriction base="xs:decimal">
                        <xs:fractionDigits value="2"/>
                      </xs:restriction>
                    </xs:simpleType>
                  </xs:element>
                  <xs:element name="M3_36_10" nillable="true">
                    <xs:simpleType>
                      <xs:restriction base="xs:decimal">
                        <xs:fractionDigits value="2"/>
                      </xs:restriction>
                    </xs:simpleType>
                  </xs:element>
                  <xs:element name="M3_36_11" nillable="true">
                    <xs:simpleType>
                      <xs:restriction base="xs:decimal">
                        <xs:fractionDigits value="2"/>
                      </xs:restriction>
                    </xs:simpleType>
                  </xs:element>
                  <xs:element name="M3_36_12" nillable="true">
                    <xs:simpleType>
                      <xs:restriction base="xs:decimal">
                        <xs:fractionDigits value="2"/>
                      </xs:restriction>
                    </xs:simpleType>
                  </xs:element>
                  <xs:element name="M3_36_13" nillable="true">
                    <xs:simpleType>
                      <xs:restriction base="xs:decimal">
                        <xs:fractionDigits value="2"/>
                      </xs:restriction>
                    </xs:simpleType>
                  </xs:element>
                  <xs:element name="M3_36_14" nillable="true">
                    <xs:simpleType>
                      <xs:restriction base="xs:decimal">
                        <xs:fractionDigits value="2"/>
                      </xs:restriction>
                    </xs:simpleType>
                  </xs:element>
                  <xs:element name="M3_36_15" nillable="true">
                    <xs:simpleType>
                      <xs:restriction base="xs:decimal">
                        <xs:fractionDigits value="2"/>
                      </xs:restriction>
                    </xs:simpleType>
                  </xs:element>
                  <xs:element name="M3_36_16" nillable="true">
                    <xs:simpleType>
                      <xs:restriction base="xs:decimal">
                        <xs:fractionDigits value="2"/>
                      </xs:restriction>
                    </xs:simpleType>
                  </xs:element>
                  <xs:element name="M3_36_17" nillable="true">
                    <xs:simpleType>
                      <xs:restriction base="xs:decimal">
                        <xs:fractionDigits value="2"/>
                      </xs:restriction>
                    </xs:simpleType>
                  </xs:element>
                  <xs:element name="M3_36_18" nillable="true">
                    <xs:simpleType>
                      <xs:restriction base="xs:decimal">
                        <xs:fractionDigits value="2"/>
                      </xs:restriction>
                    </xs:simpleType>
                  </xs:element>
                  <xs:element name="M3_36_19" nillable="true">
                    <xs:simpleType>
                      <xs:restriction base="xs:decimal">
                        <xs:fractionDigits value="2"/>
                      </xs:restriction>
                    </xs:simpleType>
                  </xs:element>
                  <xs:element name="M3_36_20" nillable="true">
                    <xs:simpleType>
                      <xs:restriction base="xs:decimal">
                        <xs:fractionDigits value="2"/>
                      </xs:restriction>
                    </xs:simpleType>
                  </xs:element>
                  <xs:element name="M3_36_21" nillable="true">
                    <xs:simpleType>
                      <xs:restriction base="xs:decimal">
                        <xs:fractionDigits value="2"/>
                      </xs:restriction>
                    </xs:simpleType>
                  </xs:element>
                  <xs:element name="M3_36_22" nillable="true">
                    <xs:simpleType>
                      <xs:restriction base="xs:decimal">
                        <xs:fractionDigits value="2"/>
                      </xs:restriction>
                    </xs:simpleType>
                  </xs:element>
                  <xs:element name="M3_36_23" nillable="true">
                    <xs:simpleType>
                      <xs:restriction base="xs:decimal">
                        <xs:fractionDigits value="2"/>
                      </xs:restriction>
                    </xs:simpleType>
                  </xs:element>
                  <xs:element name="M3_36_24" nillable="true">
                    <xs:simpleType>
                      <xs:restriction base="xs:decimal">
                        <xs:fractionDigits value="2"/>
                      </xs:restriction>
                    </xs:simpleType>
                  </xs:element>
                  <xs:element name="M3_36_25" nillable="true">
                    <xs:simpleType>
                      <xs:restriction base="xs:decimal">
                        <xs:fractionDigits value="2"/>
                      </xs:restriction>
                    </xs:simpleType>
                  </xs:element>
                  <xs:element name="M3_36_26" nillable="true">
                    <xs:simpleType>
                      <xs:restriction base="xs:decimal">
                        <xs:fractionDigits value="2"/>
                      </xs:restriction>
                    </xs:simpleType>
                  </xs:element>
                  <xs:element name="M3_36_27" nillable="true">
                    <xs:simpleType>
                      <xs:restriction base="xs:decimal">
                        <xs:fractionDigits value="2"/>
                      </xs:restriction>
                    </xs:simpleType>
                  </xs:element>
                  <xs:element name="M3_36_28" nillable="true">
                    <xs:simpleType>
                      <xs:restriction base="xs:decimal">
                        <xs:fractionDigits value="2"/>
                      </xs:restriction>
                    </xs:simpleType>
                  </xs:element>
                  <xs:element name="M3_36_29" nillable="true">
                    <xs:simpleType>
                      <xs:restriction base="xs:decimal">
                        <xs:fractionDigits value="2"/>
                      </xs:restriction>
                    </xs:simpleType>
                  </xs:element>
                  <xs:element name="M3_36_31" nillable="true">
                    <xs:simpleType>
                      <xs:restriction base="xs:decimal">
                        <xs:fractionDigits value="2"/>
                      </xs:restriction>
                    </xs:simpleType>
                  </xs:element>
                  <xs:element name="M3_36_32" nillable="true">
                    <xs:simpleType>
                      <xs:restriction base="xs:decimal">
                        <xs:fractionDigits value="2"/>
                      </xs:restriction>
                    </xs:simpleType>
                  </xs:element>
                  <xs:element name="M3_36_33" nillable="true">
                    <xs:simpleType>
                      <xs:restriction base="xs:decimal">
                        <xs:fractionDigits value="2"/>
                      </xs:restriction>
                    </xs:simpleType>
                  </xs:element>
                  <xs:element name="M3_36_34" nillable="true">
                    <xs:simpleType>
                      <xs:restriction base="xs:decimal">
                        <xs:fractionDigits value="2"/>
                      </xs:restriction>
                    </xs:simpleType>
                  </xs:element>
                  <xs:element name="M3_36_30" nillable="true">
                    <xs:simpleType>
                      <xs:restriction base="xs:decimal">
                        <xs:fractionDigits value="2"/>
                      </xs:restriction>
                    </xs:simpleType>
                  </xs:element>
                </xs:sequence>
              </xs:complexType>
            </xs:element>
            <xs:element name="Ausgaben_Terminals_Personenbahnhöfe">
              <xs:complexType>
                <xs:sequence>
                  <xs:element name="M3_20" nillable="true">
                    <xs:simpleType>
                      <xs:restriction base="xs:decimal">
                        <xs:fractionDigits value="2"/>
                      </xs:restriction>
                    </xs:simpleType>
                  </xs:element>
                  <xs:element name="M3_20_1" nillable="true">
                    <xs:simpleType>
                      <xs:restriction base="xs:decimal">
                        <xs:fractionDigits value="2"/>
                      </xs:restriction>
                    </xs:simpleType>
                  </xs:element>
                  <xs:element name="M3_20_2" nillable="true">
                    <xs:simpleType>
                      <xs:restriction base="xs:decimal">
                        <xs:fractionDigits value="2"/>
                      </xs:restriction>
                    </xs:simpleType>
                  </xs:element>
                  <xs:element name="M3_20_3" nillable="true">
                    <xs:simpleType>
                      <xs:restriction base="xs:decimal">
                        <xs:fractionDigits value="2"/>
                      </xs:restriction>
                    </xs:simpleType>
                  </xs:element>
                  <xs:element name="M3_20_4" nillable="true">
                    <xs:simpleType>
                      <xs:restriction base="xs:decimal">
                        <xs:fractionDigits value="2"/>
                      </xs:restriction>
                    </xs:simpleType>
                  </xs:element>
                  <xs:element name="M3_20_5" nillable="true">
                    <xs:simpleType>
                      <xs:restriction base="xs:decimal">
                        <xs:fractionDigits value="2"/>
                      </xs:restriction>
                    </xs:simpleType>
                  </xs:element>
                  <xs:element name="M3_20_6" nillable="true">
                    <xs:simpleType>
                      <xs:restriction base="xs:decimal">
                        <xs:fractionDigits value="2"/>
                      </xs:restriction>
                    </xs:simpleType>
                  </xs:element>
                  <xs:element name="M3_20_7" nillable="true">
                    <xs:simpleType>
                      <xs:restriction base="xs:decimal">
                        <xs:fractionDigits value="2"/>
                      </xs:restriction>
                    </xs:simpleType>
                  </xs:element>
                  <xs:element name="Große_Personenbahnöfe">
                    <xs:complexType>
                      <xs:sequence>
                        <xs:element name="M3_21" nillable="true">
                          <xs:simpleType>
                            <xs:restriction base="xs:decimal">
                              <xs:fractionDigits value="2"/>
                            </xs:restriction>
                          </xs:simpleType>
                        </xs:element>
                        <xs:element name="M3_21_1" nillable="true">
                          <xs:simpleType>
                            <xs:restriction base="xs:decimal">
                              <xs:fractionDigits value="2"/>
                            </xs:restriction>
                          </xs:simpleType>
                        </xs:element>
                        <xs:element name="M3_21_2" nillable="true">
                          <xs:simpleType>
                            <xs:restriction base="xs:decimal">
                              <xs:fractionDigits value="2"/>
                            </xs:restriction>
                          </xs:simpleType>
                        </xs:element>
                        <xs:element name="M3_21_3" nillable="true">
                          <xs:simpleType>
                            <xs:restriction base="xs:decimal">
                              <xs:fractionDigits value="2"/>
                            </xs:restriction>
                          </xs:simpleType>
                        </xs:element>
                        <xs:element name="M3_21_8" nillable="true">
                          <xs:simpleType>
                            <xs:restriction base="xs:decimal">
                              <xs:fractionDigits value="2"/>
                            </xs:restriction>
                          </xs:simpleType>
                        </xs:element>
                        <xs:element name="M3_21_9" nillable="true">
                          <xs:simpleType>
                            <xs:restriction base="xs:decimal">
                              <xs:fractionDigits value="2"/>
                            </xs:restriction>
                          </xs:simpleType>
                        </xs:element>
                        <xs:element name="M3_21_10" nillable="true">
                          <xs:simpleType>
                            <xs:restriction base="xs:decimal">
                              <xs:fractionDigits value="2"/>
                            </xs:restriction>
                          </xs:simpleType>
                        </xs:element>
                        <xs:element name="M3_21_11" nillable="true">
                          <xs:simpleType>
                            <xs:restriction base="xs:decimal">
                              <xs:fractionDigits value="2"/>
                            </xs:restriction>
                          </xs:simpleType>
                        </xs:element>
                        <xs:element name="M3_21_6" nillable="true">
                          <xs:simpleType>
                            <xs:restriction base="xs:decimal">
                              <xs:fractionDigits value="2"/>
                            </xs:restriction>
                          </xs:simpleType>
                        </xs:element>
                        <xs:element name="M3_21_7" nillable="true">
                          <xs:simpleType>
                            <xs:restriction base="xs:decimal">
                              <xs:fractionDigits value="2"/>
                            </xs:restriction>
                          </xs:simpleType>
                        </xs:element>
                      </xs:sequence>
                    </xs:complexType>
                  </xs:element>
                  <xs:element name="Große_KV_Güterterminals">
                    <xs:complexType>
                      <xs:sequence>
                        <xs:element name="M3_22" nillable="true">
                          <xs:simpleType>
                            <xs:restriction base="xs:decimal">
                              <xs:fractionDigits value="2"/>
                            </xs:restriction>
                          </xs:simpleType>
                        </xs:element>
                        <xs:element name="M3_22_1" nillable="true">
                          <xs:simpleType>
                            <xs:restriction base="xs:decimal">
                              <xs:fractionDigits value="2"/>
                            </xs:restriction>
                          </xs:simpleType>
                        </xs:element>
                        <xs:element name="M3_22_2" nillable="true">
                          <xs:simpleType>
                            <xs:restriction base="xs:decimal">
                              <xs:fractionDigits value="2"/>
                            </xs:restriction>
                          </xs:simpleType>
                        </xs:element>
                        <xs:element name="M3_22_3" nillable="true">
                          <xs:simpleType>
                            <xs:restriction base="xs:decimal">
                              <xs:fractionDigits value="2"/>
                            </xs:restriction>
                          </xs:simpleType>
                        </xs:element>
                        <xs:element name="M3_22_9" nillable="true">
                          <xs:simpleType>
                            <xs:restriction base="xs:decimal">
                              <xs:fractionDigits value="2"/>
                            </xs:restriction>
                          </xs:simpleType>
                        </xs:element>
                        <xs:element name="M3_22_10" nillable="true">
                          <xs:simpleType>
                            <xs:restriction base="xs:decimal">
                              <xs:fractionDigits value="2"/>
                            </xs:restriction>
                          </xs:simpleType>
                        </xs:element>
                        <xs:element name="M3_22_11" nillable="true">
                          <xs:simpleType>
                            <xs:restriction base="xs:decimal">
                              <xs:fractionDigits value="2"/>
                            </xs:restriction>
                          </xs:simpleType>
                        </xs:element>
                        <xs:element name="M3_22_12" nillable="true">
                          <xs:simpleType>
                            <xs:restriction base="xs:decimal">
                              <xs:fractionDigits value="2"/>
                            </xs:restriction>
                          </xs:simpleType>
                        </xs:element>
                        <xs:element name="M3_22_6" nillable="true">
                          <xs:simpleType>
                            <xs:restriction base="xs:decimal">
                              <xs:fractionDigits value="2"/>
                            </xs:restriction>
                          </xs:simpleType>
                        </xs:element>
                        <xs:element name="M3_22_7" nillable="true">
                          <xs:simpleType>
                            <xs:restriction base="xs:decimal">
                              <xs:fractionDigits value="2"/>
                            </xs:restriction>
                          </xs:simpleType>
                        </xs:element>
                        <xs:element name="M3_22_13" type="xs:string"/>
                        <xs:element name="M3_22_8" type="xs:string"/>
                      </xs:sequence>
                    </xs:complexType>
                  </xs:element>
                  <xs:element name="Vermögens-und_Kapitalsituation_2018">
                    <xs:complexType>
                      <xs:sequence>
                        <xs:element name="M3_25_VJ" nillable="true">
                          <xs:simpleType>
                            <xs:restriction base="xs:decimal">
                              <xs:fractionDigits value="2"/>
                            </xs:restriction>
                          </xs:simpleType>
                        </xs:element>
                        <xs:element name="M3_26_VJ" nillable="true">
                          <xs:simpleType>
                            <xs:restriction base="xs:decimal">
                              <xs:fractionDigits value="2"/>
                            </xs:restriction>
                          </xs:simpleType>
                        </xs:element>
                        <xs:element name="M3_25_1_VJ" nillable="true">
                          <xs:simpleType>
                            <xs:restriction base="xs:decimal">
                              <xs:fractionDigits value="2"/>
                            </xs:restriction>
                          </xs:simpleType>
                        </xs:element>
                        <xs:element name="M3_26_1_VJ" nillable="true">
                          <xs:simpleType>
                            <xs:restriction base="xs:decimal">
                              <xs:fractionDigits value="2"/>
                            </xs:restriction>
                          </xs:simpleType>
                        </xs:element>
                        <xs:element name="M3_25_2_VJ" nillable="true">
                          <xs:simpleType>
                            <xs:restriction base="xs:decimal">
                              <xs:fractionDigits value="2"/>
                            </xs:restriction>
                          </xs:simpleType>
                        </xs:element>
                        <xs:element name="M3_26_2_VJ" nillable="true">
                          <xs:simpleType>
                            <xs:restriction base="xs:decimal">
                              <xs:fractionDigits value="2"/>
                            </xs:restriction>
                          </xs:simpleType>
                        </xs:element>
                        <xs:element name="M3_25_3_VJ" nillable="true">
                          <xs:simpleType>
                            <xs:restriction base="xs:decimal">
                              <xs:fractionDigits value="2"/>
                            </xs:restriction>
                          </xs:simpleType>
                        </xs:element>
                        <xs:element name="M3_26_3_VJ" nillable="true">
                          <xs:simpleType>
                            <xs:restriction base="xs:decimal">
                              <xs:fractionDigits value="2"/>
                            </xs:restriction>
                          </xs:simpleType>
                        </xs:element>
                        <xs:element name="M3_25_4_VJ" nillable="true">
                          <xs:simpleType>
                            <xs:restriction base="xs:decimal">
                              <xs:fractionDigits value="2"/>
                            </xs:restriction>
                          </xs:simpleType>
                        </xs:element>
                        <xs:element name="M3_26_4_VJ" nillable="true">
                          <xs:simpleType>
                            <xs:restriction base="xs:decimal">
                              <xs:fractionDigits value="2"/>
                            </xs:restriction>
                          </xs:simpleType>
                        </xs:element>
                        <xs:element name="M3_25_7_VJ" nillable="true">
                          <xs:simpleType>
                            <xs:restriction base="xs:decimal">
                              <xs:fractionDigits value="2"/>
                            </xs:restriction>
                          </xs:simpleType>
                        </xs:element>
                        <xs:element name="M3_26_7_VJ" nillable="true">
                          <xs:simpleType>
                            <xs:restriction base="xs:decimal">
                              <xs:fractionDigits value="2"/>
                            </xs:restriction>
                          </xs:simpleType>
                        </xs:element>
                        <xs:element name="M3_25_8_VJ" nillable="true">
                          <xs:simpleType>
                            <xs:restriction base="xs:decimal">
                              <xs:fractionDigits value="2"/>
                            </xs:restriction>
                          </xs:simpleType>
                        </xs:element>
                        <xs:element name="M3_26_8_VJ" nillable="true">
                          <xs:simpleType>
                            <xs:restriction base="xs:decimal">
                              <xs:fractionDigits value="2"/>
                            </xs:restriction>
                          </xs:simpleType>
                        </xs:element>
                        <xs:element name="M3_25_6_VJ" nillable="true">
                          <xs:simpleType>
                            <xs:restriction base="xs:decimal">
                              <xs:fractionDigits value="2"/>
                            </xs:restriction>
                          </xs:simpleType>
                        </xs:element>
                        <xs:element name="M3_26_6_VJ" nillable="true">
                          <xs:simpleType>
                            <xs:restriction base="xs:decimal">
                              <xs:fractionDigits value="2"/>
                            </xs:restriction>
                          </xs:simpleType>
                        </xs:element>
                        <xs:element name="M3_27_1_VJ" nillable="true">
                          <xs:simpleType>
                            <xs:restriction base="xs:decimal">
                              <xs:fractionDigits value="2"/>
                            </xs:restriction>
                          </xs:simpleType>
                        </xs:element>
                        <xs:element name="M3_27_7_VJ" nillable="true">
                          <xs:simpleType>
                            <xs:restriction base="xs:decimal">
                              <xs:fractionDigits value="2"/>
                            </xs:restriction>
                          </xs:simpleType>
                        </xs:element>
                        <xs:element name="M3_27_2_VJ" nillable="true">
                          <xs:simpleType>
                            <xs:restriction base="xs:decimal">
                              <xs:fractionDigits value="2"/>
                            </xs:restriction>
                          </xs:simpleType>
                        </xs:element>
                        <xs:element name="M3_27_3_VJ" nillable="true">
                          <xs:simpleType>
                            <xs:restriction base="xs:decimal">
                              <xs:fractionDigits value="2"/>
                            </xs:restriction>
                          </xs:simpleType>
                        </xs:element>
                        <xs:element name="M3_27_4_VJ" nillable="true">
                          <xs:simpleType>
                            <xs:restriction base="xs:decimal">
                              <xs:fractionDigits value="2"/>
                            </xs:restriction>
                          </xs:simpleType>
                        </xs:element>
                        <xs:element name="M3_27_5_VJ" nillable="true">
                          <xs:simpleType>
                            <xs:restriction base="xs:decimal">
                              <xs:fractionDigits value="2"/>
                            </xs:restriction>
                          </xs:simpleType>
                        </xs:element>
                        <xs:element name="M3_27_6_VJ" type="xs:string"/>
                        <xs:element name="M3_29_1_VJ" type="xs:string"/>
                        <xs:element name="M3_29_VJ" type="xs:string"/>
                      </xs:sequence>
                    </xs:complexType>
                  </xs:element>
                  <xs:element name="Vermögens-und_Kapitalsituation_2019">
                    <xs:complexType>
                      <xs:sequence>
                        <xs:element name="M3_25" nillable="true">
                          <xs:simpleType>
                            <xs:restriction base="xs:decimal">
                              <xs:fractionDigits value="2"/>
                            </xs:restriction>
                          </xs:simpleType>
                        </xs:element>
                        <xs:element name="M3_26" nillable="true">
                          <xs:simpleType>
                            <xs:restriction base="xs:decimal">
                              <xs:fractionDigits value="2"/>
                            </xs:restriction>
                          </xs:simpleType>
                        </xs:element>
                        <xs:element name="M3_25_1" nillable="true">
                          <xs:simpleType>
                            <xs:restriction base="xs:decimal">
                              <xs:fractionDigits value="2"/>
                            </xs:restriction>
                          </xs:simpleType>
                        </xs:element>
                        <xs:element name="M3_26_1" nillable="true">
                          <xs:simpleType>
                            <xs:restriction base="xs:decimal">
                              <xs:fractionDigits value="2"/>
                            </xs:restriction>
                          </xs:simpleType>
                        </xs:element>
                        <xs:element name="M3_25_2" nillable="true">
                          <xs:simpleType>
                            <xs:restriction base="xs:decimal">
                              <xs:fractionDigits value="2"/>
                            </xs:restriction>
                          </xs:simpleType>
                        </xs:element>
                        <xs:element name="M3_26_2" nillable="true">
                          <xs:simpleType>
                            <xs:restriction base="xs:decimal">
                              <xs:fractionDigits value="2"/>
                            </xs:restriction>
                          </xs:simpleType>
                        </xs:element>
                        <xs:element name="M3_25_3" nillable="true">
                          <xs:simpleType>
                            <xs:restriction base="xs:decimal">
                              <xs:fractionDigits value="2"/>
                            </xs:restriction>
                          </xs:simpleType>
                        </xs:element>
                        <xs:element name="M3_26_3" nillable="true">
                          <xs:simpleType>
                            <xs:restriction base="xs:decimal">
                              <xs:fractionDigits value="2"/>
                            </xs:restriction>
                          </xs:simpleType>
                        </xs:element>
                        <xs:element name="M3_25_4" nillable="true">
                          <xs:simpleType>
                            <xs:restriction base="xs:decimal">
                              <xs:fractionDigits value="2"/>
                            </xs:restriction>
                          </xs:simpleType>
                        </xs:element>
                        <xs:element name="M3_26_4" nillable="true">
                          <xs:simpleType>
                            <xs:restriction base="xs:decimal">
                              <xs:fractionDigits value="2"/>
                            </xs:restriction>
                          </xs:simpleType>
                        </xs:element>
                        <xs:element name="M3_25_7" nillable="true">
                          <xs:simpleType>
                            <xs:restriction base="xs:decimal">
                              <xs:fractionDigits value="2"/>
                            </xs:restriction>
                          </xs:simpleType>
                        </xs:element>
                        <xs:element name="M3_26_7" nillable="true">
                          <xs:simpleType>
                            <xs:restriction base="xs:decimal">
                              <xs:fractionDigits value="2"/>
                            </xs:restriction>
                          </xs:simpleType>
                        </xs:element>
                        <xs:element name="M3_25_8" nillable="true">
                          <xs:simpleType>
                            <xs:restriction base="xs:decimal">
                              <xs:fractionDigits value="2"/>
                            </xs:restriction>
                          </xs:simpleType>
                        </xs:element>
                        <xs:element name="M3_26_8" nillable="true">
                          <xs:simpleType>
                            <xs:restriction base="xs:decimal">
                              <xs:fractionDigits value="2"/>
                            </xs:restriction>
                          </xs:simpleType>
                        </xs:element>
                        <xs:element name="M3_25_6" nillable="true">
                          <xs:simpleType>
                            <xs:restriction base="xs:decimal">
                              <xs:fractionDigits value="2"/>
                            </xs:restriction>
                          </xs:simpleType>
                        </xs:element>
                        <xs:element name="M3_26_6" nillable="true">
                          <xs:simpleType>
                            <xs:restriction base="xs:decimal">
                              <xs:fractionDigits value="2"/>
                            </xs:restriction>
                          </xs:simpleType>
                        </xs:element>
                        <xs:element name="M3_27_1" nillable="true">
                          <xs:simpleType>
                            <xs:restriction base="xs:decimal">
                              <xs:fractionDigits value="2"/>
                            </xs:restriction>
                          </xs:simpleType>
                        </xs:element>
                        <xs:element name="M3_27_7" nillable="true">
                          <xs:simpleType>
                            <xs:restriction base="xs:decimal">
                              <xs:fractionDigits value="2"/>
                            </xs:restriction>
                          </xs:simpleType>
                        </xs:element>
                        <xs:element name="M3_27_2" nillable="true">
                          <xs:simpleType>
                            <xs:restriction base="xs:decimal">
                              <xs:fractionDigits value="2"/>
                            </xs:restriction>
                          </xs:simpleType>
                        </xs:element>
                        <xs:element name="M3_27_3" nillable="true">
                          <xs:simpleType>
                            <xs:restriction base="xs:decimal">
                              <xs:fractionDigits value="2"/>
                            </xs:restriction>
                          </xs:simpleType>
                        </xs:element>
                        <xs:element name="M3_27_4" nillable="true">
                          <xs:simpleType>
                            <xs:restriction base="xs:decimal">
                              <xs:fractionDigits value="2"/>
                            </xs:restriction>
                          </xs:simpleType>
                        </xs:element>
                        <xs:element name="M3_27_5" nillable="true">
                          <xs:simpleType>
                            <xs:restriction base="xs:decimal">
                              <xs:fractionDigits value="2"/>
                            </xs:restriction>
                          </xs:simpleType>
                        </xs:element>
                        <xs:element name="M3_27_6" type="xs:string"/>
                        <xs:element name="M3_29_1" type="xs:string"/>
                        <xs:element name="M3_29" type="xs:string"/>
                      </xs:sequence>
                    </xs:complexType>
                  </xs:element>
                  <xs:element name="Informationen">
                    <xs:complexType>
                      <xs:sequence>
                        <xs:element name="M3_30" type="xs:string"/>
                        <xs:element name="U0_5_1" type="xs:string"/>
                        <xs:element name="U0_5_2" type="xs:string"/>
                        <xs:element name="U0_5_4" type="xs:string"/>
                        <xs:element name="M3_31" type="xs:string"/>
                      </xs:sequence>
                    </xs:complexType>
                  </xs:element>
                </xs:sequence>
              </xs:complexType>
            </xs:element>
          </xs:sequence>
        </xs:complexType>
      </xs:element>
    </xs:schema>
  </Schema>
  <Map ID="3762" Name="FB_III_GT_Standorte_02" RootElement="FB_III_GT_Standorte" SchemaID="Schema98" ShowImportExportValidationErrors="true" AutoFit="true" Append="false" PreserveSortAFLayout="true" PreserveFormat="true"/>
  <Map ID="3763" Name="FB_III_GT_Standorte_03" RootElement="FB_III_GT_Standorte" SchemaID="Schema99" ShowImportExportValidationErrors="true" AutoFit="true" Append="false" PreserveSortAFLayout="true" PreserveFormat="true"/>
  <Map ID="3764" Name="FB_III_GT_Standorte_04" RootElement="FB_III_GT_Standorte" SchemaID="Schema100" ShowImportExportValidationErrors="true" AutoFit="true" Append="false" PreserveSortAFLayout="true" PreserveFormat="true"/>
  <Map ID="3765" Name="FB_III_GT_Standorte_05" RootElement="FB_III_GT_Standorte" SchemaID="Schema101" ShowImportExportValidationErrors="true" AutoFit="true" Append="false" PreserveSortAFLayout="true" PreserveFormat="true"/>
  <Map ID="3766" Name="FB_III_GT_Standorte_06" RootElement="FB_III_GT_Standorte" SchemaID="Schema102" ShowImportExportValidationErrors="true" AutoFit="true" Append="false" PreserveSortAFLayout="true" PreserveFormat="true"/>
  <Map ID="3767" Name="FB_III_GT_Standorte_07" RootElement="FB_III_GT_Standorte" SchemaID="Schema103" ShowImportExportValidationErrors="true" AutoFit="true" Append="false" PreserveSortAFLayout="true" PreserveFormat="true"/>
  <Map ID="3768" Name="FB_III_GT_Standorte_08" RootElement="FB_III_GT_Standorte" SchemaID="Schema104" ShowImportExportValidationErrors="true" AutoFit="true" Append="false" PreserveSortAFLayout="true" PreserveFormat="true"/>
  <Map ID="3769" Name="FB_III_GT_Standorte_09" RootElement="FB_III_GT_Standorte" SchemaID="Schema105" ShowImportExportValidationErrors="true" AutoFit="true" Append="false" PreserveSortAFLayout="true" PreserveFormat="true"/>
  <Map ID="3770" Name="FB_III_GT_Standorte_10" RootElement="FB_III_GT_Standorte" SchemaID="Schema106" ShowImportExportValidationErrors="true" AutoFit="true" Append="false" PreserveSortAFLayout="true" PreserveFormat="true"/>
  <Map ID="3822" Name="FB_III_GT_Standorte_11" RootElement="FB_III_GT_Standorte" SchemaID="Schema107" ShowImportExportValidationErrors="true" AutoFit="true" Append="false" PreserveSortAFLayout="true" PreserveFormat="true"/>
  <Map ID="3823" Name="FB_III_GT_Standorte_12" RootElement="FB_III_GT_Standorte" SchemaID="Schema108" ShowImportExportValidationErrors="true" AutoFit="true" Append="false" PreserveSortAFLayout="true" PreserveFormat="true"/>
  <Map ID="3824" Name="FB_III_GT_Standorte_13" RootElement="FB_III_GT_Standorte" SchemaID="Schema109" ShowImportExportValidationErrors="true" AutoFit="true" Append="false" PreserveSortAFLayout="true" PreserveFormat="true"/>
  <Map ID="3825" Name="FB_III_GT_Standorte_14" RootElement="FB_III_GT_Standorte" SchemaID="Schema110" ShowImportExportValidationErrors="true" AutoFit="true" Append="false" PreserveSortAFLayout="true" PreserveFormat="true"/>
  <Map ID="3826" Name="FB_III_GT_Standorte_15" RootElement="FB_III_GT_Standorte" SchemaID="Schema111" ShowImportExportValidationErrors="true" AutoFit="true" Append="false" PreserveSortAFLayout="true" PreserveFormat="true"/>
  <Map ID="3827" Name="FB_III_GT_Standorte_16" RootElement="FB_III_GT_Standorte" SchemaID="Schema112" ShowImportExportValidationErrors="true" AutoFit="true" Append="false" PreserveSortAFLayout="true" PreserveFormat="true"/>
  <Map ID="3828" Name="FB_III_GT_Standorte_17" RootElement="FB_III_GT_Standorte" SchemaID="Schema113" ShowImportExportValidationErrors="true" AutoFit="true" Append="false" PreserveSortAFLayout="true" PreserveFormat="true"/>
  <Map ID="3829" Name="FB_III_GT_Standorte_18" RootElement="FB_III_GT_Standorte" SchemaID="Schema114" ShowImportExportValidationErrors="true" AutoFit="true" Append="false" PreserveSortAFLayout="true" PreserveFormat="true"/>
  <Map ID="3830" Name="FB_III_GT_Standorte_19" RootElement="FB_III_GT_Standorte" SchemaID="Schema115" ShowImportExportValidationErrors="true" AutoFit="true" Append="false" PreserveSortAFLayout="true" PreserveFormat="true"/>
  <Map ID="3831" Name="FB_III_GT_Standorte_20" RootElement="FB_III_GT_Standorte" SchemaID="Schema116" ShowImportExportValidationErrors="true" AutoFit="true" Append="false" PreserveSortAFLayout="true" PreserveFormat="true"/>
  <Map ID="3832" Name="FB_III_GT_Standorte_21" RootElement="FB_III_GT_Standorte" SchemaID="Schema117" ShowImportExportValidationErrors="true" AutoFit="true" Append="false" PreserveSortAFLayout="true" PreserveFormat="true"/>
  <Map ID="3833" Name="FB_III_GT_Standorte_22" RootElement="FB_III_GT_Standorte" SchemaID="Schema118" ShowImportExportValidationErrors="true" AutoFit="true" Append="false" PreserveSortAFLayout="true" PreserveFormat="true"/>
  <Map ID="3834" Name="FB_III_GT_Standorte_23" RootElement="FB_III_GT_Standorte" SchemaID="Schema119" ShowImportExportValidationErrors="true" AutoFit="true" Append="false" PreserveSortAFLayout="true" PreserveFormat="true"/>
  <Map ID="3835" Name="FB_III_GT_Standorte_24" RootElement="FB_III_GT_Standorte" SchemaID="Schema120" ShowImportExportValidationErrors="true" AutoFit="true" Append="false" PreserveSortAFLayout="true" PreserveFormat="true"/>
  <Map ID="3836" Name="FB_III_GT_Standorte_25" RootElement="FB_III_GT_Standorte" SchemaID="Schema121" ShowImportExportValidationErrors="true" AutoFit="true" Append="false" PreserveSortAFLayout="true" PreserveFormat="true"/>
  <Map ID="3837" Name="FB_III_GT_Standorte_26" RootElement="FB_III_GT_Standorte" SchemaID="Schema122" ShowImportExportValidationErrors="true" AutoFit="true" Append="false" PreserveSortAFLayout="true" PreserveFormat="true"/>
  <Map ID="3838" Name="FB_III_GT_Standorte_27" RootElement="FB_III_GT_Standorte" SchemaID="Schema123" ShowImportExportValidationErrors="true" AutoFit="true" Append="false" PreserveSortAFLayout="true" PreserveFormat="true"/>
  <Map ID="3839" Name="FB_III_GT_Standorte_28" RootElement="FB_III_GT_Standorte" SchemaID="Schema124" ShowImportExportValidationErrors="true" AutoFit="true" Append="false" PreserveSortAFLayout="true" PreserveFormat="true"/>
  <Map ID="3840" Name="FB_III_GT_Standorte_29" RootElement="FB_III_GT_Standorte" SchemaID="Schema125" ShowImportExportValidationErrors="true" AutoFit="true" Append="false" PreserveSortAFLayout="true" PreserveFormat="true"/>
  <Map ID="3841" Name="FB_III_GT_Standorte_30" RootElement="FB_III_GT_Standorte" SchemaID="Schema126" ShowImportExportValidationErrors="true" AutoFit="true" Append="false" PreserveSortAFLayout="true" PreserveFormat="true"/>
  <Map ID="3656" Name="FB_III_GT_StO_Standorte_01" RootElement="FB_III_GT_Standorte" SchemaID="Schema51" ShowImportExportValidationErrors="true" AutoFit="true" Append="false" PreserveSortAFLayout="true" PreserveFormat="true"/>
  <Map ID="3706" Name="FB_III_Häfen_2019_Standorte_01" RootElement="FB_III_Häfen_Standorte" SchemaID="Schema96" ShowImportExportValidationErrors="true" AutoFit="true" Append="false" PreserveSortAFLayout="true" PreserveFormat="true"/>
  <Map ID="3842" Name="FB_III_Häfen_Standorte_02" RootElement="FB_III_Häfen_Standorte" SchemaID="Schema127" ShowImportExportValidationErrors="true" AutoFit="true" Append="false" PreserveSortAFLayout="true" PreserveFormat="true"/>
  <Map ID="3843" Name="FB_III_Häfen_Standorte_03" RootElement="FB_III_Häfen_Standorte" SchemaID="Schema128" ShowImportExportValidationErrors="true" AutoFit="true" Append="false" PreserveSortAFLayout="true" PreserveFormat="true"/>
  <Map ID="3844" Name="FB_III_Häfen_Standorte_04" RootElement="FB_III_Häfen_Standorte" SchemaID="Schema129" ShowImportExportValidationErrors="true" AutoFit="true" Append="false" PreserveSortAFLayout="true" PreserveFormat="true"/>
  <Map ID="3845" Name="FB_III_Häfen_Standorte_05" RootElement="FB_III_Häfen_Standorte" SchemaID="Schema130" ShowImportExportValidationErrors="true" AutoFit="true" Append="false" PreserveSortAFLayout="true" PreserveFormat="true"/>
  <Map ID="3846" Name="FB_III_Häfen_Standorte_06" RootElement="FB_III_Häfen_Standorte" SchemaID="Schema131" ShowImportExportValidationErrors="true" AutoFit="true" Append="false" PreserveSortAFLayout="true" PreserveFormat="true"/>
  <Map ID="3847" Name="FB_III_Häfen_Standorte_07" RootElement="FB_III_Häfen_Standorte" SchemaID="Schema132" ShowImportExportValidationErrors="true" AutoFit="true" Append="false" PreserveSortAFLayout="true" PreserveFormat="true"/>
  <Map ID="3848" Name="FB_III_Häfen_Standorte_08" RootElement="FB_III_Häfen_Standorte" SchemaID="Schema133" ShowImportExportValidationErrors="true" AutoFit="true" Append="false" PreserveSortAFLayout="true" PreserveFormat="true"/>
  <Map ID="3849" Name="FB_III_Häfen_Standorte_09" RootElement="FB_III_Häfen_Standorte" SchemaID="Schema134" ShowImportExportValidationErrors="true" AutoFit="true" Append="false" PreserveSortAFLayout="true" PreserveFormat="true"/>
  <Map ID="3850" Name="FB_III_Häfen_Standorte_10" RootElement="FB_III_Häfen_Standorte" SchemaID="Schema135" ShowImportExportValidationErrors="true" AutoFit="true" Append="false" PreserveSortAFLayout="true" PreserveFormat="true"/>
  <Map ID="3553" Name="M19_FBI_Teil2_Zuordnung" RootElement="M19_FBI_Teil2" SchemaID="Schema95" ShowImportExportValidationErrors="true" AutoFit="true" Append="false" PreserveSortAFLayout="true" PreserveFormat="true"/>
  <Map ID="3552" Name="M19_FBI_Zuordnung" RootElement="M19_FBI" SchemaID="Schema91" ShowImportExportValidationErrors="true" AutoFit="true" Append="false" PreserveSortAFLayout="true" PreserveFormat="true"/>
  <Map ID="3962" Name="M19_FBII_2019" RootElement="M19_FBII" SchemaID="Schema94" ShowImportExportValidationErrors="true" AutoFit="true" Append="false" PreserveSortAFLayout="true" PreserveFormat="true"/>
  <Map ID="4102" Name="M19_FBIII_Teil1_2019" RootElement="M19_FBIII" SchemaID="Schema90" ShowImportExportValidationErrors="true" AutoFit="true" Append="false" PreserveSortAFLayout="true" PreserveFormat="true"/>
  <Map ID="4057" Name="M19_FBIII_Teil2_2019" RootElement="M19_FBIII_Teil2_2019" SchemaID="Schema93" ShowImportExportValidationErrors="true" AutoFit="true" Append="false" PreserveSortAFLayout="true" PreserveFormat="true"/>
  <Map ID="3759" Name="M19_MB_Zuordnung" RootElement="M19_MB" SchemaID="Schema97" ShowImportExportValidationErrors="true" AutoFit="true" Append="false" PreserveSortAFLayout="true" PreserveFormat="true"/>
  <Map ID="4009" Name="M19_SFB_Corona_Zuordnung" RootElement="M19_SFB_Corona" SchemaID="Schema136" ShowImportExportValidationErrors="tru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xmlMaps" Target="xmlMap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wmf"/></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wmf"/></Relationships>
</file>

<file path=xl/drawings/_rels/drawing5.xml.rels><?xml version="1.0" encoding="UTF-8" standalone="yes"?>
<Relationships xmlns="http://schemas.openxmlformats.org/package/2006/relationships"><Relationship Id="rId1" Type="http://schemas.openxmlformats.org/officeDocument/2006/relationships/image" Target="../media/image3.wmf"/></Relationships>
</file>

<file path=xl/drawings/_rels/drawing6.xml.rels><?xml version="1.0" encoding="UTF-8" standalone="yes"?>
<Relationships xmlns="http://schemas.openxmlformats.org/package/2006/relationships"><Relationship Id="rId1" Type="http://schemas.openxmlformats.org/officeDocument/2006/relationships/image" Target="../media/image3.wmf"/></Relationships>
</file>

<file path=xl/drawings/_rels/drawing7.xml.rels><?xml version="1.0" encoding="UTF-8" standalone="yes"?>
<Relationships xmlns="http://schemas.openxmlformats.org/package/2006/relationships"><Relationship Id="rId1" Type="http://schemas.openxmlformats.org/officeDocument/2006/relationships/image" Target="../media/image3.wmf"/></Relationships>
</file>

<file path=xl/drawings/_rels/drawing8.xml.rels><?xml version="1.0" encoding="UTF-8" standalone="yes"?>
<Relationships xmlns="http://schemas.openxmlformats.org/package/2006/relationships"><Relationship Id="rId1" Type="http://schemas.openxmlformats.org/officeDocument/2006/relationships/image" Target="../media/image3.wmf"/></Relationships>
</file>

<file path=xl/drawings/_rels/drawing9.xml.rels><?xml version="1.0" encoding="UTF-8" standalone="yes"?>
<Relationships xmlns="http://schemas.openxmlformats.org/package/2006/relationships"><Relationship Id="rId1" Type="http://schemas.openxmlformats.org/officeDocument/2006/relationships/image" Target="../media/image3.w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347208</xdr:colOff>
      <xdr:row>0</xdr:row>
      <xdr:rowOff>698095</xdr:rowOff>
    </xdr:to>
    <xdr:pic>
      <xdr:nvPicPr>
        <xdr:cNvPr id="3" name="Grafik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2381" cy="698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414243</xdr:colOff>
      <xdr:row>1</xdr:row>
      <xdr:rowOff>176180</xdr:rowOff>
    </xdr:to>
    <xdr:pic>
      <xdr:nvPicPr>
        <xdr:cNvPr id="2"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6667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19</xdr:row>
      <xdr:rowOff>65484</xdr:rowOff>
    </xdr:from>
    <xdr:to>
      <xdr:col>0</xdr:col>
      <xdr:colOff>414243</xdr:colOff>
      <xdr:row>20</xdr:row>
      <xdr:rowOff>176180</xdr:rowOff>
    </xdr:to>
    <xdr:pic>
      <xdr:nvPicPr>
        <xdr:cNvPr id="3"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4237434"/>
          <a:ext cx="414243" cy="1773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72</xdr:row>
      <xdr:rowOff>0</xdr:rowOff>
    </xdr:from>
    <xdr:to>
      <xdr:col>0</xdr:col>
      <xdr:colOff>414243</xdr:colOff>
      <xdr:row>72</xdr:row>
      <xdr:rowOff>176180</xdr:rowOff>
    </xdr:to>
    <xdr:pic>
      <xdr:nvPicPr>
        <xdr:cNvPr id="4"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4077950"/>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124</xdr:row>
      <xdr:rowOff>0</xdr:rowOff>
    </xdr:from>
    <xdr:to>
      <xdr:col>0</xdr:col>
      <xdr:colOff>414243</xdr:colOff>
      <xdr:row>124</xdr:row>
      <xdr:rowOff>176180</xdr:rowOff>
    </xdr:to>
    <xdr:pic>
      <xdr:nvPicPr>
        <xdr:cNvPr id="5"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2391727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176</xdr:row>
      <xdr:rowOff>0</xdr:rowOff>
    </xdr:from>
    <xdr:to>
      <xdr:col>0</xdr:col>
      <xdr:colOff>414243</xdr:colOff>
      <xdr:row>176</xdr:row>
      <xdr:rowOff>176180</xdr:rowOff>
    </xdr:to>
    <xdr:pic>
      <xdr:nvPicPr>
        <xdr:cNvPr id="6"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33756600"/>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228</xdr:row>
      <xdr:rowOff>0</xdr:rowOff>
    </xdr:from>
    <xdr:to>
      <xdr:col>0</xdr:col>
      <xdr:colOff>414243</xdr:colOff>
      <xdr:row>228</xdr:row>
      <xdr:rowOff>176180</xdr:rowOff>
    </xdr:to>
    <xdr:pic>
      <xdr:nvPicPr>
        <xdr:cNvPr id="7"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4359592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280</xdr:row>
      <xdr:rowOff>0</xdr:rowOff>
    </xdr:from>
    <xdr:to>
      <xdr:col>0</xdr:col>
      <xdr:colOff>414243</xdr:colOff>
      <xdr:row>280</xdr:row>
      <xdr:rowOff>176180</xdr:rowOff>
    </xdr:to>
    <xdr:pic>
      <xdr:nvPicPr>
        <xdr:cNvPr id="8"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53435250"/>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332</xdr:row>
      <xdr:rowOff>0</xdr:rowOff>
    </xdr:from>
    <xdr:to>
      <xdr:col>0</xdr:col>
      <xdr:colOff>414243</xdr:colOff>
      <xdr:row>332</xdr:row>
      <xdr:rowOff>176180</xdr:rowOff>
    </xdr:to>
    <xdr:pic>
      <xdr:nvPicPr>
        <xdr:cNvPr id="9"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6327457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384</xdr:row>
      <xdr:rowOff>0</xdr:rowOff>
    </xdr:from>
    <xdr:to>
      <xdr:col>0</xdr:col>
      <xdr:colOff>414243</xdr:colOff>
      <xdr:row>384</xdr:row>
      <xdr:rowOff>176180</xdr:rowOff>
    </xdr:to>
    <xdr:pic>
      <xdr:nvPicPr>
        <xdr:cNvPr id="10"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73113900"/>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436</xdr:row>
      <xdr:rowOff>0</xdr:rowOff>
    </xdr:from>
    <xdr:to>
      <xdr:col>0</xdr:col>
      <xdr:colOff>414243</xdr:colOff>
      <xdr:row>436</xdr:row>
      <xdr:rowOff>176180</xdr:rowOff>
    </xdr:to>
    <xdr:pic>
      <xdr:nvPicPr>
        <xdr:cNvPr id="11"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8295322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488</xdr:row>
      <xdr:rowOff>0</xdr:rowOff>
    </xdr:from>
    <xdr:to>
      <xdr:col>0</xdr:col>
      <xdr:colOff>414243</xdr:colOff>
      <xdr:row>488</xdr:row>
      <xdr:rowOff>176180</xdr:rowOff>
    </xdr:to>
    <xdr:pic>
      <xdr:nvPicPr>
        <xdr:cNvPr id="12"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92792550"/>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347208</xdr:colOff>
      <xdr:row>0</xdr:row>
      <xdr:rowOff>698095</xdr:rowOff>
    </xdr:to>
    <xdr:pic>
      <xdr:nvPicPr>
        <xdr:cNvPr id="4" name="Grafik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92381" cy="698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666750</xdr:colOff>
      <xdr:row>52</xdr:row>
      <xdr:rowOff>38100</xdr:rowOff>
    </xdr:to>
    <xdr:pic>
      <xdr:nvPicPr>
        <xdr:cNvPr id="3" name="Grafi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239625" cy="864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236220</xdr:colOff>
      <xdr:row>0</xdr:row>
      <xdr:rowOff>0</xdr:rowOff>
    </xdr:to>
    <xdr:pic>
      <xdr:nvPicPr>
        <xdr:cNvPr id="26692" name="Picture 6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8711" t="16508" b="17480"/>
        <a:stretch>
          <a:fillRect/>
        </a:stretch>
      </xdr:blipFill>
      <xdr:spPr bwMode="auto">
        <a:xfrm>
          <a:off x="0" y="0"/>
          <a:ext cx="188214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38</xdr:row>
      <xdr:rowOff>0</xdr:rowOff>
    </xdr:from>
    <xdr:to>
      <xdr:col>0</xdr:col>
      <xdr:colOff>414243</xdr:colOff>
      <xdr:row>38</xdr:row>
      <xdr:rowOff>176180</xdr:rowOff>
    </xdr:to>
    <xdr:pic>
      <xdr:nvPicPr>
        <xdr:cNvPr id="7"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8279423"/>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96</xdr:row>
      <xdr:rowOff>0</xdr:rowOff>
    </xdr:from>
    <xdr:to>
      <xdr:col>0</xdr:col>
      <xdr:colOff>414243</xdr:colOff>
      <xdr:row>96</xdr:row>
      <xdr:rowOff>176180</xdr:rowOff>
    </xdr:to>
    <xdr:pic>
      <xdr:nvPicPr>
        <xdr:cNvPr id="8"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7474712"/>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139</xdr:row>
      <xdr:rowOff>0</xdr:rowOff>
    </xdr:from>
    <xdr:to>
      <xdr:col>0</xdr:col>
      <xdr:colOff>414243</xdr:colOff>
      <xdr:row>140</xdr:row>
      <xdr:rowOff>110238</xdr:rowOff>
    </xdr:to>
    <xdr:pic>
      <xdr:nvPicPr>
        <xdr:cNvPr id="10"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26501481"/>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xdr:row>
      <xdr:rowOff>0</xdr:rowOff>
    </xdr:from>
    <xdr:to>
      <xdr:col>0</xdr:col>
      <xdr:colOff>414243</xdr:colOff>
      <xdr:row>17</xdr:row>
      <xdr:rowOff>176180</xdr:rowOff>
    </xdr:to>
    <xdr:pic>
      <xdr:nvPicPr>
        <xdr:cNvPr id="11"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5603328"/>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5</xdr:col>
      <xdr:colOff>112746</xdr:colOff>
      <xdr:row>0</xdr:row>
      <xdr:rowOff>698095</xdr:rowOff>
    </xdr:to>
    <xdr:pic>
      <xdr:nvPicPr>
        <xdr:cNvPr id="9" name="Grafik 8"/>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292381" cy="698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414243</xdr:colOff>
      <xdr:row>1</xdr:row>
      <xdr:rowOff>176180</xdr:rowOff>
    </xdr:to>
    <xdr:pic>
      <xdr:nvPicPr>
        <xdr:cNvPr id="2"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6667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xdr:row>
      <xdr:rowOff>0</xdr:rowOff>
    </xdr:from>
    <xdr:to>
      <xdr:col>0</xdr:col>
      <xdr:colOff>414243</xdr:colOff>
      <xdr:row>1</xdr:row>
      <xdr:rowOff>176180</xdr:rowOff>
    </xdr:to>
    <xdr:pic>
      <xdr:nvPicPr>
        <xdr:cNvPr id="3"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6667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45</xdr:row>
      <xdr:rowOff>0</xdr:rowOff>
    </xdr:from>
    <xdr:to>
      <xdr:col>0</xdr:col>
      <xdr:colOff>414243</xdr:colOff>
      <xdr:row>45</xdr:row>
      <xdr:rowOff>176180</xdr:rowOff>
    </xdr:to>
    <xdr:pic>
      <xdr:nvPicPr>
        <xdr:cNvPr id="4"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65942"/>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45</xdr:row>
      <xdr:rowOff>0</xdr:rowOff>
    </xdr:from>
    <xdr:to>
      <xdr:col>0</xdr:col>
      <xdr:colOff>414243</xdr:colOff>
      <xdr:row>45</xdr:row>
      <xdr:rowOff>176180</xdr:rowOff>
    </xdr:to>
    <xdr:pic>
      <xdr:nvPicPr>
        <xdr:cNvPr id="5"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9532327"/>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414243</xdr:colOff>
      <xdr:row>1</xdr:row>
      <xdr:rowOff>176180</xdr:rowOff>
    </xdr:to>
    <xdr:pic>
      <xdr:nvPicPr>
        <xdr:cNvPr id="69"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65942"/>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137</xdr:row>
      <xdr:rowOff>0</xdr:rowOff>
    </xdr:from>
    <xdr:to>
      <xdr:col>0</xdr:col>
      <xdr:colOff>414243</xdr:colOff>
      <xdr:row>137</xdr:row>
      <xdr:rowOff>176180</xdr:rowOff>
    </xdr:to>
    <xdr:pic>
      <xdr:nvPicPr>
        <xdr:cNvPr id="71"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775313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204</xdr:row>
      <xdr:rowOff>0</xdr:rowOff>
    </xdr:from>
    <xdr:to>
      <xdr:col>0</xdr:col>
      <xdr:colOff>414243</xdr:colOff>
      <xdr:row>204</xdr:row>
      <xdr:rowOff>176180</xdr:rowOff>
    </xdr:to>
    <xdr:pic>
      <xdr:nvPicPr>
        <xdr:cNvPr id="72"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21951462"/>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988</xdr:row>
      <xdr:rowOff>0</xdr:rowOff>
    </xdr:from>
    <xdr:to>
      <xdr:col>0</xdr:col>
      <xdr:colOff>414243</xdr:colOff>
      <xdr:row>988</xdr:row>
      <xdr:rowOff>176180</xdr:rowOff>
    </xdr:to>
    <xdr:pic>
      <xdr:nvPicPr>
        <xdr:cNvPr id="21"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49586462"/>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35</xdr:row>
      <xdr:rowOff>0</xdr:rowOff>
    </xdr:from>
    <xdr:to>
      <xdr:col>0</xdr:col>
      <xdr:colOff>414243</xdr:colOff>
      <xdr:row>35</xdr:row>
      <xdr:rowOff>176180</xdr:rowOff>
    </xdr:to>
    <xdr:pic>
      <xdr:nvPicPr>
        <xdr:cNvPr id="27"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961197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345</xdr:row>
      <xdr:rowOff>0</xdr:rowOff>
    </xdr:from>
    <xdr:to>
      <xdr:col>0</xdr:col>
      <xdr:colOff>414243</xdr:colOff>
      <xdr:row>345</xdr:row>
      <xdr:rowOff>176180</xdr:rowOff>
    </xdr:to>
    <xdr:pic>
      <xdr:nvPicPr>
        <xdr:cNvPr id="29"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4483417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419</xdr:row>
      <xdr:rowOff>0</xdr:rowOff>
    </xdr:from>
    <xdr:to>
      <xdr:col>0</xdr:col>
      <xdr:colOff>414243</xdr:colOff>
      <xdr:row>419</xdr:row>
      <xdr:rowOff>176180</xdr:rowOff>
    </xdr:to>
    <xdr:pic>
      <xdr:nvPicPr>
        <xdr:cNvPr id="30"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5434012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453</xdr:row>
      <xdr:rowOff>0</xdr:rowOff>
    </xdr:from>
    <xdr:to>
      <xdr:col>0</xdr:col>
      <xdr:colOff>414243</xdr:colOff>
      <xdr:row>453</xdr:row>
      <xdr:rowOff>176180</xdr:rowOff>
    </xdr:to>
    <xdr:pic>
      <xdr:nvPicPr>
        <xdr:cNvPr id="31"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6407467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497</xdr:row>
      <xdr:rowOff>0</xdr:rowOff>
    </xdr:from>
    <xdr:to>
      <xdr:col>0</xdr:col>
      <xdr:colOff>414243</xdr:colOff>
      <xdr:row>497</xdr:row>
      <xdr:rowOff>176180</xdr:rowOff>
    </xdr:to>
    <xdr:pic>
      <xdr:nvPicPr>
        <xdr:cNvPr id="32"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7373302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549</xdr:row>
      <xdr:rowOff>0</xdr:rowOff>
    </xdr:from>
    <xdr:to>
      <xdr:col>0</xdr:col>
      <xdr:colOff>414243</xdr:colOff>
      <xdr:row>549</xdr:row>
      <xdr:rowOff>176180</xdr:rowOff>
    </xdr:to>
    <xdr:pic>
      <xdr:nvPicPr>
        <xdr:cNvPr id="33"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8287702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593</xdr:row>
      <xdr:rowOff>0</xdr:rowOff>
    </xdr:from>
    <xdr:to>
      <xdr:col>0</xdr:col>
      <xdr:colOff>414243</xdr:colOff>
      <xdr:row>593</xdr:row>
      <xdr:rowOff>176180</xdr:rowOff>
    </xdr:to>
    <xdr:pic>
      <xdr:nvPicPr>
        <xdr:cNvPr id="34"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92049600"/>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637</xdr:row>
      <xdr:rowOff>0</xdr:rowOff>
    </xdr:from>
    <xdr:to>
      <xdr:col>0</xdr:col>
      <xdr:colOff>414243</xdr:colOff>
      <xdr:row>637</xdr:row>
      <xdr:rowOff>176180</xdr:rowOff>
    </xdr:to>
    <xdr:pic>
      <xdr:nvPicPr>
        <xdr:cNvPr id="35"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0089832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679</xdr:row>
      <xdr:rowOff>0</xdr:rowOff>
    </xdr:from>
    <xdr:to>
      <xdr:col>0</xdr:col>
      <xdr:colOff>414243</xdr:colOff>
      <xdr:row>679</xdr:row>
      <xdr:rowOff>176180</xdr:rowOff>
    </xdr:to>
    <xdr:pic>
      <xdr:nvPicPr>
        <xdr:cNvPr id="36"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08261150"/>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703</xdr:row>
      <xdr:rowOff>0</xdr:rowOff>
    </xdr:from>
    <xdr:to>
      <xdr:col>0</xdr:col>
      <xdr:colOff>414243</xdr:colOff>
      <xdr:row>703</xdr:row>
      <xdr:rowOff>176180</xdr:rowOff>
    </xdr:to>
    <xdr:pic>
      <xdr:nvPicPr>
        <xdr:cNvPr id="37"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15119150"/>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769</xdr:row>
      <xdr:rowOff>0</xdr:rowOff>
    </xdr:from>
    <xdr:to>
      <xdr:col>0</xdr:col>
      <xdr:colOff>414243</xdr:colOff>
      <xdr:row>769</xdr:row>
      <xdr:rowOff>176180</xdr:rowOff>
    </xdr:to>
    <xdr:pic>
      <xdr:nvPicPr>
        <xdr:cNvPr id="38"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2450127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836</xdr:row>
      <xdr:rowOff>0</xdr:rowOff>
    </xdr:from>
    <xdr:to>
      <xdr:col>0</xdr:col>
      <xdr:colOff>414243</xdr:colOff>
      <xdr:row>836</xdr:row>
      <xdr:rowOff>176180</xdr:rowOff>
    </xdr:to>
    <xdr:pic>
      <xdr:nvPicPr>
        <xdr:cNvPr id="39"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34035800"/>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862</xdr:row>
      <xdr:rowOff>0</xdr:rowOff>
    </xdr:from>
    <xdr:to>
      <xdr:col>0</xdr:col>
      <xdr:colOff>414243</xdr:colOff>
      <xdr:row>862</xdr:row>
      <xdr:rowOff>176180</xdr:rowOff>
    </xdr:to>
    <xdr:pic>
      <xdr:nvPicPr>
        <xdr:cNvPr id="40"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4242732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875</xdr:row>
      <xdr:rowOff>0</xdr:rowOff>
    </xdr:from>
    <xdr:to>
      <xdr:col>0</xdr:col>
      <xdr:colOff>414243</xdr:colOff>
      <xdr:row>875</xdr:row>
      <xdr:rowOff>176180</xdr:rowOff>
    </xdr:to>
    <xdr:pic>
      <xdr:nvPicPr>
        <xdr:cNvPr id="41"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46665950"/>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919</xdr:row>
      <xdr:rowOff>0</xdr:rowOff>
    </xdr:from>
    <xdr:to>
      <xdr:col>0</xdr:col>
      <xdr:colOff>414243</xdr:colOff>
      <xdr:row>919</xdr:row>
      <xdr:rowOff>176180</xdr:rowOff>
    </xdr:to>
    <xdr:pic>
      <xdr:nvPicPr>
        <xdr:cNvPr id="42"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5519082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957</xdr:row>
      <xdr:rowOff>0</xdr:rowOff>
    </xdr:from>
    <xdr:to>
      <xdr:col>0</xdr:col>
      <xdr:colOff>414243</xdr:colOff>
      <xdr:row>957</xdr:row>
      <xdr:rowOff>176180</xdr:rowOff>
    </xdr:to>
    <xdr:pic>
      <xdr:nvPicPr>
        <xdr:cNvPr id="43"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63315650"/>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85</xdr:row>
      <xdr:rowOff>0</xdr:rowOff>
    </xdr:from>
    <xdr:to>
      <xdr:col>0</xdr:col>
      <xdr:colOff>414243</xdr:colOff>
      <xdr:row>85</xdr:row>
      <xdr:rowOff>176180</xdr:rowOff>
    </xdr:to>
    <xdr:pic>
      <xdr:nvPicPr>
        <xdr:cNvPr id="45"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6496050"/>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268</xdr:row>
      <xdr:rowOff>0</xdr:rowOff>
    </xdr:from>
    <xdr:to>
      <xdr:col>0</xdr:col>
      <xdr:colOff>414243</xdr:colOff>
      <xdr:row>268</xdr:row>
      <xdr:rowOff>176180</xdr:rowOff>
    </xdr:to>
    <xdr:pic>
      <xdr:nvPicPr>
        <xdr:cNvPr id="25"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47170731"/>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319</xdr:row>
      <xdr:rowOff>0</xdr:rowOff>
    </xdr:from>
    <xdr:to>
      <xdr:col>0</xdr:col>
      <xdr:colOff>414243</xdr:colOff>
      <xdr:row>319</xdr:row>
      <xdr:rowOff>176180</xdr:rowOff>
    </xdr:to>
    <xdr:pic>
      <xdr:nvPicPr>
        <xdr:cNvPr id="28"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47170731"/>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165</xdr:row>
      <xdr:rowOff>0</xdr:rowOff>
    </xdr:from>
    <xdr:to>
      <xdr:col>0</xdr:col>
      <xdr:colOff>414243</xdr:colOff>
      <xdr:row>165</xdr:row>
      <xdr:rowOff>176180</xdr:rowOff>
    </xdr:to>
    <xdr:pic>
      <xdr:nvPicPr>
        <xdr:cNvPr id="44"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2603988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231</xdr:row>
      <xdr:rowOff>0</xdr:rowOff>
    </xdr:from>
    <xdr:to>
      <xdr:col>0</xdr:col>
      <xdr:colOff>414243</xdr:colOff>
      <xdr:row>231</xdr:row>
      <xdr:rowOff>176180</xdr:rowOff>
    </xdr:to>
    <xdr:pic>
      <xdr:nvPicPr>
        <xdr:cNvPr id="46"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53618423"/>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402</xdr:row>
      <xdr:rowOff>0</xdr:rowOff>
    </xdr:from>
    <xdr:to>
      <xdr:col>0</xdr:col>
      <xdr:colOff>414243</xdr:colOff>
      <xdr:row>402</xdr:row>
      <xdr:rowOff>176180</xdr:rowOff>
    </xdr:to>
    <xdr:pic>
      <xdr:nvPicPr>
        <xdr:cNvPr id="47"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76466700"/>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414243</xdr:colOff>
      <xdr:row>1</xdr:row>
      <xdr:rowOff>176180</xdr:rowOff>
    </xdr:to>
    <xdr:pic>
      <xdr:nvPicPr>
        <xdr:cNvPr id="25"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65942"/>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74</xdr:row>
      <xdr:rowOff>0</xdr:rowOff>
    </xdr:from>
    <xdr:to>
      <xdr:col>0</xdr:col>
      <xdr:colOff>414243</xdr:colOff>
      <xdr:row>74</xdr:row>
      <xdr:rowOff>176180</xdr:rowOff>
    </xdr:to>
    <xdr:pic>
      <xdr:nvPicPr>
        <xdr:cNvPr id="27"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7745808"/>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111</xdr:row>
      <xdr:rowOff>0</xdr:rowOff>
    </xdr:from>
    <xdr:to>
      <xdr:col>0</xdr:col>
      <xdr:colOff>414243</xdr:colOff>
      <xdr:row>111</xdr:row>
      <xdr:rowOff>176180</xdr:rowOff>
    </xdr:to>
    <xdr:pic>
      <xdr:nvPicPr>
        <xdr:cNvPr id="28"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25556308"/>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190</xdr:row>
      <xdr:rowOff>0</xdr:rowOff>
    </xdr:from>
    <xdr:to>
      <xdr:col>0</xdr:col>
      <xdr:colOff>414243</xdr:colOff>
      <xdr:row>190</xdr:row>
      <xdr:rowOff>176180</xdr:rowOff>
    </xdr:to>
    <xdr:pic>
      <xdr:nvPicPr>
        <xdr:cNvPr id="29"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35073981"/>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149</xdr:row>
      <xdr:rowOff>0</xdr:rowOff>
    </xdr:from>
    <xdr:to>
      <xdr:col>0</xdr:col>
      <xdr:colOff>414243</xdr:colOff>
      <xdr:row>149</xdr:row>
      <xdr:rowOff>176180</xdr:rowOff>
    </xdr:to>
    <xdr:pic>
      <xdr:nvPicPr>
        <xdr:cNvPr id="31"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53603769"/>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42</xdr:row>
      <xdr:rowOff>0</xdr:rowOff>
    </xdr:from>
    <xdr:to>
      <xdr:col>0</xdr:col>
      <xdr:colOff>414243</xdr:colOff>
      <xdr:row>42</xdr:row>
      <xdr:rowOff>176180</xdr:rowOff>
    </xdr:to>
    <xdr:pic>
      <xdr:nvPicPr>
        <xdr:cNvPr id="14"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016317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229</xdr:row>
      <xdr:rowOff>0</xdr:rowOff>
    </xdr:from>
    <xdr:to>
      <xdr:col>0</xdr:col>
      <xdr:colOff>414243</xdr:colOff>
      <xdr:row>229</xdr:row>
      <xdr:rowOff>176180</xdr:rowOff>
    </xdr:to>
    <xdr:pic>
      <xdr:nvPicPr>
        <xdr:cNvPr id="15"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40709850"/>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264</xdr:row>
      <xdr:rowOff>0</xdr:rowOff>
    </xdr:from>
    <xdr:to>
      <xdr:col>0</xdr:col>
      <xdr:colOff>414243</xdr:colOff>
      <xdr:row>264</xdr:row>
      <xdr:rowOff>176180</xdr:rowOff>
    </xdr:to>
    <xdr:pic>
      <xdr:nvPicPr>
        <xdr:cNvPr id="16"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56322058"/>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24</xdr:col>
      <xdr:colOff>0</xdr:colOff>
      <xdr:row>165</xdr:row>
      <xdr:rowOff>0</xdr:rowOff>
    </xdr:from>
    <xdr:to>
      <xdr:col>24</xdr:col>
      <xdr:colOff>0</xdr:colOff>
      <xdr:row>165</xdr:row>
      <xdr:rowOff>0</xdr:rowOff>
    </xdr:to>
    <xdr:sp macro="" textlink="">
      <xdr:nvSpPr>
        <xdr:cNvPr id="19903" name="Line 447"/>
        <xdr:cNvSpPr>
          <a:spLocks noChangeShapeType="1"/>
        </xdr:cNvSpPr>
      </xdr:nvSpPr>
      <xdr:spPr bwMode="auto">
        <a:xfrm flipV="1">
          <a:off x="5775960" y="21861780"/>
          <a:ext cx="0" cy="0"/>
        </a:xfrm>
        <a:prstGeom prst="line">
          <a:avLst/>
        </a:prstGeom>
        <a:noFill/>
        <a:ln w="3175" cap="rnd">
          <a:solidFill>
            <a:srgbClr xmlns:mc="http://schemas.openxmlformats.org/markup-compatibility/2006" xmlns:a14="http://schemas.microsoft.com/office/drawing/2010/main" val="000000" mc:Ignorable="a14" a14:legacySpreadsheetColorIndex="8"/>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1</xdr:row>
      <xdr:rowOff>0</xdr:rowOff>
    </xdr:from>
    <xdr:to>
      <xdr:col>0</xdr:col>
      <xdr:colOff>414243</xdr:colOff>
      <xdr:row>1</xdr:row>
      <xdr:rowOff>176180</xdr:rowOff>
    </xdr:to>
    <xdr:pic>
      <xdr:nvPicPr>
        <xdr:cNvPr id="59"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6667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48</xdr:row>
      <xdr:rowOff>0</xdr:rowOff>
    </xdr:from>
    <xdr:to>
      <xdr:col>0</xdr:col>
      <xdr:colOff>414243</xdr:colOff>
      <xdr:row>48</xdr:row>
      <xdr:rowOff>176180</xdr:rowOff>
    </xdr:to>
    <xdr:pic>
      <xdr:nvPicPr>
        <xdr:cNvPr id="64"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853586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112</xdr:row>
      <xdr:rowOff>0</xdr:rowOff>
    </xdr:from>
    <xdr:to>
      <xdr:col>0</xdr:col>
      <xdr:colOff>414243</xdr:colOff>
      <xdr:row>112</xdr:row>
      <xdr:rowOff>176180</xdr:rowOff>
    </xdr:to>
    <xdr:pic>
      <xdr:nvPicPr>
        <xdr:cNvPr id="65"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8163442"/>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239</xdr:row>
      <xdr:rowOff>0</xdr:rowOff>
    </xdr:from>
    <xdr:to>
      <xdr:col>0</xdr:col>
      <xdr:colOff>414243</xdr:colOff>
      <xdr:row>239</xdr:row>
      <xdr:rowOff>176180</xdr:rowOff>
    </xdr:to>
    <xdr:pic>
      <xdr:nvPicPr>
        <xdr:cNvPr id="67"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37403942"/>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283</xdr:row>
      <xdr:rowOff>0</xdr:rowOff>
    </xdr:from>
    <xdr:to>
      <xdr:col>0</xdr:col>
      <xdr:colOff>414243</xdr:colOff>
      <xdr:row>283</xdr:row>
      <xdr:rowOff>176180</xdr:rowOff>
    </xdr:to>
    <xdr:pic>
      <xdr:nvPicPr>
        <xdr:cNvPr id="68"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61861212"/>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315</xdr:row>
      <xdr:rowOff>0</xdr:rowOff>
    </xdr:from>
    <xdr:to>
      <xdr:col>0</xdr:col>
      <xdr:colOff>414243</xdr:colOff>
      <xdr:row>315</xdr:row>
      <xdr:rowOff>176180</xdr:rowOff>
    </xdr:to>
    <xdr:pic>
      <xdr:nvPicPr>
        <xdr:cNvPr id="69"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50497154"/>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352</xdr:row>
      <xdr:rowOff>0</xdr:rowOff>
    </xdr:from>
    <xdr:to>
      <xdr:col>0</xdr:col>
      <xdr:colOff>414243</xdr:colOff>
      <xdr:row>352</xdr:row>
      <xdr:rowOff>176180</xdr:rowOff>
    </xdr:to>
    <xdr:pic>
      <xdr:nvPicPr>
        <xdr:cNvPr id="70"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5728188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422</xdr:row>
      <xdr:rowOff>0</xdr:rowOff>
    </xdr:from>
    <xdr:to>
      <xdr:col>0</xdr:col>
      <xdr:colOff>414243</xdr:colOff>
      <xdr:row>422</xdr:row>
      <xdr:rowOff>176180</xdr:rowOff>
    </xdr:to>
    <xdr:pic>
      <xdr:nvPicPr>
        <xdr:cNvPr id="72"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76668923"/>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157</xdr:row>
      <xdr:rowOff>0</xdr:rowOff>
    </xdr:from>
    <xdr:to>
      <xdr:col>0</xdr:col>
      <xdr:colOff>414243</xdr:colOff>
      <xdr:row>157</xdr:row>
      <xdr:rowOff>176180</xdr:rowOff>
    </xdr:to>
    <xdr:pic>
      <xdr:nvPicPr>
        <xdr:cNvPr id="15"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7678400"/>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29</xdr:row>
      <xdr:rowOff>7326</xdr:rowOff>
    </xdr:from>
    <xdr:to>
      <xdr:col>3</xdr:col>
      <xdr:colOff>2</xdr:colOff>
      <xdr:row>32</xdr:row>
      <xdr:rowOff>161196</xdr:rowOff>
    </xdr:to>
    <xdr:cxnSp macro="">
      <xdr:nvCxnSpPr>
        <xdr:cNvPr id="3" name="Gewinkelter Verbinder 2"/>
        <xdr:cNvCxnSpPr/>
      </xdr:nvCxnSpPr>
      <xdr:spPr bwMode="auto">
        <a:xfrm rot="16200000" flipH="1">
          <a:off x="322384" y="5773615"/>
          <a:ext cx="600812" cy="117233"/>
        </a:xfrm>
        <a:prstGeom prst="bentConnector3">
          <a:avLst>
            <a:gd name="adj1" fmla="val 100000"/>
          </a:avLst>
        </a:prstGeom>
        <a:noFill/>
        <a:ln w="9525" cap="flat" cmpd="sng" algn="ctr">
          <a:solidFill>
            <a:schemeClr val="bg1">
              <a:lumMod val="50000"/>
            </a:schemeClr>
          </a:solidFill>
          <a:prstDash val="solid"/>
          <a:round/>
          <a:headEnd type="none" w="med" len="med"/>
          <a:tailEnd type="triangle" w="med" len="me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xdr:col>
      <xdr:colOff>13187</xdr:colOff>
      <xdr:row>29</xdr:row>
      <xdr:rowOff>5862</xdr:rowOff>
    </xdr:from>
    <xdr:to>
      <xdr:col>2</xdr:col>
      <xdr:colOff>109906</xdr:colOff>
      <xdr:row>30</xdr:row>
      <xdr:rowOff>146542</xdr:rowOff>
    </xdr:to>
    <xdr:cxnSp macro="">
      <xdr:nvCxnSpPr>
        <xdr:cNvPr id="25" name="Gewinkelter Verbinder 24"/>
        <xdr:cNvCxnSpPr/>
      </xdr:nvCxnSpPr>
      <xdr:spPr bwMode="auto">
        <a:xfrm rot="16200000" flipH="1">
          <a:off x="522409" y="5585313"/>
          <a:ext cx="206622" cy="96719"/>
        </a:xfrm>
        <a:prstGeom prst="bentConnector3">
          <a:avLst>
            <a:gd name="adj1" fmla="val 99645"/>
          </a:avLst>
        </a:prstGeom>
        <a:noFill/>
        <a:ln w="9525" cap="flat" cmpd="sng" algn="ctr">
          <a:solidFill>
            <a:schemeClr val="bg1">
              <a:lumMod val="50000"/>
            </a:schemeClr>
          </a:solidFill>
          <a:prstDash val="solid"/>
          <a:round/>
          <a:headEnd type="none" w="med" len="med"/>
          <a:tailEnd type="triangle" w="med" len="me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0</xdr:col>
      <xdr:colOff>0</xdr:colOff>
      <xdr:row>194</xdr:row>
      <xdr:rowOff>0</xdr:rowOff>
    </xdr:from>
    <xdr:to>
      <xdr:col>0</xdr:col>
      <xdr:colOff>414243</xdr:colOff>
      <xdr:row>194</xdr:row>
      <xdr:rowOff>176180</xdr:rowOff>
    </xdr:to>
    <xdr:pic>
      <xdr:nvPicPr>
        <xdr:cNvPr id="19"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29965650"/>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387</xdr:row>
      <xdr:rowOff>0</xdr:rowOff>
    </xdr:from>
    <xdr:to>
      <xdr:col>0</xdr:col>
      <xdr:colOff>414243</xdr:colOff>
      <xdr:row>387</xdr:row>
      <xdr:rowOff>176180</xdr:rowOff>
    </xdr:to>
    <xdr:pic>
      <xdr:nvPicPr>
        <xdr:cNvPr id="18"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77299038"/>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94</xdr:row>
      <xdr:rowOff>0</xdr:rowOff>
    </xdr:from>
    <xdr:to>
      <xdr:col>0</xdr:col>
      <xdr:colOff>414243</xdr:colOff>
      <xdr:row>94</xdr:row>
      <xdr:rowOff>176180</xdr:rowOff>
    </xdr:to>
    <xdr:pic>
      <xdr:nvPicPr>
        <xdr:cNvPr id="20"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32744019"/>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414243</xdr:colOff>
      <xdr:row>1</xdr:row>
      <xdr:rowOff>176180</xdr:rowOff>
    </xdr:to>
    <xdr:pic>
      <xdr:nvPicPr>
        <xdr:cNvPr id="2"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6667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19</xdr:row>
      <xdr:rowOff>65484</xdr:rowOff>
    </xdr:from>
    <xdr:to>
      <xdr:col>0</xdr:col>
      <xdr:colOff>414243</xdr:colOff>
      <xdr:row>20</xdr:row>
      <xdr:rowOff>176180</xdr:rowOff>
    </xdr:to>
    <xdr:pic>
      <xdr:nvPicPr>
        <xdr:cNvPr id="3"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3208734"/>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95</xdr:row>
      <xdr:rowOff>0</xdr:rowOff>
    </xdr:from>
    <xdr:to>
      <xdr:col>0</xdr:col>
      <xdr:colOff>414243</xdr:colOff>
      <xdr:row>95</xdr:row>
      <xdr:rowOff>176180</xdr:rowOff>
    </xdr:to>
    <xdr:pic>
      <xdr:nvPicPr>
        <xdr:cNvPr id="8"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3407019"/>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171</xdr:row>
      <xdr:rowOff>0</xdr:rowOff>
    </xdr:from>
    <xdr:to>
      <xdr:col>0</xdr:col>
      <xdr:colOff>414243</xdr:colOff>
      <xdr:row>171</xdr:row>
      <xdr:rowOff>176180</xdr:rowOff>
    </xdr:to>
    <xdr:pic>
      <xdr:nvPicPr>
        <xdr:cNvPr id="9"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3407019"/>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247</xdr:row>
      <xdr:rowOff>0</xdr:rowOff>
    </xdr:from>
    <xdr:to>
      <xdr:col>0</xdr:col>
      <xdr:colOff>414243</xdr:colOff>
      <xdr:row>247</xdr:row>
      <xdr:rowOff>176180</xdr:rowOff>
    </xdr:to>
    <xdr:pic>
      <xdr:nvPicPr>
        <xdr:cNvPr id="10"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3407019"/>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323</xdr:row>
      <xdr:rowOff>0</xdr:rowOff>
    </xdr:from>
    <xdr:to>
      <xdr:col>0</xdr:col>
      <xdr:colOff>414243</xdr:colOff>
      <xdr:row>323</xdr:row>
      <xdr:rowOff>176180</xdr:rowOff>
    </xdr:to>
    <xdr:pic>
      <xdr:nvPicPr>
        <xdr:cNvPr id="11"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3407019"/>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399</xdr:row>
      <xdr:rowOff>0</xdr:rowOff>
    </xdr:from>
    <xdr:to>
      <xdr:col>0</xdr:col>
      <xdr:colOff>414243</xdr:colOff>
      <xdr:row>399</xdr:row>
      <xdr:rowOff>176180</xdr:rowOff>
    </xdr:to>
    <xdr:pic>
      <xdr:nvPicPr>
        <xdr:cNvPr id="12"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3407019"/>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475</xdr:row>
      <xdr:rowOff>0</xdr:rowOff>
    </xdr:from>
    <xdr:to>
      <xdr:col>0</xdr:col>
      <xdr:colOff>414243</xdr:colOff>
      <xdr:row>475</xdr:row>
      <xdr:rowOff>176180</xdr:rowOff>
    </xdr:to>
    <xdr:pic>
      <xdr:nvPicPr>
        <xdr:cNvPr id="13"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52387500"/>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551</xdr:row>
      <xdr:rowOff>0</xdr:rowOff>
    </xdr:from>
    <xdr:to>
      <xdr:col>0</xdr:col>
      <xdr:colOff>414243</xdr:colOff>
      <xdr:row>551</xdr:row>
      <xdr:rowOff>176180</xdr:rowOff>
    </xdr:to>
    <xdr:pic>
      <xdr:nvPicPr>
        <xdr:cNvPr id="14"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52387500"/>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627</xdr:row>
      <xdr:rowOff>0</xdr:rowOff>
    </xdr:from>
    <xdr:to>
      <xdr:col>0</xdr:col>
      <xdr:colOff>414243</xdr:colOff>
      <xdr:row>627</xdr:row>
      <xdr:rowOff>176180</xdr:rowOff>
    </xdr:to>
    <xdr:pic>
      <xdr:nvPicPr>
        <xdr:cNvPr id="15"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52387500"/>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703</xdr:row>
      <xdr:rowOff>0</xdr:rowOff>
    </xdr:from>
    <xdr:to>
      <xdr:col>0</xdr:col>
      <xdr:colOff>414243</xdr:colOff>
      <xdr:row>703</xdr:row>
      <xdr:rowOff>176180</xdr:rowOff>
    </xdr:to>
    <xdr:pic>
      <xdr:nvPicPr>
        <xdr:cNvPr id="16"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52387500"/>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779</xdr:row>
      <xdr:rowOff>0</xdr:rowOff>
    </xdr:from>
    <xdr:to>
      <xdr:col>0</xdr:col>
      <xdr:colOff>414243</xdr:colOff>
      <xdr:row>779</xdr:row>
      <xdr:rowOff>176180</xdr:rowOff>
    </xdr:to>
    <xdr:pic>
      <xdr:nvPicPr>
        <xdr:cNvPr id="17"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52387500"/>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855</xdr:row>
      <xdr:rowOff>0</xdr:rowOff>
    </xdr:from>
    <xdr:to>
      <xdr:col>0</xdr:col>
      <xdr:colOff>414243</xdr:colOff>
      <xdr:row>855</xdr:row>
      <xdr:rowOff>176180</xdr:rowOff>
    </xdr:to>
    <xdr:pic>
      <xdr:nvPicPr>
        <xdr:cNvPr id="18"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52387500"/>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931</xdr:row>
      <xdr:rowOff>0</xdr:rowOff>
    </xdr:from>
    <xdr:to>
      <xdr:col>0</xdr:col>
      <xdr:colOff>414243</xdr:colOff>
      <xdr:row>931</xdr:row>
      <xdr:rowOff>176180</xdr:rowOff>
    </xdr:to>
    <xdr:pic>
      <xdr:nvPicPr>
        <xdr:cNvPr id="19"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52387500"/>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1007</xdr:row>
      <xdr:rowOff>0</xdr:rowOff>
    </xdr:from>
    <xdr:to>
      <xdr:col>0</xdr:col>
      <xdr:colOff>414243</xdr:colOff>
      <xdr:row>1007</xdr:row>
      <xdr:rowOff>176180</xdr:rowOff>
    </xdr:to>
    <xdr:pic>
      <xdr:nvPicPr>
        <xdr:cNvPr id="20"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52387500"/>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1083</xdr:row>
      <xdr:rowOff>0</xdr:rowOff>
    </xdr:from>
    <xdr:to>
      <xdr:col>0</xdr:col>
      <xdr:colOff>414243</xdr:colOff>
      <xdr:row>1083</xdr:row>
      <xdr:rowOff>176180</xdr:rowOff>
    </xdr:to>
    <xdr:pic>
      <xdr:nvPicPr>
        <xdr:cNvPr id="21"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52387500"/>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1159</xdr:row>
      <xdr:rowOff>0</xdr:rowOff>
    </xdr:from>
    <xdr:to>
      <xdr:col>0</xdr:col>
      <xdr:colOff>414243</xdr:colOff>
      <xdr:row>1159</xdr:row>
      <xdr:rowOff>176180</xdr:rowOff>
    </xdr:to>
    <xdr:pic>
      <xdr:nvPicPr>
        <xdr:cNvPr id="22"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52387500"/>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1235</xdr:row>
      <xdr:rowOff>0</xdr:rowOff>
    </xdr:from>
    <xdr:to>
      <xdr:col>0</xdr:col>
      <xdr:colOff>414243</xdr:colOff>
      <xdr:row>1235</xdr:row>
      <xdr:rowOff>176180</xdr:rowOff>
    </xdr:to>
    <xdr:pic>
      <xdr:nvPicPr>
        <xdr:cNvPr id="23"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52387500"/>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1311</xdr:row>
      <xdr:rowOff>0</xdr:rowOff>
    </xdr:from>
    <xdr:to>
      <xdr:col>0</xdr:col>
      <xdr:colOff>414243</xdr:colOff>
      <xdr:row>1311</xdr:row>
      <xdr:rowOff>176180</xdr:rowOff>
    </xdr:to>
    <xdr:pic>
      <xdr:nvPicPr>
        <xdr:cNvPr id="24"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52387500"/>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1387</xdr:row>
      <xdr:rowOff>0</xdr:rowOff>
    </xdr:from>
    <xdr:to>
      <xdr:col>0</xdr:col>
      <xdr:colOff>414243</xdr:colOff>
      <xdr:row>1387</xdr:row>
      <xdr:rowOff>176180</xdr:rowOff>
    </xdr:to>
    <xdr:pic>
      <xdr:nvPicPr>
        <xdr:cNvPr id="25"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52387500"/>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1463</xdr:row>
      <xdr:rowOff>0</xdr:rowOff>
    </xdr:from>
    <xdr:to>
      <xdr:col>0</xdr:col>
      <xdr:colOff>414243</xdr:colOff>
      <xdr:row>1463</xdr:row>
      <xdr:rowOff>176180</xdr:rowOff>
    </xdr:to>
    <xdr:pic>
      <xdr:nvPicPr>
        <xdr:cNvPr id="26"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52387500"/>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1539</xdr:row>
      <xdr:rowOff>0</xdr:rowOff>
    </xdr:from>
    <xdr:to>
      <xdr:col>0</xdr:col>
      <xdr:colOff>414243</xdr:colOff>
      <xdr:row>1539</xdr:row>
      <xdr:rowOff>176180</xdr:rowOff>
    </xdr:to>
    <xdr:pic>
      <xdr:nvPicPr>
        <xdr:cNvPr id="27"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52387500"/>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1615</xdr:row>
      <xdr:rowOff>0</xdr:rowOff>
    </xdr:from>
    <xdr:to>
      <xdr:col>0</xdr:col>
      <xdr:colOff>414243</xdr:colOff>
      <xdr:row>1615</xdr:row>
      <xdr:rowOff>176180</xdr:rowOff>
    </xdr:to>
    <xdr:pic>
      <xdr:nvPicPr>
        <xdr:cNvPr id="28"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52387500"/>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1691</xdr:row>
      <xdr:rowOff>0</xdr:rowOff>
    </xdr:from>
    <xdr:to>
      <xdr:col>0</xdr:col>
      <xdr:colOff>414243</xdr:colOff>
      <xdr:row>1691</xdr:row>
      <xdr:rowOff>176180</xdr:rowOff>
    </xdr:to>
    <xdr:pic>
      <xdr:nvPicPr>
        <xdr:cNvPr id="29"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52387500"/>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1767</xdr:row>
      <xdr:rowOff>0</xdr:rowOff>
    </xdr:from>
    <xdr:to>
      <xdr:col>0</xdr:col>
      <xdr:colOff>414243</xdr:colOff>
      <xdr:row>1767</xdr:row>
      <xdr:rowOff>176180</xdr:rowOff>
    </xdr:to>
    <xdr:pic>
      <xdr:nvPicPr>
        <xdr:cNvPr id="31"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21892113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1843</xdr:row>
      <xdr:rowOff>0</xdr:rowOff>
    </xdr:from>
    <xdr:to>
      <xdr:col>0</xdr:col>
      <xdr:colOff>414243</xdr:colOff>
      <xdr:row>1843</xdr:row>
      <xdr:rowOff>176180</xdr:rowOff>
    </xdr:to>
    <xdr:pic>
      <xdr:nvPicPr>
        <xdr:cNvPr id="32"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21892113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1919</xdr:row>
      <xdr:rowOff>0</xdr:rowOff>
    </xdr:from>
    <xdr:to>
      <xdr:col>0</xdr:col>
      <xdr:colOff>414243</xdr:colOff>
      <xdr:row>1919</xdr:row>
      <xdr:rowOff>176180</xdr:rowOff>
    </xdr:to>
    <xdr:pic>
      <xdr:nvPicPr>
        <xdr:cNvPr id="33"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21892113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1995</xdr:row>
      <xdr:rowOff>0</xdr:rowOff>
    </xdr:from>
    <xdr:to>
      <xdr:col>0</xdr:col>
      <xdr:colOff>414243</xdr:colOff>
      <xdr:row>1995</xdr:row>
      <xdr:rowOff>176180</xdr:rowOff>
    </xdr:to>
    <xdr:pic>
      <xdr:nvPicPr>
        <xdr:cNvPr id="34"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21892113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2071</xdr:row>
      <xdr:rowOff>0</xdr:rowOff>
    </xdr:from>
    <xdr:to>
      <xdr:col>0</xdr:col>
      <xdr:colOff>414243</xdr:colOff>
      <xdr:row>2071</xdr:row>
      <xdr:rowOff>176180</xdr:rowOff>
    </xdr:to>
    <xdr:pic>
      <xdr:nvPicPr>
        <xdr:cNvPr id="35"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21892113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2147</xdr:row>
      <xdr:rowOff>0</xdr:rowOff>
    </xdr:from>
    <xdr:to>
      <xdr:col>0</xdr:col>
      <xdr:colOff>414243</xdr:colOff>
      <xdr:row>2147</xdr:row>
      <xdr:rowOff>176180</xdr:rowOff>
    </xdr:to>
    <xdr:pic>
      <xdr:nvPicPr>
        <xdr:cNvPr id="36"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21892113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2223</xdr:row>
      <xdr:rowOff>0</xdr:rowOff>
    </xdr:from>
    <xdr:to>
      <xdr:col>0</xdr:col>
      <xdr:colOff>414243</xdr:colOff>
      <xdr:row>2223</xdr:row>
      <xdr:rowOff>176180</xdr:rowOff>
    </xdr:to>
    <xdr:pic>
      <xdr:nvPicPr>
        <xdr:cNvPr id="37"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21892113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62</xdr:row>
      <xdr:rowOff>0</xdr:rowOff>
    </xdr:from>
    <xdr:to>
      <xdr:col>0</xdr:col>
      <xdr:colOff>414243</xdr:colOff>
      <xdr:row>62</xdr:row>
      <xdr:rowOff>176180</xdr:rowOff>
    </xdr:to>
    <xdr:pic>
      <xdr:nvPicPr>
        <xdr:cNvPr id="49"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65942"/>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137</xdr:row>
      <xdr:rowOff>0</xdr:rowOff>
    </xdr:from>
    <xdr:to>
      <xdr:col>0</xdr:col>
      <xdr:colOff>414243</xdr:colOff>
      <xdr:row>137</xdr:row>
      <xdr:rowOff>176180</xdr:rowOff>
    </xdr:to>
    <xdr:pic>
      <xdr:nvPicPr>
        <xdr:cNvPr id="50"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158386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213</xdr:row>
      <xdr:rowOff>0</xdr:rowOff>
    </xdr:from>
    <xdr:to>
      <xdr:col>0</xdr:col>
      <xdr:colOff>414243</xdr:colOff>
      <xdr:row>213</xdr:row>
      <xdr:rowOff>176180</xdr:rowOff>
    </xdr:to>
    <xdr:pic>
      <xdr:nvPicPr>
        <xdr:cNvPr id="51"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158386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289</xdr:row>
      <xdr:rowOff>0</xdr:rowOff>
    </xdr:from>
    <xdr:to>
      <xdr:col>0</xdr:col>
      <xdr:colOff>414243</xdr:colOff>
      <xdr:row>289</xdr:row>
      <xdr:rowOff>176180</xdr:rowOff>
    </xdr:to>
    <xdr:pic>
      <xdr:nvPicPr>
        <xdr:cNvPr id="52"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158386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365</xdr:row>
      <xdr:rowOff>0</xdr:rowOff>
    </xdr:from>
    <xdr:to>
      <xdr:col>0</xdr:col>
      <xdr:colOff>414243</xdr:colOff>
      <xdr:row>365</xdr:row>
      <xdr:rowOff>176180</xdr:rowOff>
    </xdr:to>
    <xdr:pic>
      <xdr:nvPicPr>
        <xdr:cNvPr id="53"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158386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441</xdr:row>
      <xdr:rowOff>0</xdr:rowOff>
    </xdr:from>
    <xdr:to>
      <xdr:col>0</xdr:col>
      <xdr:colOff>414243</xdr:colOff>
      <xdr:row>441</xdr:row>
      <xdr:rowOff>176180</xdr:rowOff>
    </xdr:to>
    <xdr:pic>
      <xdr:nvPicPr>
        <xdr:cNvPr id="54"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158386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517</xdr:row>
      <xdr:rowOff>0</xdr:rowOff>
    </xdr:from>
    <xdr:to>
      <xdr:col>0</xdr:col>
      <xdr:colOff>414243</xdr:colOff>
      <xdr:row>517</xdr:row>
      <xdr:rowOff>176180</xdr:rowOff>
    </xdr:to>
    <xdr:pic>
      <xdr:nvPicPr>
        <xdr:cNvPr id="55"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158386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593</xdr:row>
      <xdr:rowOff>0</xdr:rowOff>
    </xdr:from>
    <xdr:to>
      <xdr:col>0</xdr:col>
      <xdr:colOff>414243</xdr:colOff>
      <xdr:row>593</xdr:row>
      <xdr:rowOff>176180</xdr:rowOff>
    </xdr:to>
    <xdr:pic>
      <xdr:nvPicPr>
        <xdr:cNvPr id="56"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158386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669</xdr:row>
      <xdr:rowOff>0</xdr:rowOff>
    </xdr:from>
    <xdr:to>
      <xdr:col>0</xdr:col>
      <xdr:colOff>414243</xdr:colOff>
      <xdr:row>669</xdr:row>
      <xdr:rowOff>176180</xdr:rowOff>
    </xdr:to>
    <xdr:pic>
      <xdr:nvPicPr>
        <xdr:cNvPr id="57"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158386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745</xdr:row>
      <xdr:rowOff>0</xdr:rowOff>
    </xdr:from>
    <xdr:to>
      <xdr:col>0</xdr:col>
      <xdr:colOff>414243</xdr:colOff>
      <xdr:row>745</xdr:row>
      <xdr:rowOff>176180</xdr:rowOff>
    </xdr:to>
    <xdr:pic>
      <xdr:nvPicPr>
        <xdr:cNvPr id="58"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158386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821</xdr:row>
      <xdr:rowOff>0</xdr:rowOff>
    </xdr:from>
    <xdr:to>
      <xdr:col>0</xdr:col>
      <xdr:colOff>414243</xdr:colOff>
      <xdr:row>821</xdr:row>
      <xdr:rowOff>176180</xdr:rowOff>
    </xdr:to>
    <xdr:pic>
      <xdr:nvPicPr>
        <xdr:cNvPr id="59"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158386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897</xdr:row>
      <xdr:rowOff>0</xdr:rowOff>
    </xdr:from>
    <xdr:to>
      <xdr:col>0</xdr:col>
      <xdr:colOff>414243</xdr:colOff>
      <xdr:row>897</xdr:row>
      <xdr:rowOff>176180</xdr:rowOff>
    </xdr:to>
    <xdr:pic>
      <xdr:nvPicPr>
        <xdr:cNvPr id="60"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158386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973</xdr:row>
      <xdr:rowOff>0</xdr:rowOff>
    </xdr:from>
    <xdr:to>
      <xdr:col>0</xdr:col>
      <xdr:colOff>414243</xdr:colOff>
      <xdr:row>973</xdr:row>
      <xdr:rowOff>176180</xdr:rowOff>
    </xdr:to>
    <xdr:pic>
      <xdr:nvPicPr>
        <xdr:cNvPr id="61"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158386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1049</xdr:row>
      <xdr:rowOff>0</xdr:rowOff>
    </xdr:from>
    <xdr:to>
      <xdr:col>0</xdr:col>
      <xdr:colOff>414243</xdr:colOff>
      <xdr:row>1049</xdr:row>
      <xdr:rowOff>176180</xdr:rowOff>
    </xdr:to>
    <xdr:pic>
      <xdr:nvPicPr>
        <xdr:cNvPr id="62"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158386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1125</xdr:row>
      <xdr:rowOff>0</xdr:rowOff>
    </xdr:from>
    <xdr:to>
      <xdr:col>0</xdr:col>
      <xdr:colOff>414243</xdr:colOff>
      <xdr:row>1125</xdr:row>
      <xdr:rowOff>176180</xdr:rowOff>
    </xdr:to>
    <xdr:pic>
      <xdr:nvPicPr>
        <xdr:cNvPr id="63"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158386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1201</xdr:row>
      <xdr:rowOff>0</xdr:rowOff>
    </xdr:from>
    <xdr:to>
      <xdr:col>0</xdr:col>
      <xdr:colOff>414243</xdr:colOff>
      <xdr:row>1201</xdr:row>
      <xdr:rowOff>176180</xdr:rowOff>
    </xdr:to>
    <xdr:pic>
      <xdr:nvPicPr>
        <xdr:cNvPr id="64"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158386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1277</xdr:row>
      <xdr:rowOff>0</xdr:rowOff>
    </xdr:from>
    <xdr:to>
      <xdr:col>0</xdr:col>
      <xdr:colOff>414243</xdr:colOff>
      <xdr:row>1277</xdr:row>
      <xdr:rowOff>176180</xdr:rowOff>
    </xdr:to>
    <xdr:pic>
      <xdr:nvPicPr>
        <xdr:cNvPr id="65"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158386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1353</xdr:row>
      <xdr:rowOff>0</xdr:rowOff>
    </xdr:from>
    <xdr:to>
      <xdr:col>0</xdr:col>
      <xdr:colOff>414243</xdr:colOff>
      <xdr:row>1353</xdr:row>
      <xdr:rowOff>176180</xdr:rowOff>
    </xdr:to>
    <xdr:pic>
      <xdr:nvPicPr>
        <xdr:cNvPr id="66"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158386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1429</xdr:row>
      <xdr:rowOff>0</xdr:rowOff>
    </xdr:from>
    <xdr:to>
      <xdr:col>0</xdr:col>
      <xdr:colOff>414243</xdr:colOff>
      <xdr:row>1429</xdr:row>
      <xdr:rowOff>176180</xdr:rowOff>
    </xdr:to>
    <xdr:pic>
      <xdr:nvPicPr>
        <xdr:cNvPr id="67"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158386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1505</xdr:row>
      <xdr:rowOff>0</xdr:rowOff>
    </xdr:from>
    <xdr:to>
      <xdr:col>0</xdr:col>
      <xdr:colOff>414243</xdr:colOff>
      <xdr:row>1505</xdr:row>
      <xdr:rowOff>176180</xdr:rowOff>
    </xdr:to>
    <xdr:pic>
      <xdr:nvPicPr>
        <xdr:cNvPr id="68"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158386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1581</xdr:row>
      <xdr:rowOff>0</xdr:rowOff>
    </xdr:from>
    <xdr:to>
      <xdr:col>0</xdr:col>
      <xdr:colOff>414243</xdr:colOff>
      <xdr:row>1581</xdr:row>
      <xdr:rowOff>176180</xdr:rowOff>
    </xdr:to>
    <xdr:pic>
      <xdr:nvPicPr>
        <xdr:cNvPr id="69"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158386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1657</xdr:row>
      <xdr:rowOff>0</xdr:rowOff>
    </xdr:from>
    <xdr:to>
      <xdr:col>0</xdr:col>
      <xdr:colOff>414243</xdr:colOff>
      <xdr:row>1657</xdr:row>
      <xdr:rowOff>176180</xdr:rowOff>
    </xdr:to>
    <xdr:pic>
      <xdr:nvPicPr>
        <xdr:cNvPr id="70"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158386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1733</xdr:row>
      <xdr:rowOff>0</xdr:rowOff>
    </xdr:from>
    <xdr:to>
      <xdr:col>0</xdr:col>
      <xdr:colOff>414243</xdr:colOff>
      <xdr:row>1733</xdr:row>
      <xdr:rowOff>176180</xdr:rowOff>
    </xdr:to>
    <xdr:pic>
      <xdr:nvPicPr>
        <xdr:cNvPr id="71"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158386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1809</xdr:row>
      <xdr:rowOff>0</xdr:rowOff>
    </xdr:from>
    <xdr:to>
      <xdr:col>0</xdr:col>
      <xdr:colOff>414243</xdr:colOff>
      <xdr:row>1809</xdr:row>
      <xdr:rowOff>176180</xdr:rowOff>
    </xdr:to>
    <xdr:pic>
      <xdr:nvPicPr>
        <xdr:cNvPr id="72"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158386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1885</xdr:row>
      <xdr:rowOff>0</xdr:rowOff>
    </xdr:from>
    <xdr:to>
      <xdr:col>0</xdr:col>
      <xdr:colOff>414243</xdr:colOff>
      <xdr:row>1885</xdr:row>
      <xdr:rowOff>176180</xdr:rowOff>
    </xdr:to>
    <xdr:pic>
      <xdr:nvPicPr>
        <xdr:cNvPr id="73"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158386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1961</xdr:row>
      <xdr:rowOff>0</xdr:rowOff>
    </xdr:from>
    <xdr:to>
      <xdr:col>0</xdr:col>
      <xdr:colOff>414243</xdr:colOff>
      <xdr:row>1961</xdr:row>
      <xdr:rowOff>176180</xdr:rowOff>
    </xdr:to>
    <xdr:pic>
      <xdr:nvPicPr>
        <xdr:cNvPr id="74"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158386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2037</xdr:row>
      <xdr:rowOff>0</xdr:rowOff>
    </xdr:from>
    <xdr:to>
      <xdr:col>0</xdr:col>
      <xdr:colOff>414243</xdr:colOff>
      <xdr:row>2037</xdr:row>
      <xdr:rowOff>176180</xdr:rowOff>
    </xdr:to>
    <xdr:pic>
      <xdr:nvPicPr>
        <xdr:cNvPr id="75"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158386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2113</xdr:row>
      <xdr:rowOff>0</xdr:rowOff>
    </xdr:from>
    <xdr:to>
      <xdr:col>0</xdr:col>
      <xdr:colOff>414243</xdr:colOff>
      <xdr:row>2113</xdr:row>
      <xdr:rowOff>176180</xdr:rowOff>
    </xdr:to>
    <xdr:pic>
      <xdr:nvPicPr>
        <xdr:cNvPr id="76"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158386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2189</xdr:row>
      <xdr:rowOff>0</xdr:rowOff>
    </xdr:from>
    <xdr:to>
      <xdr:col>0</xdr:col>
      <xdr:colOff>414243</xdr:colOff>
      <xdr:row>2189</xdr:row>
      <xdr:rowOff>176180</xdr:rowOff>
    </xdr:to>
    <xdr:pic>
      <xdr:nvPicPr>
        <xdr:cNvPr id="77"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158386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2265</xdr:row>
      <xdr:rowOff>0</xdr:rowOff>
    </xdr:from>
    <xdr:to>
      <xdr:col>0</xdr:col>
      <xdr:colOff>414243</xdr:colOff>
      <xdr:row>2265</xdr:row>
      <xdr:rowOff>176180</xdr:rowOff>
    </xdr:to>
    <xdr:pic>
      <xdr:nvPicPr>
        <xdr:cNvPr id="78"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158386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SingleCells1.xml><?xml version="1.0" encoding="utf-8"?>
<singleXmlCells xmlns="http://schemas.openxmlformats.org/spreadsheetml/2006/main">
  <singleXmlCell id="112" r="L21" connectionId="0">
    <xmlCellPr id="1" uniqueName="ns1:U0_4">
      <xmlPr mapId="3759" xpath="/ns1:M19_MB/ns1:Unternehmensdaten/ns1:U0_4" xmlDataType="string"/>
    </xmlCellPr>
  </singleXmlCell>
  <singleXmlCell id="220" r="L28" connectionId="0">
    <xmlCellPr id="1" uniqueName="ns1:U0_4_1">
      <xmlPr mapId="3759" xpath="/ns1:M19_MB/ns1:Unternehmensdaten/ns1:U0_4_1" xmlDataType="string"/>
    </xmlCellPr>
  </singleXmlCell>
  <singleXmlCell id="592" r="L30" connectionId="0">
    <xmlCellPr id="1" uniqueName="ns1:U0_4_14">
      <xmlPr mapId="3759" xpath="/ns1:M19_MB/ns1:U0_4_14" xmlDataType="string"/>
    </xmlCellPr>
  </singleXmlCell>
  <singleXmlCell id="593" r="L32" connectionId="0">
    <xmlCellPr id="1" uniqueName="ns1:U0_4_15">
      <xmlPr mapId="3759" xpath="/ns1:M19_MB/ns1:U0_4_15" xmlDataType="string"/>
    </xmlCellPr>
  </singleXmlCell>
  <singleXmlCell id="594" r="L34" connectionId="0">
    <xmlCellPr id="1" uniqueName="ns1:U0_4_16">
      <xmlPr mapId="3759" xpath="/ns1:M19_MB/ns1:U0_4_16" xmlDataType="string"/>
    </xmlCellPr>
  </singleXmlCell>
  <singleXmlCell id="595" r="L36" connectionId="0">
    <xmlCellPr id="1" uniqueName="ns1:U0_4_17">
      <xmlPr mapId="3759" xpath="/ns1:M19_MB/ns1:U0_4_17" xmlDataType="string"/>
    </xmlCellPr>
  </singleXmlCell>
  <singleXmlCell id="596" r="W43" connectionId="0">
    <xmlCellPr id="1" uniqueName="ns1:U0_13_1">
      <xmlPr mapId="3759" xpath="/ns1:M19_MB/ns1:U0_13_1" xmlDataType="string"/>
    </xmlCellPr>
  </singleXmlCell>
  <singleXmlCell id="597" r="L45" connectionId="0">
    <xmlCellPr id="1" uniqueName="ns1:U0_13_2">
      <xmlPr mapId="3759" xpath="/ns1:M19_MB/ns1:U0_13_2" xmlDataType="string"/>
    </xmlCellPr>
  </singleXmlCell>
  <singleXmlCell id="598" r="X48" connectionId="0">
    <xmlCellPr id="1" uniqueName="ns1:U0_29">
      <xmlPr mapId="3759" xpath="/ns1:M19_MB/ns1:Unternehmensgegenstand/ns1:U0_29" xmlDataType="string"/>
    </xmlCellPr>
  </singleXmlCell>
  <singleXmlCell id="599" r="W53" connectionId="0">
    <xmlCellPr id="1" uniqueName="ns1:U0_22">
      <xmlPr mapId="3759" xpath="/ns1:M19_MB/ns1:Unternehmensgegenstand/ns1:U0_22" xmlDataType="string"/>
    </xmlCellPr>
  </singleXmlCell>
  <singleXmlCell id="600" r="T57" connectionId="0">
    <xmlCellPr id="1" uniqueName="ns1:U0_22_1">
      <xmlPr mapId="3759" xpath="/ns1:M19_MB/ns1:Unternehmensgegenstand/ns1:U0_22_1" xmlDataType="string"/>
    </xmlCellPr>
  </singleXmlCell>
  <singleXmlCell id="601" r="T58" connectionId="0">
    <xmlCellPr id="1" uniqueName="ns1:U0_22_2">
      <xmlPr mapId="3759" xpath="/ns1:M19_MB/ns1:Unternehmensgegenstand/ns1:U0_22_2" xmlDataType="string"/>
    </xmlCellPr>
  </singleXmlCell>
  <singleXmlCell id="602" r="T59" connectionId="0">
    <xmlCellPr id="1" uniqueName="ns1:U0_22_3">
      <xmlPr mapId="3759" xpath="/ns1:M19_MB/ns1:Unternehmensgegenstand/ns1:U0_22_3" xmlDataType="string"/>
    </xmlCellPr>
  </singleXmlCell>
  <singleXmlCell id="603" r="T60" connectionId="0">
    <xmlCellPr id="1" uniqueName="ns1:U0_22_4">
      <xmlPr mapId="3759" xpath="/ns1:M19_MB/ns1:Unternehmensgegenstand/ns1:U0_22_4" xmlDataType="string"/>
    </xmlCellPr>
  </singleXmlCell>
  <singleXmlCell id="604" r="X61" connectionId="0">
    <xmlCellPr id="1" uniqueName="ns1:U0_27">
      <xmlPr mapId="3759" xpath="/ns1:M19_MB/ns1:Unternehmensgegenstand/ns1:U0_27" xmlDataType="string"/>
    </xmlCellPr>
  </singleXmlCell>
  <singleXmlCell id="605" r="W64" connectionId="0">
    <xmlCellPr id="1" uniqueName="ns1:U0_23">
      <xmlPr mapId="3759" xpath="/ns1:M19_MB/ns1:Unternehmensgegenstand/ns1:U0_23" xmlDataType="string"/>
    </xmlCellPr>
  </singleXmlCell>
  <singleXmlCell id="606" r="X70" connectionId="0">
    <xmlCellPr id="1" uniqueName="ns1:U0_23_1">
      <xmlPr mapId="3759" xpath="/ns1:M19_MB/ns1:Unternehmensgegenstand/ns1:U0_23_1" xmlDataType="string"/>
    </xmlCellPr>
  </singleXmlCell>
  <singleXmlCell id="607" r="W73" connectionId="0">
    <xmlCellPr id="1" uniqueName="ns1:U0_24">
      <xmlPr mapId="3759" xpath="/ns1:M19_MB/ns1:Unternehmensgegenstand/ns1:U0_24" xmlDataType="string"/>
    </xmlCellPr>
  </singleXmlCell>
  <singleXmlCell id="608" r="X75" connectionId="0">
    <xmlCellPr id="1" uniqueName="ns1:U0_24_9">
      <xmlPr mapId="3759" xpath="/ns1:M19_MB/ns1:Unternehmensgegenstand/ns1:U0_24_9" xmlDataType="string"/>
    </xmlCellPr>
  </singleXmlCell>
  <singleXmlCell id="609" r="T80" connectionId="0">
    <xmlCellPr id="1" uniqueName="ns1:U0_24_1">
      <xmlPr mapId="3759" xpath="/ns1:M19_MB/ns1:Unternehmensgegenstand/ns1:U0_24_1" xmlDataType="string"/>
    </xmlCellPr>
  </singleXmlCell>
  <singleXmlCell id="610" r="T81" connectionId="0">
    <xmlCellPr id="1" uniqueName="ns1:U0_24_2">
      <xmlPr mapId="3759" xpath="/ns1:M19_MB/ns1:Unternehmensgegenstand/ns1:U0_24_2" xmlDataType="string"/>
    </xmlCellPr>
  </singleXmlCell>
  <singleXmlCell id="611" r="U82" connectionId="0">
    <xmlCellPr id="1" uniqueName="ns1:U0_24_10">
      <xmlPr mapId="3759" xpath="/ns1:M19_MB/ns1:Unternehmensgegenstand/ns1:U0_24_10" xmlDataType="string"/>
    </xmlCellPr>
  </singleXmlCell>
  <singleXmlCell id="612" r="U83" connectionId="0">
    <xmlCellPr id="1" uniqueName="ns1:U0_24_11">
      <xmlPr mapId="3759" xpath="/ns1:M19_MB/ns1:Unternehmensgegenstand/ns1:U0_24_11" xmlDataType="string"/>
    </xmlCellPr>
  </singleXmlCell>
  <singleXmlCell id="613" r="T84" connectionId="0">
    <xmlCellPr id="1" uniqueName="ns1:U0_24_3">
      <xmlPr mapId="3759" xpath="/ns1:M19_MB/ns1:Unternehmensgegenstand/ns1:U0_24_3" xmlDataType="string"/>
    </xmlCellPr>
  </singleXmlCell>
  <singleXmlCell id="614" r="T85" connectionId="0">
    <xmlCellPr id="1" uniqueName="ns1:U0_24_4">
      <xmlPr mapId="3759" xpath="/ns1:M19_MB/ns1:Unternehmensgegenstand/ns1:U0_24_4" xmlDataType="string"/>
    </xmlCellPr>
  </singleXmlCell>
  <singleXmlCell id="1032" r="T86" connectionId="0">
    <xmlCellPr id="1" uniqueName="ns1:U0_24_5">
      <xmlPr mapId="3759" xpath="/ns1:M19_MB/ns1:Unternehmensgegenstand/ns1:U0_24_5" xmlDataType="string"/>
    </xmlCellPr>
  </singleXmlCell>
  <singleXmlCell id="1033" r="T87" connectionId="0">
    <xmlCellPr id="1" uniqueName="ns1:U0_24_6">
      <xmlPr mapId="3759" xpath="/ns1:M19_MB/ns1:Unternehmensgegenstand/ns1:U0_24_6" xmlDataType="string"/>
    </xmlCellPr>
  </singleXmlCell>
  <singleXmlCell id="1034" r="T88" connectionId="0">
    <xmlCellPr id="1" uniqueName="ns1:U0_24_7">
      <xmlPr mapId="3759" xpath="/ns1:M19_MB/ns1:Unternehmensgegenstand/ns1:U0_24_7" xmlDataType="string"/>
    </xmlCellPr>
  </singleXmlCell>
  <singleXmlCell id="1035" r="T89" connectionId="0">
    <xmlCellPr id="1" uniqueName="ns1:U0_24_8">
      <xmlPr mapId="3759" xpath="/ns1:M19_MB/ns1:Unternehmensgegenstand/ns1:U0_24_8" xmlDataType="string"/>
    </xmlCellPr>
  </singleXmlCell>
  <singleXmlCell id="1036" r="W92" connectionId="0">
    <xmlCellPr id="1" uniqueName="ns1:U0_25">
      <xmlPr mapId="3759" xpath="/ns1:M19_MB/ns1:Unternehmensgegenstand/ns1:U0_25" xmlDataType="string"/>
    </xmlCellPr>
  </singleXmlCell>
  <singleXmlCell id="1037" r="H99" connectionId="0">
    <xmlCellPr id="1" uniqueName="ns1:U0_4_2">
      <xmlPr mapId="3759" xpath="/ns1:M19_MB/ns1:U0_4_2" xmlDataType="string"/>
    </xmlCellPr>
  </singleXmlCell>
  <singleXmlCell id="1038" r="H101" connectionId="0">
    <xmlCellPr id="1" uniqueName="ns1:U0_4_4">
      <xmlPr mapId="3759" xpath="/ns1:M19_MB/ns1:U0_4_4" xmlDataType="string"/>
    </xmlCellPr>
  </singleXmlCell>
  <singleXmlCell id="1039" r="M101" connectionId="0">
    <xmlCellPr id="1" uniqueName="ns1:U0_4_5">
      <xmlPr mapId="3759" xpath="/ns1:M19_MB/ns1:U0_4_5" xmlDataType="string"/>
    </xmlCellPr>
  </singleXmlCell>
  <singleXmlCell id="1040" r="H103" connectionId="0">
    <xmlCellPr id="1" uniqueName="ns1:U0_4_9">
      <xmlPr mapId="3759" xpath="/ns1:M19_MB/ns1:U0_4_9" xmlDataType="string"/>
    </xmlCellPr>
  </singleXmlCell>
  <singleXmlCell id="1041" r="H105" connectionId="0">
    <xmlCellPr id="1" uniqueName="ns1:U0_4_10">
      <xmlPr mapId="3759" xpath="/ns1:M19_MB/ns1:U0_4_10" xmlDataType="string"/>
    </xmlCellPr>
  </singleXmlCell>
  <singleXmlCell id="1042" r="H107" connectionId="0">
    <xmlCellPr id="1" uniqueName="ns1:U0_4_11">
      <xmlPr mapId="3759" xpath="/ns1:M19_MB/ns1:U0_4_11" xmlDataType="string"/>
    </xmlCellPr>
  </singleXmlCell>
  <singleXmlCell id="1043" r="T107" connectionId="0">
    <xmlCellPr id="1" uniqueName="ns1:U0_4_12">
      <xmlPr mapId="3759" xpath="/ns1:M19_MB/ns1:U0_4_12" xmlDataType="string"/>
    </xmlCellPr>
  </singleXmlCell>
  <singleXmlCell id="1044" r="O113" connectionId="0">
    <xmlCellPr id="1" uniqueName="ns1:U0_12">
      <xmlPr mapId="3759" xpath="/ns1:M19_MB/ns1:U0_12" xmlDataType="string"/>
    </xmlCellPr>
  </singleXmlCell>
  <singleXmlCell id="1045" r="C115" connectionId="0">
    <xmlCellPr id="1" uniqueName="ns1:U0_12_1">
      <xmlPr mapId="3759" xpath="/ns1:M19_MB/ns1:U0_12_1" xmlDataType="string"/>
    </xmlCellPr>
  </singleXmlCell>
  <singleXmlCell id="1046" r="O118" connectionId="0">
    <xmlCellPr id="1" uniqueName="ns1:U0_14">
      <xmlPr mapId="3759" xpath="/ns1:M19_MB/ns1:U0_14" xmlDataType="string"/>
    </xmlCellPr>
  </singleXmlCell>
  <singleXmlCell id="1047" r="O120" connectionId="0">
    <xmlCellPr id="1" uniqueName="ns1:U0_14_1">
      <xmlPr mapId="3759" xpath="/ns1:M19_MB/ns1:U0_14_1" xmlDataType="string"/>
    </xmlCellPr>
  </singleXmlCell>
  <singleXmlCell id="1048" r="W123" connectionId="0">
    <xmlCellPr id="1" uniqueName="ns1:U0_15_2">
      <xmlPr mapId="3759" xpath="/ns1:M19_MB/ns1:U0_15_2" xmlDataType="string"/>
    </xmlCellPr>
  </singleXmlCell>
  <singleXmlCell id="1049" r="G128" connectionId="0">
    <xmlCellPr id="1" uniqueName="ns1:U0_6_1">
      <xmlPr mapId="3759" xpath="/ns1:M19_MB/ns1:U0_6_1" xmlDataType="string"/>
    </xmlCellPr>
  </singleXmlCell>
  <singleXmlCell id="1050" r="G130" connectionId="0">
    <xmlCellPr id="1" uniqueName="ns1:U0_6_2">
      <xmlPr mapId="3759" xpath="/ns1:M19_MB/ns1:U0_6_2" xmlDataType="string"/>
    </xmlCellPr>
  </singleXmlCell>
  <singleXmlCell id="1051" r="Q130" connectionId="0">
    <xmlCellPr id="1" uniqueName="ns1:U0_6_3">
      <xmlPr mapId="3759" xpath="/ns1:M19_MB/ns1:U0_6_3" xmlDataType="string"/>
    </xmlCellPr>
  </singleXmlCell>
  <singleXmlCell id="1052" r="U133" connectionId="0">
    <xmlCellPr id="1" uniqueName="ns1:U0_7_4">
      <xmlPr mapId="3759" xpath="/ns1:M19_MB/ns1:U0_7_4" xmlDataType="string"/>
    </xmlCellPr>
  </singleXmlCell>
  <singleXmlCell id="1053" r="G135" connectionId="0">
    <xmlCellPr id="1" uniqueName="ns1:U0_7_1">
      <xmlPr mapId="3759" xpath="/ns1:M19_MB/ns1:U0_7_1" xmlDataType="string"/>
    </xmlCellPr>
  </singleXmlCell>
  <singleXmlCell id="1054" r="G137" connectionId="0">
    <xmlCellPr id="1" uniqueName="ns1:U0_7_2">
      <xmlPr mapId="3759" xpath="/ns1:M19_MB/ns1:U0_7_2" xmlDataType="string"/>
    </xmlCellPr>
  </singleXmlCell>
  <singleXmlCell id="1055" r="Q137" connectionId="0">
    <xmlCellPr id="1" uniqueName="ns1:U0_7_3">
      <xmlPr mapId="3759" xpath="/ns1:M19_MB/ns1:U0_7_3" xmlDataType="string"/>
    </xmlCellPr>
  </singleXmlCell>
  <singleXmlCell id="1056" r="W141" connectionId="0">
    <xmlCellPr id="1" uniqueName="ns1:U0_34">
      <xmlPr mapId="3759" xpath="/ns1:M19_MB/ns1:Unternehmensgegenstand/ns1:U0_34" xmlDataType="string"/>
    </xmlCellPr>
  </singleXmlCell>
  <singleXmlCell id="1057" r="C145" connectionId="0">
    <xmlCellPr id="1" uniqueName="ns1:U0_34_1">
      <xmlPr mapId="3759" xpath="/ns1:M19_MB/ns1:Unternehmensgegenstand/ns1:U0_34_1" xmlDataType="string"/>
    </xmlCellPr>
  </singleXmlCell>
  <singleXmlCell id="1058" r="W148" connectionId="0">
    <xmlCellPr id="1" uniqueName="ns1:U0_35">
      <xmlPr mapId="3759" xpath="/ns1:M19_MB/ns1:Unternehmensgegenstand/ns1:U0_35" xmlDataType="string"/>
    </xmlCellPr>
  </singleXmlCell>
  <singleXmlCell id="1059" r="C150" connectionId="0">
    <xmlCellPr id="1" uniqueName="ns1:U0_35_1">
      <xmlPr mapId="3759" xpath="/ns1:M19_MB/ns1:Unternehmensgegenstand/ns1:U0_35_1" xmlDataType="string"/>
    </xmlCellPr>
  </singleXmlCell>
  <singleXmlCell id="1060" r="C154" connectionId="0">
    <xmlCellPr id="1" uniqueName="ns1:U0_11">
      <xmlPr mapId="3759" xpath="/ns1:M19_MB/ns1:U0_11" xmlDataType="string"/>
    </xmlCellPr>
  </singleXmlCell>
</singleXmlCells>
</file>

<file path=xl/tables/tableSingleCells2.xml><?xml version="1.0" encoding="utf-8"?>
<singleXmlCells xmlns="http://schemas.openxmlformats.org/spreadsheetml/2006/main">
  <singleXmlCell id="159" r="L7" connectionId="0">
    <xmlCellPr id="1" uniqueName="ns2:U0_4">
      <xmlPr mapId="4009" xpath="/ns2:M19_SFB_Corona/ns2:Unternehmensdaten/ns2:U0_4" xmlDataType="string"/>
    </xmlCellPr>
  </singleXmlCell>
  <singleXmlCell id="317" r="L9" connectionId="0">
    <xmlCellPr id="1" uniqueName="ns2:U0_4_1">
      <xmlPr mapId="4009" xpath="/ns2:M19_SFB_Corona/ns2:Unternehmensdaten/ns2:U0_4_1" xmlDataType="string"/>
    </xmlCellPr>
  </singleXmlCell>
  <singleXmlCell id="754" r="T19" connectionId="0">
    <xmlCellPr id="1" uniqueName="ns2:M1_1_C">
      <xmlPr mapId="4009" xpath="/ns2:M19_SFB_Corona/ns2:SPNV/ns2:M1_1_C" xmlDataType="integer"/>
    </xmlCellPr>
  </singleXmlCell>
  <singleXmlCell id="755" r="T21" connectionId="0">
    <xmlCellPr id="1" uniqueName="ns2:M1_5_C">
      <xmlPr mapId="4009" xpath="/ns2:M19_SFB_Corona/ns2:SPNV/ns2:M1_5_C" xmlDataType="integer"/>
    </xmlCellPr>
  </singleXmlCell>
  <singleXmlCell id="756" r="T23" connectionId="0">
    <xmlCellPr id="1" uniqueName="ns2:M1_17_C">
      <xmlPr mapId="4009" xpath="/ns2:M19_SFB_Corona/ns2:SPNV/ns2:M1_17_C" xmlDataType="integer"/>
    </xmlCellPr>
  </singleXmlCell>
  <singleXmlCell id="757" r="T25" connectionId="0">
    <xmlCellPr id="1" uniqueName="ns2:Aufwendungen_SPNV_C">
      <xmlPr mapId="4009" xpath="/ns2:M19_SFB_Corona/ns2:SPNV/ns2:Aufwendungen_SPNV_C" xmlDataType="integer"/>
    </xmlCellPr>
  </singleXmlCell>
  <singleXmlCell id="758" r="T28" connectionId="0">
    <xmlCellPr id="1" uniqueName="ns2:M1_2_C">
      <xmlPr mapId="4009" xpath="/ns2:M19_SFB_Corona/ns2:SPFV/ns2:M1_2_C" xmlDataType="integer"/>
    </xmlCellPr>
  </singleXmlCell>
  <singleXmlCell id="759" r="T30" connectionId="0">
    <xmlCellPr id="1" uniqueName="ns2:M1_6_C">
      <xmlPr mapId="4009" xpath="/ns2:M19_SFB_Corona/ns2:SPFV/ns2:M1_6_C" xmlDataType="integer"/>
    </xmlCellPr>
  </singleXmlCell>
  <singleXmlCell id="760" r="T32" connectionId="0">
    <xmlCellPr id="1" uniqueName="ns2:M1_18_C">
      <xmlPr mapId="4009" xpath="/ns2:M19_SFB_Corona/ns2:SPFV/ns2:M1_18_C" xmlDataType="integer"/>
    </xmlCellPr>
  </singleXmlCell>
  <singleXmlCell id="761" r="T34" connectionId="0">
    <xmlCellPr id="1" uniqueName="ns2:Aufwendungen_SPFV_C">
      <xmlPr mapId="4009" xpath="/ns2:M19_SFB_Corona/ns2:SPFV/ns2:Aufwendungen_SPFV_C" xmlDataType="integer"/>
    </xmlCellPr>
  </singleXmlCell>
  <singleXmlCell id="762" r="T37" connectionId="0">
    <xmlCellPr id="1" uniqueName="ns2:M1_9_C">
      <xmlPr mapId="4009" xpath="/ns2:M19_SFB_Corona/ns2:SGV/ns2:M1_9_C" xmlDataType="integer"/>
    </xmlCellPr>
  </singleXmlCell>
  <singleXmlCell id="772" r="T39" connectionId="0">
    <xmlCellPr id="1" uniqueName="ns2:M1_12_C">
      <xmlPr mapId="4009" xpath="/ns2:M19_SFB_Corona/ns2:SGV/ns2:M1_12_C" xmlDataType="integer"/>
    </xmlCellPr>
  </singleXmlCell>
  <singleXmlCell id="1009" r="T41" connectionId="0">
    <xmlCellPr id="1" uniqueName="ns2:M1_20_C">
      <xmlPr mapId="4009" xpath="/ns2:M19_SFB_Corona/ns2:SGV/ns2:M1_20_C" xmlDataType="integer"/>
    </xmlCellPr>
  </singleXmlCell>
  <singleXmlCell id="1010" r="T43" connectionId="0">
    <xmlCellPr id="1" uniqueName="ns2:Aufwendungen_SGV_C">
      <xmlPr mapId="4009" xpath="/ns2:M19_SFB_Corona/ns2:SGV/ns2:Aufwendungen_SGV_C" xmlDataType="integer"/>
    </xmlCellPr>
  </singleXmlCell>
  <singleXmlCell id="1011" r="T51" connectionId="0">
    <xmlCellPr id="1" uniqueName="ns2:M2_8_C">
      <xmlPr mapId="4009" xpath="/ns2:M19_SFB_Corona/ns2:BdS_SPNV/ns2:M2_8_C" xmlDataType="integer"/>
    </xmlCellPr>
  </singleXmlCell>
  <singleXmlCell id="1012" r="T53" connectionId="0">
    <xmlCellPr id="1" uniqueName="ns2:M2_9_C">
      <xmlPr mapId="4009" xpath="/ns2:M19_SFB_Corona/ns2:BdS_SPNV/ns2:M2_9_C" xmlDataType="integer"/>
    </xmlCellPr>
  </singleXmlCell>
  <singleXmlCell id="1013" r="T66" connectionId="0">
    <xmlCellPr id="1" uniqueName="ns2:Aufwendungen_BdS_C">
      <xmlPr mapId="4009" xpath="/ns2:M19_SFB_Corona/ns2:BdS_SPNV/ns2:Aufwendungen_BdS_C" xmlDataType="integer"/>
    </xmlCellPr>
  </singleXmlCell>
  <singleXmlCell id="1014" r="T56" connectionId="0">
    <xmlCellPr id="1" uniqueName="ns2:M2_8_2_C">
      <xmlPr mapId="4009" xpath="/ns2:M19_SFB_Corona/ns2:BdS_SPFV/ns2:M2_8_2_C" xmlDataType="integer"/>
    </xmlCellPr>
  </singleXmlCell>
  <singleXmlCell id="1015" r="T58" connectionId="0">
    <xmlCellPr id="1" uniqueName="ns2:M2_9_2_C">
      <xmlPr mapId="4009" xpath="/ns2:M19_SFB_Corona/ns2:BdS_SPFV/ns2:M2_9_2_C" xmlDataType="integer"/>
    </xmlCellPr>
  </singleXmlCell>
  <singleXmlCell id="1016" r="T61" connectionId="0">
    <xmlCellPr id="1" uniqueName="ns2:M2_8_4_C">
      <xmlPr mapId="4009" xpath="/ns2:M19_SFB_Corona/ns2:BdS_SGV/ns2:M2_8_4_C" xmlDataType="integer"/>
    </xmlCellPr>
  </singleXmlCell>
  <singleXmlCell id="1017" r="T63" connectionId="0">
    <xmlCellPr id="1" uniqueName="ns2:M2_9_4_C">
      <xmlPr mapId="4009" xpath="/ns2:M19_SFB_Corona/ns2:BdS_SGV/ns2:M2_9_4_C" xmlDataType="integer"/>
    </xmlCellPr>
  </singleXmlCell>
  <singleXmlCell id="1018" r="T72" connectionId="0">
    <xmlCellPr id="1" uniqueName="ns2:M3_15_C">
      <xmlPr mapId="4009" xpath="/ns2:M19_SFB_Corona/ns2:BvSe/ns2:M3_15_C" xmlDataType="integer"/>
    </xmlCellPr>
  </singleXmlCell>
  <singleXmlCell id="1019" r="T74" connectionId="0">
    <xmlCellPr id="1" uniqueName="ns2:Umsatz_RB_ZB_GB_HB_C">
      <xmlPr mapId="4009" xpath="/ns2:M19_SFB_Corona/ns2:BvSe/ns2:Umsatz_RB_ZB_GB_HB_C" xmlDataType="integer"/>
    </xmlCellPr>
  </singleXmlCell>
  <singleXmlCell id="1020" r="T76" connectionId="0">
    <xmlCellPr id="1" uniqueName="ns2:M3_15_2_C_M3_15_3_C">
      <xmlPr mapId="4009" xpath="/ns2:M19_SFB_Corona/ns2:BvSe/ns2:M3_15_2_C_M3_15_3_C" xmlDataType="integer"/>
    </xmlCellPr>
  </singleXmlCell>
  <singleXmlCell id="1021" r="T78" connectionId="0">
    <xmlCellPr id="1" uniqueName="ns2:Umsatz_Wartungsleistungen_C">
      <xmlPr mapId="4009" xpath="/ns2:M19_SFB_Corona/ns2:BvSe/ns2:Umsatz_Wartungsleistungen_C" xmlDataType="integer"/>
    </xmlCellPr>
  </singleXmlCell>
  <singleXmlCell id="1022" r="T80" connectionId="0">
    <xmlCellPr id="1" uniqueName="ns2:M3_15_10_C">
      <xmlPr mapId="4009" xpath="/ns2:M19_SFB_Corona/ns2:BvSe/ns2:M3_15_10_C" xmlDataType="integer"/>
    </xmlCellPr>
  </singleXmlCell>
  <singleXmlCell id="1023" r="T82" connectionId="0">
    <xmlCellPr id="1" uniqueName="ns2:M3_35_17_C_M3_35_18_C">
      <xmlPr mapId="4009" xpath="/ns2:M19_SFB_Corona/ns2:BvSe/ns2:M3_35_17_C_M3_35_18_C" xmlDataType="integer"/>
    </xmlCellPr>
  </singleXmlCell>
</singleXmlCells>
</file>

<file path=xl/tables/tableSingleCells3.xml><?xml version="1.0" encoding="utf-8"?>
<singleXmlCells xmlns="http://schemas.openxmlformats.org/spreadsheetml/2006/main">
  <singleXmlCell id="35" r="W20" connectionId="0">
    <xmlCellPr id="1" uniqueName="ns2:M1_1_11">
      <xmlPr mapId="3552" xpath="/ns2:M19_FBI/ns2:Verkehre_SPV_vergeben_erbracht/ns2:M1_1_11" xmlDataType="string"/>
    </xmlCellPr>
  </singleXmlCell>
  <singleXmlCell id="36" r="L4" connectionId="0">
    <xmlCellPr id="1" uniqueName="ns2:U0_4">
      <xmlPr mapId="3552" xpath="/ns2:M19_FBI/ns2:Unternehmensdaten/ns2:U0_4" xmlDataType="string"/>
    </xmlCellPr>
  </singleXmlCell>
  <singleXmlCell id="37" r="L12" connectionId="0">
    <xmlCellPr id="1" uniqueName="ns2:U0_4_1">
      <xmlPr mapId="3552" xpath="/ns2:M19_FBI/ns2:Unternehmensdaten/ns2:U0_4_1" xmlDataType="string"/>
    </xmlCellPr>
  </singleXmlCell>
  <singleXmlCell id="38" r="C22" connectionId="0">
    <xmlCellPr id="1" uniqueName="ns2:M1_1_12">
      <xmlPr mapId="3552" xpath="/ns2:M19_FBI/ns2:Verkehre_SPV_vergeben_erbracht/ns2:M1_1_12" xmlDataType="string"/>
    </xmlCellPr>
  </singleXmlCell>
  <singleXmlCell id="39" r="S24" connectionId="0">
    <xmlCellPr id="1" uniqueName="ns2:M1_1_13">
      <xmlPr mapId="3552" xpath="/ns2:M19_FBI/ns2:Verkehre_SPV_vergeben_erbracht/ns2:M1_1_13" xmlDataType="integer"/>
    </xmlCellPr>
  </singleXmlCell>
  <singleXmlCell id="40" r="W27" connectionId="0">
    <xmlCellPr id="1" uniqueName="ns2:M1_1_14">
      <xmlPr mapId="3552" xpath="/ns2:M19_FBI/ns2:Verkehre_SPV_vergeben_erbracht/ns2:M1_1_14" xmlDataType="string"/>
    </xmlCellPr>
  </singleXmlCell>
  <singleXmlCell id="41" r="C29" connectionId="0">
    <xmlCellPr id="1" uniqueName="ns2:M1_1_15">
      <xmlPr mapId="3552" xpath="/ns2:M19_FBI/ns2:Verkehre_SPV_vergeben_erbracht/ns2:M1_1_15" xmlDataType="string"/>
    </xmlCellPr>
  </singleXmlCell>
  <singleXmlCell id="42" r="S31" connectionId="0">
    <xmlCellPr id="1" uniqueName="ns2:M1_1_16">
      <xmlPr mapId="3552" xpath="/ns2:M19_FBI/ns2:Verkehre_SPV_vergeben_erbracht/ns2:M1_1_16" xmlDataType="integer"/>
    </xmlCellPr>
  </singleXmlCell>
  <singleXmlCell id="43" r="M44" connectionId="0">
    <xmlCellPr id="1" uniqueName="ns2:M1_1">
      <xmlPr mapId="3552" xpath="/ns2:M19_FBI/ns2:Daten_SPNV/ns2:M1_1" xmlDataType="decimal"/>
    </xmlCellPr>
  </singleXmlCell>
  <singleXmlCell id="44" r="M46" connectionId="0">
    <xmlCellPr id="1" uniqueName="ns2:M1_1_1">
      <xmlPr mapId="3552" xpath="/ns2:M19_FBI/ns2:Daten_SPNV/ns2:M1_1_1" xmlDataType="decimal"/>
    </xmlCellPr>
  </singleXmlCell>
  <singleXmlCell id="45" r="M48" connectionId="0">
    <xmlCellPr id="1" uniqueName="ns2:M1_1_2">
      <xmlPr mapId="3552" xpath="/ns2:M19_FBI/ns2:Daten_SPNV/ns2:M1_1_2" xmlDataType="decimal"/>
    </xmlCellPr>
  </singleXmlCell>
  <singleXmlCell id="46" r="M50" connectionId="0">
    <xmlCellPr id="1" uniqueName="ns2:M1_1_3">
      <xmlPr mapId="3552" xpath="/ns2:M19_FBI/ns2:Daten_SPNV/ns2:M1_1_3" xmlDataType="decimal"/>
    </xmlCellPr>
  </singleXmlCell>
  <singleXmlCell id="47" r="M57" connectionId="0">
    <xmlCellPr id="1" uniqueName="ns2:M1_1_4">
      <xmlPr mapId="3552" xpath="/ns2:M19_FBI/ns2:Daten_SPNV/ns2:M1_1_4" xmlDataType="decimal"/>
    </xmlCellPr>
  </singleXmlCell>
  <singleXmlCell id="48" r="M59" connectionId="0">
    <xmlCellPr id="1" uniqueName="ns2:M1_1_18">
      <xmlPr mapId="3552" xpath="/ns2:M19_FBI/ns2:Daten_SPNV/ns2:M1_1_18" xmlDataType="decimal"/>
    </xmlCellPr>
  </singleXmlCell>
  <singleXmlCell id="49" r="M61" connectionId="0">
    <xmlCellPr id="1" uniqueName="ns2:M1_1_19">
      <xmlPr mapId="3552" xpath="/ns2:M19_FBI/ns2:Daten_SPNV/ns2:M1_1_19" xmlDataType="decimal"/>
    </xmlCellPr>
  </singleXmlCell>
  <singleXmlCell id="50" r="M114" connectionId="0">
    <xmlCellPr id="1" uniqueName="ns2:M1_5">
      <xmlPr mapId="3552" xpath="/ns2:M19_FBI/ns2:Daten_SPNV/ns2:M1_5" xmlDataType="decimal"/>
    </xmlCellPr>
  </singleXmlCell>
  <singleXmlCell id="51" r="M116" connectionId="0">
    <xmlCellPr id="1" uniqueName="ns2:M1_5_1">
      <xmlPr mapId="3552" xpath="/ns2:M19_FBI/ns2:Daten_SPNV/ns2:M1_5_1" xmlDataType="decimal"/>
    </xmlCellPr>
  </singleXmlCell>
  <singleXmlCell id="52" r="M118" connectionId="0">
    <xmlCellPr id="1" uniqueName="ns2:M1_5_2">
      <xmlPr mapId="3552" xpath="/ns2:M19_FBI/ns2:Daten_SPNV/ns2:M1_5_2" xmlDataType="decimal"/>
    </xmlCellPr>
  </singleXmlCell>
  <singleXmlCell id="53" r="M120" connectionId="0">
    <xmlCellPr id="1" uniqueName="ns2:M1_5_3">
      <xmlPr mapId="3552" xpath="/ns2:M19_FBI/ns2:Daten_SPNV/ns2:M1_5_3" xmlDataType="decimal"/>
    </xmlCellPr>
  </singleXmlCell>
  <singleXmlCell id="54" r="M68" connectionId="0">
    <xmlCellPr id="1" uniqueName="ns2:M1_1_6">
      <xmlPr mapId="3552" xpath="/ns2:M19_FBI/ns2:Daten_SPNV/ns2:M1_1_6" xmlDataType="decimal"/>
    </xmlCellPr>
  </singleXmlCell>
  <singleXmlCell id="55" r="M70" connectionId="0">
    <xmlCellPr id="1" uniqueName="ns2:M1_1_7">
      <xmlPr mapId="3552" xpath="/ns2:M19_FBI/ns2:Daten_SPNV/ns2:M1_1_7" xmlDataType="decimal"/>
    </xmlCellPr>
  </singleXmlCell>
  <singleXmlCell id="56" r="M72" connectionId="0">
    <xmlCellPr id="1" uniqueName="ns2:M1_1_8">
      <xmlPr mapId="3552" xpath="/ns2:M19_FBI/ns2:Daten_SPNV/ns2:M1_1_8" xmlDataType="decimal"/>
    </xmlCellPr>
  </singleXmlCell>
  <singleXmlCell id="57" r="M127" connectionId="0">
    <xmlCellPr id="1" uniqueName="ns2:M1_5_4">
      <xmlPr mapId="3552" xpath="/ns2:M19_FBI/ns2:Daten_SPNV/ns2:M1_5_4" xmlDataType="decimal"/>
    </xmlCellPr>
  </singleXmlCell>
  <singleXmlCell id="58" r="M129" connectionId="0">
    <xmlCellPr id="1" uniqueName="ns2:M1_5_5">
      <xmlPr mapId="3552" xpath="/ns2:M19_FBI/ns2:Daten_SPNV/ns2:M1_5_5" xmlDataType="decimal"/>
    </xmlCellPr>
  </singleXmlCell>
  <singleXmlCell id="59" r="M131" connectionId="0">
    <xmlCellPr id="1" uniqueName="ns2:M1_5_6">
      <xmlPr mapId="3552" xpath="/ns2:M19_FBI/ns2:Daten_SPNV/ns2:M1_5_6" xmlDataType="decimal"/>
    </xmlCellPr>
  </singleXmlCell>
  <singleXmlCell id="60" r="M133" connectionId="0">
    <xmlCellPr id="1" uniqueName="ns2:M1_5_7">
      <xmlPr mapId="3552" xpath="/ns2:M19_FBI/ns2:Daten_SPNV/ns2:M1_5_7" xmlDataType="decimal"/>
    </xmlCellPr>
  </singleXmlCell>
  <singleXmlCell id="62" r="M135" connectionId="0">
    <xmlCellPr id="1" uniqueName="ns2:M1_5_8">
      <xmlPr mapId="3552" xpath="/ns2:M19_FBI/ns2:Daten_SPNV/ns2:M1_5_8" xmlDataType="decimal"/>
    </xmlCellPr>
  </singleXmlCell>
  <singleXmlCell id="63" r="M81" connectionId="0">
    <xmlCellPr id="1" uniqueName="ns2:M1_1_9">
      <xmlPr mapId="3552" xpath="/ns2:M19_FBI/ns2:Daten_SPNV/ns2:M1_1_9" xmlDataType="decimal"/>
    </xmlCellPr>
  </singleXmlCell>
  <singleXmlCell id="71" r="M83" connectionId="0">
    <xmlCellPr id="1" uniqueName="ns2:M1_1_10">
      <xmlPr mapId="3552" xpath="/ns2:M19_FBI/ns2:Daten_SPNV/ns2:M1_1_10" xmlDataType="decimal"/>
    </xmlCellPr>
  </singleXmlCell>
  <singleXmlCell id="142" r="M146" connectionId="0">
    <xmlCellPr id="1" uniqueName="ns2:M1_5_13">
      <xmlPr mapId="3552" xpath="/ns2:M19_FBI/ns2:Daten_SPNV/ns2:M1_5_13" xmlDataType="integer"/>
    </xmlCellPr>
  </singleXmlCell>
  <singleXmlCell id="143" r="M148" connectionId="0">
    <xmlCellPr id="1" uniqueName="ns2:M1_5_14">
      <xmlPr mapId="3552" xpath="/ns2:M19_FBI/ns2:Daten_SPNV/ns2:M1_5_14" xmlDataType="integer"/>
    </xmlCellPr>
  </singleXmlCell>
  <singleXmlCell id="144" r="M171" connectionId="0">
    <xmlCellPr id="1" uniqueName="ns2:M1_5_9">
      <xmlPr mapId="3552" xpath="/ns2:M19_FBI/ns2:Daten_SPNV/ns2:M1_5_9" xmlDataType="integer"/>
    </xmlCellPr>
  </singleXmlCell>
  <singleXmlCell id="145" r="M174" connectionId="0">
    <xmlCellPr id="1" uniqueName="ns2:M1_5_10">
      <xmlPr mapId="3552" xpath="/ns2:M19_FBI/ns2:Daten_SPNV/ns2:M1_5_10" xmlDataType="integer"/>
    </xmlCellPr>
  </singleXmlCell>
  <singleXmlCell id="146" r="M177" connectionId="0">
    <xmlCellPr id="1" uniqueName="ns2:M1_5_11">
      <xmlPr mapId="3552" xpath="/ns2:M19_FBI/ns2:Daten_SPNV/ns2:M1_5_11" xmlDataType="integer"/>
    </xmlCellPr>
  </singleXmlCell>
  <singleXmlCell id="147" r="M179" connectionId="0">
    <xmlCellPr id="1" uniqueName="ns2:M1_5_12">
      <xmlPr mapId="3552" xpath="/ns2:M19_FBI/ns2:Daten_SPNV/ns2:M1_5_12" xmlDataType="integer"/>
    </xmlCellPr>
  </singleXmlCell>
  <singleXmlCell id="148" r="M194" connectionId="0">
    <xmlCellPr id="1" uniqueName="ns2:M1_4_2">
      <xmlPr mapId="3552" xpath="/ns2:M19_FBI/ns2:Daten_SPNV/ns2:M1_4_2" xmlDataType="decimal"/>
    </xmlCellPr>
  </singleXmlCell>
  <singleXmlCell id="149" r="C197" connectionId="0">
    <xmlCellPr id="1" uniqueName="ns2:M1_4_1">
      <xmlPr mapId="3552" xpath="/ns2:M19_FBI/ns2:Daten_SPNV/ns2:M1_4_1" xmlDataType="string"/>
    </xmlCellPr>
  </singleXmlCell>
  <singleXmlCell id="150" r="C202" connectionId="0">
    <xmlCellPr id="1" uniqueName="ns2:M1_7">
      <xmlPr mapId="3552" xpath="/ns2:M19_FBI/ns2:Daten_SPNV/ns2:M1_7" xmlDataType="string"/>
    </xmlCellPr>
  </singleXmlCell>
  <singleXmlCell id="151" r="S504" connectionId="0">
    <xmlCellPr id="1" uniqueName="ns2:M1_22">
      <xmlPr mapId="3552" xpath="/ns2:M19_FBI/ns2:Umsatz_SPNV/ns2:M1_22" xmlDataType="decimal"/>
    </xmlCellPr>
  </singleXmlCell>
  <singleXmlCell id="152" r="M510" connectionId="0">
    <xmlCellPr id="1" uniqueName="ns2:M1_17">
      <xmlPr mapId="3552" xpath="/ns2:M19_FBI/ns2:Umsatz_SPNV/ns2:M1_17" xmlDataType="decimal"/>
    </xmlCellPr>
  </singleXmlCell>
  <singleXmlCell id="153" r="N512" connectionId="0">
    <xmlCellPr id="1" uniqueName="ns2:M1_17_1">
      <xmlPr mapId="3552" xpath="/ns2:M19_FBI/ns2:Umsatz_SPNV/ns2:M1_17_1" xmlDataType="decimal"/>
    </xmlCellPr>
  </singleXmlCell>
  <singleXmlCell id="154" r="N514" connectionId="0">
    <xmlCellPr id="1" uniqueName="ns2:M1_17_2">
      <xmlPr mapId="3552" xpath="/ns2:M19_FBI/ns2:Umsatz_SPNV/ns2:M1_17_2" xmlDataType="decimal"/>
    </xmlCellPr>
  </singleXmlCell>
  <singleXmlCell id="155" r="O516" connectionId="0">
    <xmlCellPr id="1" uniqueName="ns2:M1_17_3">
      <xmlPr mapId="3552" xpath="/ns2:M19_FBI/ns2:Umsatz_SPNV/ns2:M1_17_3" xmlDataType="decimal"/>
    </xmlCellPr>
  </singleXmlCell>
  <singleXmlCell id="156" r="L571" connectionId="0">
    <xmlCellPr id="1" uniqueName="ns2:M1_22_1">
      <xmlPr mapId="3552" xpath="/ns2:M19_FBI/ns2:Umsatz_SPNV/ns2:M1_22_1" xmlDataType="string"/>
    </xmlCellPr>
  </singleXmlCell>
  <singleXmlCell id="157" r="C573" connectionId="0">
    <xmlCellPr id="1" uniqueName="ns2:M1_22_2">
      <xmlPr mapId="3552" xpath="/ns2:M19_FBI/ns2:Umsatz_SPNV/ns2:M1_22_2" xmlDataType="string"/>
    </xmlCellPr>
  </singleXmlCell>
  <singleXmlCell id="158" r="S528" connectionId="0">
    <xmlCellPr id="1" uniqueName="ns2:M1_19">
      <xmlPr mapId="3552" xpath="/ns2:M19_FBI/ns2:Umsatz_SPNV/ns2:M1_19" xmlDataType="decimal"/>
    </xmlCellPr>
  </singleXmlCell>
  <singleXmlCell id="192" r="S530" connectionId="0">
    <xmlCellPr id="1" uniqueName="ns2:M1_19_1">
      <xmlPr mapId="3552" xpath="/ns2:M19_FBI/ns2:Umsatz_SPNV/ns2:M1_19_1" xmlDataType="decimal"/>
    </xmlCellPr>
  </singleXmlCell>
  <singleXmlCell id="193" r="S597" connectionId="0">
    <xmlCellPr id="1" uniqueName="ns2:M1_23">
      <xmlPr mapId="3552" xpath="/ns2:M19_FBI/ns2:Ausgaben_SPNV/ns2:M1_23" xmlDataType="decimal"/>
    </xmlCellPr>
  </singleXmlCell>
  <singleXmlCell id="194" r="S605" connectionId="0">
    <xmlCellPr id="1" uniqueName="ns2:M1_23_4">
      <xmlPr mapId="3552" xpath="/ns2:M19_FBI/ns2:Ausgaben_SPNV/ns2:M1_23_4" xmlDataType="decimal"/>
    </xmlCellPr>
  </singleXmlCell>
  <singleXmlCell id="195" r="S610" connectionId="0">
    <xmlCellPr id="1" uniqueName="ns2:M1_24">
      <xmlPr mapId="3552" xpath="/ns2:M19_FBI/ns2:Ausgaben_SPNV/ns2:M1_24" xmlDataType="decimal"/>
    </xmlCellPr>
  </singleXmlCell>
  <singleXmlCell id="200" r="S619" connectionId="0">
    <xmlCellPr id="1" uniqueName="ns2:M1_25">
      <xmlPr mapId="3552" xpath="/ns2:M19_FBI/ns2:Ausgaben_SPNV/ns2:M1_25" xmlDataType="decimal"/>
    </xmlCellPr>
  </singleXmlCell>
  <singleXmlCell id="201" r="S627" connectionId="0">
    <xmlCellPr id="1" uniqueName="ns2:M1_25_4">
      <xmlPr mapId="3552" xpath="/ns2:M19_FBI/ns2:Ausgaben_SPNV/ns2:M1_25_4" xmlDataType="decimal"/>
    </xmlCellPr>
  </singleXmlCell>
  <singleXmlCell id="226" r="S631" connectionId="0">
    <xmlCellPr id="1" uniqueName="ns2:M1_26">
      <xmlPr mapId="3552" xpath="/ns2:M19_FBI/ns2:Ausgaben_SPNV/ns2:M1_26" xmlDataType="decimal"/>
    </xmlCellPr>
  </singleXmlCell>
  <singleXmlCell id="228" r="W634" connectionId="0">
    <xmlCellPr id="1" uniqueName="ns2:M1_27">
      <xmlPr mapId="3552" xpath="/ns2:M19_FBI/ns2:Ausgaben_SPNV/ns2:M1_27" xmlDataType="string"/>
    </xmlCellPr>
  </singleXmlCell>
  <singleXmlCell id="229" r="S44" connectionId="0">
    <xmlCellPr id="1" uniqueName="ns2:M1_2">
      <xmlPr mapId="3552" xpath="/ns2:M19_FBI/ns2:Daten_SPFV/ns2:M1_2" xmlDataType="decimal"/>
    </xmlCellPr>
  </singleXmlCell>
  <singleXmlCell id="230" r="S46" connectionId="0">
    <xmlCellPr id="1" uniqueName="ns2:M1_2_1">
      <xmlPr mapId="3552" xpath="/ns2:M19_FBI/ns2:Daten_SPFV/ns2:M1_2_1" xmlDataType="decimal"/>
    </xmlCellPr>
  </singleXmlCell>
  <singleXmlCell id="231" r="S48" connectionId="0">
    <xmlCellPr id="1" uniqueName="ns2:M1_2_2">
      <xmlPr mapId="3552" xpath="/ns2:M19_FBI/ns2:Daten_SPFV/ns2:M1_2_2" xmlDataType="decimal"/>
    </xmlCellPr>
  </singleXmlCell>
  <singleXmlCell id="232" r="S50" connectionId="0">
    <xmlCellPr id="1" uniqueName="ns2:M1_2_3">
      <xmlPr mapId="3552" xpath="/ns2:M19_FBI/ns2:Daten_SPFV/ns2:M1_2_3" xmlDataType="decimal"/>
    </xmlCellPr>
  </singleXmlCell>
  <singleXmlCell id="233" r="S57" connectionId="0">
    <xmlCellPr id="1" uniqueName="ns2:M1_2_4">
      <xmlPr mapId="3552" xpath="/ns2:M19_FBI/ns2:Daten_SPFV/ns2:M1_2_4" xmlDataType="decimal"/>
    </xmlCellPr>
  </singleXmlCell>
  <singleXmlCell id="234" r="S59" connectionId="0">
    <xmlCellPr id="1" uniqueName="ns2:M1_2_18">
      <xmlPr mapId="3552" xpath="/ns2:M19_FBI/ns2:Daten_SPFV/ns2:M1_2_18" xmlDataType="decimal"/>
    </xmlCellPr>
  </singleXmlCell>
  <singleXmlCell id="235" r="S61" connectionId="0">
    <xmlCellPr id="1" uniqueName="ns2:M1_2_19">
      <xmlPr mapId="3552" xpath="/ns2:M19_FBI/ns2:Daten_SPFV/ns2:M1_2_19" xmlDataType="decimal"/>
    </xmlCellPr>
  </singleXmlCell>
  <singleXmlCell id="236" r="S114" connectionId="0">
    <xmlCellPr id="1" uniqueName="ns2:M1_6">
      <xmlPr mapId="3552" xpath="/ns2:M19_FBI/ns2:Daten_SPFV/ns2:M1_6" xmlDataType="decimal"/>
    </xmlCellPr>
  </singleXmlCell>
  <singleXmlCell id="237" r="S116" connectionId="0">
    <xmlCellPr id="1" uniqueName="ns2:M1_6_1">
      <xmlPr mapId="3552" xpath="/ns2:M19_FBI/ns2:Daten_SPFV/ns2:M1_6_1" xmlDataType="decimal"/>
    </xmlCellPr>
  </singleXmlCell>
  <singleXmlCell id="238" r="S118" connectionId="0">
    <xmlCellPr id="1" uniqueName="ns2:M1_6_2">
      <xmlPr mapId="3552" xpath="/ns2:M19_FBI/ns2:Daten_SPFV/ns2:M1_6_2" xmlDataType="decimal"/>
    </xmlCellPr>
  </singleXmlCell>
  <singleXmlCell id="239" r="S120" connectionId="0">
    <xmlCellPr id="1" uniqueName="ns2:M1_6_3">
      <xmlPr mapId="3552" xpath="/ns2:M19_FBI/ns2:Daten_SPFV/ns2:M1_6_3" xmlDataType="decimal"/>
    </xmlCellPr>
  </singleXmlCell>
  <singleXmlCell id="240" r="S68" connectionId="0">
    <xmlCellPr id="1" uniqueName="ns2:M1_2_6">
      <xmlPr mapId="3552" xpath="/ns2:M19_FBI/ns2:Daten_SPFV/ns2:M1_2_6" xmlDataType="decimal"/>
    </xmlCellPr>
  </singleXmlCell>
  <singleXmlCell id="241" r="S70" connectionId="0">
    <xmlCellPr id="1" uniqueName="ns2:M1_2_7">
      <xmlPr mapId="3552" xpath="/ns2:M19_FBI/ns2:Daten_SPFV/ns2:M1_2_7" xmlDataType="decimal"/>
    </xmlCellPr>
  </singleXmlCell>
  <singleXmlCell id="242" r="S72" connectionId="0">
    <xmlCellPr id="1" uniqueName="ns2:M1_2_8">
      <xmlPr mapId="3552" xpath="/ns2:M19_FBI/ns2:Daten_SPFV/ns2:M1_2_8" xmlDataType="decimal"/>
    </xmlCellPr>
  </singleXmlCell>
  <singleXmlCell id="243" r="S127" connectionId="0">
    <xmlCellPr id="1" uniqueName="ns2:M1_6_4">
      <xmlPr mapId="3552" xpath="/ns2:M19_FBI/ns2:Daten_SPFV/ns2:M1_6_4" xmlDataType="decimal"/>
    </xmlCellPr>
  </singleXmlCell>
  <singleXmlCell id="244" r="S129" connectionId="0">
    <xmlCellPr id="1" uniqueName="ns2:M1_6_5">
      <xmlPr mapId="3552" xpath="/ns2:M19_FBI/ns2:Daten_SPFV/ns2:M1_6_5" xmlDataType="decimal"/>
    </xmlCellPr>
  </singleXmlCell>
  <singleXmlCell id="245" r="S131" connectionId="0">
    <xmlCellPr id="1" uniqueName="ns2:M1_6_6">
      <xmlPr mapId="3552" xpath="/ns2:M19_FBI/ns2:Daten_SPFV/ns2:M1_6_6" xmlDataType="decimal"/>
    </xmlCellPr>
  </singleXmlCell>
  <singleXmlCell id="246" r="S133" connectionId="0">
    <xmlCellPr id="1" uniqueName="ns2:M1_6_7">
      <xmlPr mapId="3552" xpath="/ns2:M19_FBI/ns2:Daten_SPFV/ns2:M1_6_7" xmlDataType="decimal"/>
    </xmlCellPr>
  </singleXmlCell>
  <singleXmlCell id="247" r="S135" connectionId="0">
    <xmlCellPr id="1" uniqueName="ns2:M1_6_8">
      <xmlPr mapId="3552" xpath="/ns2:M19_FBI/ns2:Daten_SPFV/ns2:M1_6_8" xmlDataType="decimal"/>
    </xmlCellPr>
  </singleXmlCell>
  <singleXmlCell id="248" r="S81" connectionId="0">
    <xmlCellPr id="1" uniqueName="ns2:M1_2_9">
      <xmlPr mapId="3552" xpath="/ns2:M19_FBI/ns2:Daten_SPFV/ns2:M1_2_9" xmlDataType="decimal"/>
    </xmlCellPr>
  </singleXmlCell>
  <singleXmlCell id="249" r="S83" connectionId="0">
    <xmlCellPr id="1" uniqueName="ns2:M1_2_10">
      <xmlPr mapId="3552" xpath="/ns2:M19_FBI/ns2:Daten_SPFV/ns2:M1_2_10" xmlDataType="decimal"/>
    </xmlCellPr>
  </singleXmlCell>
  <singleXmlCell id="250" r="S146" connectionId="0">
    <xmlCellPr id="1" uniqueName="ns2:M1_6_13">
      <xmlPr mapId="3552" xpath="/ns2:M19_FBI/ns2:Daten_SPFV/ns2:M1_6_13" xmlDataType="integer"/>
    </xmlCellPr>
  </singleXmlCell>
  <singleXmlCell id="251" r="S148" connectionId="0">
    <xmlCellPr id="1" uniqueName="ns2:M1_6_14">
      <xmlPr mapId="3552" xpath="/ns2:M19_FBI/ns2:Daten_SPFV/ns2:M1_6_14" xmlDataType="integer"/>
    </xmlCellPr>
  </singleXmlCell>
  <singleXmlCell id="252" r="M92" connectionId="0">
    <xmlCellPr id="1" uniqueName="ns2:M1_3_2">
      <xmlPr mapId="3552" xpath="/ns2:M19_FBI/ns2:Daten_SPFV/ns2:M1_3_2" xmlDataType="decimal"/>
    </xmlCellPr>
  </singleXmlCell>
  <singleXmlCell id="253" r="M94" connectionId="0">
    <xmlCellPr id="1" uniqueName="ns2:M1_3_3">
      <xmlPr mapId="3552" xpath="/ns2:M19_FBI/ns2:Daten_SPFV/ns2:M1_3_3" xmlDataType="decimal"/>
    </xmlCellPr>
  </singleXmlCell>
  <singleXmlCell id="254" r="M96" connectionId="0">
    <xmlCellPr id="1" uniqueName="ns2:M1_3_7">
      <xmlPr mapId="3552" xpath="/ns2:M19_FBI/ns2:Daten_SPFV/ns2:M1_3_7" xmlDataType="integer"/>
    </xmlCellPr>
  </singleXmlCell>
  <singleXmlCell id="257" r="M153" connectionId="0">
    <xmlCellPr id="1" uniqueName="ns2:M1_3_5">
      <xmlPr mapId="3552" xpath="/ns2:M19_FBI/ns2:Daten_SPFV/ns2:M1_3_5" xmlDataType="integer"/>
    </xmlCellPr>
  </singleXmlCell>
  <singleXmlCell id="258" r="M155" connectionId="0">
    <xmlCellPr id="1" uniqueName="ns2:M1_3_6">
      <xmlPr mapId="3552" xpath="/ns2:M19_FBI/ns2:Daten_SPFV/ns2:M1_3_6" xmlDataType="integer"/>
    </xmlCellPr>
  </singleXmlCell>
  <singleXmlCell id="259" r="M157" connectionId="0">
    <xmlCellPr id="1" uniqueName="ns2:M1_3_8">
      <xmlPr mapId="3552" xpath="/ns2:M19_FBI/ns2:Daten_SPFV/ns2:M1_3_8" xmlDataType="integer"/>
    </xmlCellPr>
  </singleXmlCell>
  <singleXmlCell id="260" r="S102" connectionId="0">
    <xmlCellPr id="1" uniqueName="ns2:M1_3">
      <xmlPr mapId="3552" xpath="/ns2:M19_FBI/ns2:Daten_SPFV/ns2:M1_3" xmlDataType="decimal"/>
    </xmlCellPr>
  </singleXmlCell>
  <singleXmlCell id="261" r="S163" connectionId="0">
    <xmlCellPr id="1" uniqueName="ns2:M1_3_1">
      <xmlPr mapId="3552" xpath="/ns2:M19_FBI/ns2:Daten_SPFV/ns2:M1_3_1" xmlDataType="integer"/>
    </xmlCellPr>
  </singleXmlCell>
  <singleXmlCell id="262" r="S171" connectionId="0">
    <xmlCellPr id="1" uniqueName="ns2:M1_6_9">
      <xmlPr mapId="3552" xpath="/ns2:M19_FBI/ns2:Daten_SPFV/ns2:M1_6_9" xmlDataType="integer"/>
    </xmlCellPr>
  </singleXmlCell>
  <singleXmlCell id="263" r="S174" connectionId="0">
    <xmlCellPr id="1" uniqueName="ns2:M1_6_10">
      <xmlPr mapId="3552" xpath="/ns2:M19_FBI/ns2:Daten_SPFV/ns2:M1_6_10" xmlDataType="integer"/>
    </xmlCellPr>
  </singleXmlCell>
  <singleXmlCell id="264" r="S177" connectionId="0">
    <xmlCellPr id="1" uniqueName="ns2:M1_6_11">
      <xmlPr mapId="3552" xpath="/ns2:M19_FBI/ns2:Daten_SPFV/ns2:M1_6_11" xmlDataType="integer"/>
    </xmlCellPr>
  </singleXmlCell>
  <singleXmlCell id="265" r="S179" connectionId="0">
    <xmlCellPr id="1" uniqueName="ns2:M1_6_12">
      <xmlPr mapId="3552" xpath="/ns2:M19_FBI/ns2:Daten_SPFV/ns2:M1_6_12" xmlDataType="integer"/>
    </xmlCellPr>
  </singleXmlCell>
  <singleXmlCell id="266" r="M184" connectionId="0">
    <xmlCellPr id="1" uniqueName="ns2:M1_6_15">
      <xmlPr mapId="3552" xpath="/ns2:M19_FBI/ns2:Daten_SPFV/ns2:M1_6_15" xmlDataType="integer"/>
    </xmlCellPr>
  </singleXmlCell>
  <singleXmlCell id="267" r="M186" connectionId="0">
    <xmlCellPr id="1" uniqueName="ns2:M1_5_16">
      <xmlPr mapId="3552" xpath="/ns2:M19_FBI/ns2:Daten_SPFV/ns2:M1_5_16" xmlDataType="integer"/>
    </xmlCellPr>
  </singleXmlCell>
  <singleXmlCell id="268" r="M188" connectionId="0">
    <xmlCellPr id="1" uniqueName="ns2:M1_3_9">
      <xmlPr mapId="3552" xpath="/ns2:M19_FBI/ns2:Daten_SPFV/ns2:M1_3_9" xmlDataType="integer"/>
    </xmlCellPr>
  </singleXmlCell>
  <singleXmlCell id="269" r="S194" connectionId="0">
    <xmlCellPr id="1" uniqueName="ns2:M1_4_3">
      <xmlPr mapId="3552" xpath="/ns2:M19_FBI/ns2:Daten_SPFV/ns2:M1_4_3" xmlDataType="decimal"/>
    </xmlCellPr>
  </singleXmlCell>
  <singleXmlCell id="270" r="S510" connectionId="0">
    <xmlCellPr id="1" uniqueName="ns2:M1_18">
      <xmlPr mapId="3552" xpath="/ns2:M19_FBI/ns2:Umsatz_SPFV/ns2:M1_18" xmlDataType="decimal"/>
    </xmlCellPr>
  </singleXmlCell>
  <singleXmlCell id="271" r="T512" connectionId="0">
    <xmlCellPr id="1" uniqueName="ns2:M1_18_1">
      <xmlPr mapId="3552" xpath="/ns2:M19_FBI/ns2:Umsatz_SPFV/ns2:M1_18_1" xmlDataType="decimal"/>
    </xmlCellPr>
  </singleXmlCell>
  <singleXmlCell id="272" r="T514" connectionId="0">
    <xmlCellPr id="1" uniqueName="ns2:M1_18_2">
      <xmlPr mapId="3552" xpath="/ns2:M19_FBI/ns2:Umsatz_SPFV/ns2:M1_18_2" xmlDataType="decimal"/>
    </xmlCellPr>
  </singleXmlCell>
  <singleXmlCell id="273" r="U516" connectionId="0">
    <xmlCellPr id="1" uniqueName="ns2:M1_18_3">
      <xmlPr mapId="3552" xpath="/ns2:M19_FBI/ns2:Umsatz_SPFV/ns2:M1_18_3" xmlDataType="decimal"/>
    </xmlCellPr>
  </singleXmlCell>
  <singleXmlCell id="274" r="M521" connectionId="0">
    <xmlCellPr id="1" uniqueName="ns2:M1_18_4">
      <xmlPr mapId="3552" xpath="/ns2:M19_FBI/ns2:Umsatz_SPFV/ns2:M1_18_4" xmlDataType="decimal"/>
    </xmlCellPr>
  </singleXmlCell>
  <singleXmlCell id="275" r="M523" connectionId="0">
    <xmlCellPr id="1" uniqueName="ns2:M1_17_5">
      <xmlPr mapId="3552" xpath="/ns2:M19_FBI/ns2:Umsatz_SPFV/ns2:M1_17_5" xmlDataType="decimal"/>
    </xmlCellPr>
  </singleXmlCell>
  <singleXmlCell id="276" r="M525" connectionId="0">
    <xmlCellPr id="1" uniqueName="ns2:M1_17_20">
      <xmlPr mapId="3552" xpath="/ns2:M19_FBI/ns2:Umsatz_SPFV/ns2:M1_17_20" xmlDataType="integer"/>
    </xmlCellPr>
  </singleXmlCell>
  <singleXmlCell id="277" r="S599" connectionId="0">
    <xmlCellPr id="1" uniqueName="ns2:M1_23_1">
      <xmlPr mapId="3552" xpath="/ns2:M19_FBI/ns2:Ausgaben_SPFV/ns2:M1_23_1" xmlDataType="decimal"/>
    </xmlCellPr>
  </singleXmlCell>
  <singleXmlCell id="279" r="S612" connectionId="0">
    <xmlCellPr id="1" uniqueName="ns2:M1_24_1">
      <xmlPr mapId="3552" xpath="/ns2:M19_FBI/ns2:Ausgaben_SPFV/ns2:M1_24_1" xmlDataType="decimal"/>
    </xmlCellPr>
  </singleXmlCell>
  <singleXmlCell id="280" r="S621" connectionId="0">
    <xmlCellPr id="1" uniqueName="ns2:M1_25_1">
      <xmlPr mapId="3552" xpath="/ns2:M19_FBI/ns2:Ausgaben_SPFV/ns2:M1_25_1" xmlDataType="decimal"/>
    </xmlCellPr>
  </singleXmlCell>
  <singleXmlCell id="281" r="W216" connectionId="0">
    <xmlCellPr id="1" uniqueName="ns2:M1_8_1">
      <xmlPr mapId="3552" xpath="/ns2:M19_FBI/ns2:Verkehre_SGV_vergeben_erbracht/ns2:M1_8_1" xmlDataType="string"/>
    </xmlCellPr>
  </singleXmlCell>
  <singleXmlCell id="282" r="C218" connectionId="0">
    <xmlCellPr id="1" uniqueName="ns2:M1_8_2">
      <xmlPr mapId="3552" xpath="/ns2:M19_FBI/ns2:Verkehre_SGV_vergeben_erbracht/ns2:M1_8_2" xmlDataType="string"/>
    </xmlCellPr>
  </singleXmlCell>
  <singleXmlCell id="283" r="S220" connectionId="0">
    <xmlCellPr id="1" uniqueName="ns2:M1_8_3">
      <xmlPr mapId="3552" xpath="/ns2:M19_FBI/ns2:Verkehre_SGV_vergeben_erbracht/ns2:M1_8_3" xmlDataType="integer"/>
    </xmlCellPr>
  </singleXmlCell>
  <singleXmlCell id="284" r="W223" connectionId="0">
    <xmlCellPr id="1" uniqueName="ns2:M1_8_4">
      <xmlPr mapId="3552" xpath="/ns2:M19_FBI/ns2:Verkehre_SGV_vergeben_erbracht/ns2:M1_8_4" xmlDataType="string"/>
    </xmlCellPr>
  </singleXmlCell>
  <singleXmlCell id="285" r="C225" connectionId="0">
    <xmlCellPr id="1" uniqueName="ns2:M1_8_5">
      <xmlPr mapId="3552" xpath="/ns2:M19_FBI/ns2:Verkehre_SGV_vergeben_erbracht/ns2:M1_8_5" xmlDataType="string"/>
    </xmlCellPr>
  </singleXmlCell>
  <singleXmlCell id="286" r="S227" connectionId="0">
    <xmlCellPr id="1" uniqueName="ns2:M1_8_6">
      <xmlPr mapId="3552" xpath="/ns2:M19_FBI/ns2:Verkehre_SGV_vergeben_erbracht/ns2:M1_8_6" xmlDataType="integer"/>
    </xmlCellPr>
  </singleXmlCell>
  <singleXmlCell id="287" r="W330" connectionId="0">
    <xmlCellPr id="1" uniqueName="ns2:M1_11_3">
      <xmlPr mapId="3552" xpath="/ns2:M19_FBI/ns2:Verkehre_SGV_vergeben_erbracht/ns2:M1_11_3" xmlDataType="string"/>
    </xmlCellPr>
  </singleXmlCell>
  <singleXmlCell id="288" r="W332" connectionId="0">
    <xmlCellPr id="1" uniqueName="ns2:M1_11_4">
      <xmlPr mapId="3552" xpath="/ns2:M19_FBI/ns2:Verkehre_SGV_vergeben_erbracht/ns2:M1_11_4" xmlDataType="string"/>
    </xmlCellPr>
  </singleXmlCell>
  <singleXmlCell id="289" r="C334" connectionId="0">
    <xmlCellPr id="1" uniqueName="ns2:M1_11_5">
      <xmlPr mapId="3552" xpath="/ns2:M19_FBI/ns2:Verkehre_SGV_vergeben_erbracht/ns2:M1_11_5" xmlDataType="string"/>
    </xmlCellPr>
  </singleXmlCell>
  <singleXmlCell id="290" r="S336" connectionId="0">
    <xmlCellPr id="1" uniqueName="ns2:M1_11_6">
      <xmlPr mapId="3552" xpath="/ns2:M19_FBI/ns2:Verkehre_SGV_vergeben_erbracht/ns2:M1_11_6" xmlDataType="integer"/>
    </xmlCellPr>
  </singleXmlCell>
  <singleXmlCell id="291" r="W339" connectionId="0">
    <xmlCellPr id="1" uniqueName="ns2:M1_11_7">
      <xmlPr mapId="3552" xpath="/ns2:M19_FBI/ns2:Verkehre_SGV_vergeben_erbracht/ns2:M1_11_7" xmlDataType="string"/>
    </xmlCellPr>
  </singleXmlCell>
  <singleXmlCell id="292" r="C341" connectionId="0">
    <xmlCellPr id="1" uniqueName="ns2:M1_11_8">
      <xmlPr mapId="3552" xpath="/ns2:M19_FBI/ns2:Verkehre_SGV_vergeben_erbracht/ns2:M1_11_8" xmlDataType="string"/>
    </xmlCellPr>
  </singleXmlCell>
  <singleXmlCell id="293" r="S343" connectionId="0">
    <xmlCellPr id="1" uniqueName="ns2:M1_11_9">
      <xmlPr mapId="3552" xpath="/ns2:M19_FBI/ns2:Verkehre_SGV_vergeben_erbracht/ns2:M1_11_9" xmlDataType="integer"/>
    </xmlCellPr>
  </singleXmlCell>
  <singleXmlCell id="294" r="X207" connectionId="0">
    <xmlCellPr id="1" uniqueName="ns2:M1_8">
      <xmlPr mapId="3552" xpath="/ns2:M19_FBI/ns2:Betriebsleistung_SGV/ns2:M1_8" xmlDataType="string"/>
    </xmlCellPr>
  </singleXmlCell>
  <singleXmlCell id="295" r="M240" connectionId="0">
    <xmlCellPr id="1" uniqueName="ns2:M1_9">
      <xmlPr mapId="3552" xpath="/ns2:M19_FBI/ns2:Betriebsleistung_SGV/ns2:M1_9" xmlDataType="decimal"/>
    </xmlCellPr>
  </singleXmlCell>
  <singleXmlCell id="323" r="M242" connectionId="0">
    <xmlCellPr id="1" uniqueName="ns2:M1_9_1">
      <xmlPr mapId="3552" xpath="/ns2:M19_FBI/ns2:Betriebsleistung_SGV/ns2:M1_9_1" xmlDataType="decimal"/>
    </xmlCellPr>
  </singleXmlCell>
  <singleXmlCell id="324" r="M244" connectionId="0">
    <xmlCellPr id="1" uniqueName="ns2:M1_9_2">
      <xmlPr mapId="3552" xpath="/ns2:M19_FBI/ns2:Betriebsleistung_SGV/ns2:M1_9_2" xmlDataType="decimal"/>
    </xmlCellPr>
  </singleXmlCell>
  <singleXmlCell id="325" r="M246" connectionId="0">
    <xmlCellPr id="1" uniqueName="ns2:M1_9_3">
      <xmlPr mapId="3552" xpath="/ns2:M19_FBI/ns2:Betriebsleistung_SGV/ns2:M1_9_3" xmlDataType="decimal"/>
    </xmlCellPr>
  </singleXmlCell>
  <singleXmlCell id="326" r="S275" connectionId="0">
    <xmlCellPr id="1" uniqueName="ns2:M1_9_7">
      <xmlPr mapId="3552" xpath="/ns2:M19_FBI/ns2:Betriebsleistung_SGV/ns2:M1_9_7" xmlDataType="decimal"/>
    </xmlCellPr>
  </singleXmlCell>
  <singleXmlCell id="327" r="S281" connectionId="0">
    <xmlCellPr id="1" uniqueName="ns2:M1_9_23">
      <xmlPr mapId="3552" xpath="/ns2:M19_FBI/ns2:Betriebsleistung_SGV/ns2:M1_9_23" xmlDataType="decimal"/>
    </xmlCellPr>
  </singleXmlCell>
  <singleXmlCell id="328" r="S328" connectionId="0">
    <xmlCellPr id="1" uniqueName="ns2:M1_12">
      <xmlPr mapId="3552" xpath="/ns2:M19_FBI/ns2:Betriebsleistung_SGV/ns2:M1_12" xmlDataType="decimal"/>
    </xmlCellPr>
  </singleXmlCell>
  <singleXmlCell id="329" r="M381" connectionId="0">
    <xmlCellPr id="1" uniqueName="ns2:M1_12_27">
      <xmlPr mapId="3552" xpath="/ns2:M19_FBI/ns2:Betriebsleistung_SGV/ns2:M1_12_27" xmlDataType="decimal"/>
    </xmlCellPr>
  </singleXmlCell>
  <singleXmlCell id="330" r="M423" connectionId="0">
    <xmlCellPr id="1" uniqueName="ns2:M1_12_4">
      <xmlPr mapId="3552" xpath="/ns2:M19_FBI/ns2:Betriebsleistung_SGV/ns2:M1_12_4" xmlDataType="decimal"/>
    </xmlCellPr>
  </singleXmlCell>
  <singleXmlCell id="331" r="S426" connectionId="0">
    <xmlCellPr id="1" uniqueName="ns2:M1_12_31">
      <xmlPr mapId="3552" xpath="/ns2:M19_FBI/ns2:Betriebsleistung_SGV/ns2:M1_12_31" xmlDataType="decimal"/>
    </xmlCellPr>
  </singleXmlCell>
  <singleXmlCell id="332" r="S431" connectionId="0">
    <xmlCellPr id="1" uniqueName="ns2:M1_12_32">
      <xmlPr mapId="3552" xpath="/ns2:M19_FBI/ns2:Betriebsleistung_SGV/ns2:M1_12_32" xmlDataType="decimal"/>
    </xmlCellPr>
  </singleXmlCell>
  <singleXmlCell id="333" r="M434" connectionId="0">
    <xmlCellPr id="1" uniqueName="ns2:M1_12_5">
      <xmlPr mapId="3552" xpath="/ns2:M19_FBI/ns2:Betriebsleistung_SGV/ns2:M1_12_5" xmlDataType="integer"/>
    </xmlCellPr>
  </singleXmlCell>
  <singleXmlCell id="335" r="M437" connectionId="0">
    <xmlCellPr id="1" uniqueName="ns2:M1_12_6">
      <xmlPr mapId="3552" xpath="/ns2:M19_FBI/ns2:Betriebsleistung_SGV/ns2:M1_12_6" xmlDataType="integer"/>
    </xmlCellPr>
  </singleXmlCell>
  <singleXmlCell id="336" r="M253" connectionId="0">
    <xmlCellPr id="1" uniqueName="ns2:M1_9_8">
      <xmlPr mapId="3552" xpath="/ns2:M19_FBI/ns2:Betriebsleistung_SGV/ns2:M1_9_8" xmlDataType="decimal"/>
    </xmlCellPr>
  </singleXmlCell>
  <singleXmlCell id="337" r="M255" connectionId="0">
    <xmlCellPr id="1" uniqueName="ns2:M1_9_9">
      <xmlPr mapId="3552" xpath="/ns2:M19_FBI/ns2:Betriebsleistung_SGV/ns2:M1_9_9" xmlDataType="decimal"/>
    </xmlCellPr>
  </singleXmlCell>
  <singleXmlCell id="338" r="M368" connectionId="0">
    <xmlCellPr id="1" uniqueName="ns2:M1_12_7">
      <xmlPr mapId="3552" xpath="/ns2:M19_FBI/ns2:Betriebsleistung_SGV/ns2:M1_12_7" xmlDataType="decimal"/>
    </xmlCellPr>
  </singleXmlCell>
  <singleXmlCell id="339" r="M370" connectionId="0">
    <xmlCellPr id="1" uniqueName="ns2:M1_12_8">
      <xmlPr mapId="3552" xpath="/ns2:M19_FBI/ns2:Betriebsleistung_SGV/ns2:M1_12_8" xmlDataType="decimal"/>
    </xmlCellPr>
  </singleXmlCell>
  <singleXmlCell id="340" r="M262" connectionId="0">
    <xmlCellPr id="1" uniqueName="ns2:M1_9_4">
      <xmlPr mapId="3552" xpath="/ns2:M19_FBI/ns2:Betriebsleistung_SGV/ns2:M1_9_4" xmlDataType="decimal"/>
    </xmlCellPr>
  </singleXmlCell>
  <singleXmlCell id="341" r="M264" connectionId="0">
    <xmlCellPr id="1" uniqueName="ns2:M1_9_5">
      <xmlPr mapId="3552" xpath="/ns2:M19_FBI/ns2:Betriebsleistung_SGV/ns2:M1_9_5" xmlDataType="decimal"/>
    </xmlCellPr>
  </singleXmlCell>
  <singleXmlCell id="342" r="M266" connectionId="0">
    <xmlCellPr id="1" uniqueName="ns2:M1_9_6">
      <xmlPr mapId="3552" xpath="/ns2:M19_FBI/ns2:Betriebsleistung_SGV/ns2:M1_9_6" xmlDataType="decimal"/>
    </xmlCellPr>
  </singleXmlCell>
  <singleXmlCell id="343" r="M357" connectionId="0">
    <xmlCellPr id="1" uniqueName="ns2:M1_12_1">
      <xmlPr mapId="3552" xpath="/ns2:M19_FBI/ns2:Betriebsleistung_SGV/ns2:M1_12_1" xmlDataType="decimal"/>
    </xmlCellPr>
  </singleXmlCell>
  <singleXmlCell id="344" r="M359" connectionId="0">
    <xmlCellPr id="1" uniqueName="ns2:M1_12_2">
      <xmlPr mapId="3552" xpath="/ns2:M19_FBI/ns2:Betriebsleistung_SGV/ns2:M1_12_2" xmlDataType="decimal"/>
    </xmlCellPr>
  </singleXmlCell>
  <singleXmlCell id="345" r="M361" connectionId="0">
    <xmlCellPr id="1" uniqueName="ns2:M1_12_3">
      <xmlPr mapId="3552" xpath="/ns2:M19_FBI/ns2:Betriebsleistung_SGV/ns2:M1_12_3" xmlDataType="decimal"/>
    </xmlCellPr>
  </singleXmlCell>
  <singleXmlCell id="346" r="M281" connectionId="0">
    <xmlCellPr id="1" uniqueName="ns2:M1_9_20">
      <xmlPr mapId="3552" xpath="/ns2:M19_FBI/ns2:Betriebsleistung_SGV/ns2:M1_9_20" xmlDataType="integer"/>
    </xmlCellPr>
  </singleXmlCell>
  <singleXmlCell id="347" r="M313" connectionId="0">
    <xmlCellPr id="1" uniqueName="ns2:M1_9_32">
      <xmlPr mapId="3552" xpath="/ns2:M19_FBI/ns2:Betriebsleistung_SGV/ns2:M1_9_32" xmlDataType="integer"/>
    </xmlCellPr>
  </singleXmlCell>
  <singleXmlCell id="348" r="M315" connectionId="0">
    <xmlCellPr id="1" uniqueName="ns2:M1_9_34">
      <xmlPr mapId="3552" xpath="/ns2:M19_FBI/ns2:Betriebsleistung_SGV/ns2:M1_9_34" xmlDataType="integer"/>
    </xmlCellPr>
  </singleXmlCell>
  <singleXmlCell id="349" r="M317" connectionId="0">
    <xmlCellPr id="1" uniqueName="ns2:M1_9_36">
      <xmlPr mapId="3552" xpath="/ns2:M19_FBI/ns2:Betriebsleistung_SGV/ns2:M1_9_36" xmlDataType="integer"/>
    </xmlCellPr>
  </singleXmlCell>
  <singleXmlCell id="350" r="S313" connectionId="0">
    <xmlCellPr id="1" uniqueName="ns2:M1_9_33">
      <xmlPr mapId="3552" xpath="/ns2:M19_FBI/ns2:Betriebsleistung_SGV/ns2:M1_9_33" xmlDataType="integer"/>
    </xmlCellPr>
  </singleXmlCell>
  <singleXmlCell id="351" r="S315" connectionId="0">
    <xmlCellPr id="1" uniqueName="ns2:M1_9_35">
      <xmlPr mapId="3552" xpath="/ns2:M19_FBI/ns2:Betriebsleistung_SGV/ns2:M1_9_35" xmlDataType="integer"/>
    </xmlCellPr>
  </singleXmlCell>
  <singleXmlCell id="352" r="S317" connectionId="0">
    <xmlCellPr id="1" uniqueName="ns2:M1_9_37">
      <xmlPr mapId="3552" xpath="/ns2:M19_FBI/ns2:Betriebsleistung_SGV/ns2:M1_9_37" xmlDataType="integer"/>
    </xmlCellPr>
  </singleXmlCell>
  <singleXmlCell id="353" r="S413" connectionId="0">
    <xmlCellPr id="1" uniqueName="ns2:M1_12_28">
      <xmlPr mapId="3552" xpath="/ns2:M19_FBI/ns2:Betriebsleistung_SGV/ns2:M1_12_28" xmlDataType="integer"/>
    </xmlCellPr>
  </singleXmlCell>
  <singleXmlCell id="354" r="S415" connectionId="0">
    <xmlCellPr id="1" uniqueName="ns2:M1_12_29">
      <xmlPr mapId="3552" xpath="/ns2:M19_FBI/ns2:Betriebsleistung_SGV/ns2:M1_12_29" xmlDataType="integer"/>
    </xmlCellPr>
  </singleXmlCell>
  <singleXmlCell id="355" r="S417" connectionId="0">
    <xmlCellPr id="1" uniqueName="ns2:M1_12_30">
      <xmlPr mapId="3552" xpath="/ns2:M19_FBI/ns2:Betriebsleistung_SGV/ns2:M1_12_30" xmlDataType="integer"/>
    </xmlCellPr>
  </singleXmlCell>
  <singleXmlCell id="356" r="M277" connectionId="0">
    <xmlCellPr id="1" uniqueName="ns2:M1_9_10">
      <xmlPr mapId="3552" xpath="/ns2:M19_FBI/ns2:Betriebsleistung_SGV/ns2:M1_9_10" xmlDataType="decimal"/>
    </xmlCellPr>
  </singleXmlCell>
  <singleXmlCell id="357" r="M279" connectionId="0">
    <xmlCellPr id="1" uniqueName="ns2:M1_9_11">
      <xmlPr mapId="3552" xpath="/ns2:M19_FBI/ns2:Betriebsleistung_SGV/ns2:M1_9_11" xmlDataType="decimal"/>
    </xmlCellPr>
  </singleXmlCell>
  <singleXmlCell id="358" r="M283" connectionId="0">
    <xmlCellPr id="1" uniqueName="ns2:M1_9_12">
      <xmlPr mapId="3552" xpath="/ns2:M19_FBI/ns2:Betriebsleistung_SGV/ns2:M1_9_12" xmlDataType="decimal"/>
    </xmlCellPr>
  </singleXmlCell>
  <singleXmlCell id="359" r="M285" connectionId="0">
    <xmlCellPr id="1" uniqueName="ns2:M1_9_13">
      <xmlPr mapId="3552" xpath="/ns2:M19_FBI/ns2:Betriebsleistung_SGV/ns2:M1_9_13" xmlDataType="decimal"/>
    </xmlCellPr>
  </singleXmlCell>
  <singleXmlCell id="360" r="S277" connectionId="0">
    <xmlCellPr id="1" uniqueName="ns2:M1_9_21">
      <xmlPr mapId="3552" xpath="/ns2:M19_FBI/ns2:Betriebsleistung_SGV/ns2:M1_9_21" xmlDataType="integer"/>
    </xmlCellPr>
  </singleXmlCell>
  <singleXmlCell id="361" r="S279" connectionId="0">
    <xmlCellPr id="1" uniqueName="ns2:M1_9_22">
      <xmlPr mapId="3552" xpath="/ns2:M19_FBI/ns2:Betriebsleistung_SGV/ns2:M1_9_22" xmlDataType="integer"/>
    </xmlCellPr>
  </singleXmlCell>
  <singleXmlCell id="362" r="S283" connectionId="0">
    <xmlCellPr id="1" uniqueName="ns2:M1_9_24">
      <xmlPr mapId="3552" xpath="/ns2:M19_FBI/ns2:Betriebsleistung_SGV/ns2:M1_9_24" xmlDataType="integer"/>
    </xmlCellPr>
  </singleXmlCell>
  <singleXmlCell id="363" r="S285" connectionId="0">
    <xmlCellPr id="1" uniqueName="ns2:M1_9_25">
      <xmlPr mapId="3552" xpath="/ns2:M19_FBI/ns2:Betriebsleistung_SGV/ns2:M1_9_25" xmlDataType="integer"/>
    </xmlCellPr>
  </singleXmlCell>
  <singleXmlCell id="364" r="M377" connectionId="0">
    <xmlCellPr id="1" uniqueName="ns2:M1_12_9">
      <xmlPr mapId="3552" xpath="/ns2:M19_FBI/ns2:Betriebsleistung_SGV/ns2:M1_12_9" xmlDataType="decimal"/>
    </xmlCellPr>
  </singleXmlCell>
  <singleXmlCell id="365" r="M379" connectionId="0">
    <xmlCellPr id="1" uniqueName="ns2:M1_12_10">
      <xmlPr mapId="3552" xpath="/ns2:M19_FBI/ns2:Betriebsleistung_SGV/ns2:M1_12_10" xmlDataType="decimal"/>
    </xmlCellPr>
  </singleXmlCell>
  <singleXmlCell id="366" r="M383" connectionId="0">
    <xmlCellPr id="1" uniqueName="ns2:M1_12_11">
      <xmlPr mapId="3552" xpath="/ns2:M19_FBI/ns2:Betriebsleistung_SGV/ns2:M1_12_11" xmlDataType="decimal"/>
    </xmlCellPr>
  </singleXmlCell>
  <singleXmlCell id="367" r="M385" connectionId="0">
    <xmlCellPr id="1" uniqueName="ns2:M1_12_12">
      <xmlPr mapId="3552" xpath="/ns2:M19_FBI/ns2:Betriebsleistung_SGV/ns2:M1_12_12" xmlDataType="decimal"/>
    </xmlCellPr>
  </singleXmlCell>
  <singleXmlCell id="368" r="M537" connectionId="0">
    <xmlCellPr id="1" uniqueName="ns2:M1_20">
      <xmlPr mapId="3552" xpath="/ns2:M19_FBI/ns2:Umsatz_Produktionskonzept_SGV/ns2:M1_20" xmlDataType="decimal"/>
    </xmlCellPr>
  </singleXmlCell>
  <singleXmlCell id="369" r="M539" connectionId="0">
    <xmlCellPr id="1" uniqueName="ns2:M1_17_6">
      <xmlPr mapId="3552" xpath="/ns2:M19_FBI/ns2:Umsatz_Produktionskonzept_SGV/ns2:M1_17_6" xmlDataType="decimal"/>
    </xmlCellPr>
  </singleXmlCell>
  <singleXmlCell id="370" r="M541" connectionId="0">
    <xmlCellPr id="1" uniqueName="ns2:M1_17_7">
      <xmlPr mapId="3552" xpath="/ns2:M19_FBI/ns2:Umsatz_Produktionskonzept_SGV/ns2:M1_17_7" xmlDataType="decimal"/>
    </xmlCellPr>
  </singleXmlCell>
  <singleXmlCell id="371" r="M543" connectionId="0">
    <xmlCellPr id="1" uniqueName="ns2:M1_17_19">
      <xmlPr mapId="3552" xpath="/ns2:M19_FBI/ns2:Umsatz_Produktionskonzept_SGV/ns2:M1_17_19" xmlDataType="integer"/>
    </xmlCellPr>
  </singleXmlCell>
  <singleXmlCell id="373" r="M545" connectionId="0">
    <xmlCellPr id="1" uniqueName="ns2:M1_17_8">
      <xmlPr mapId="3552" xpath="/ns2:M19_FBI/ns2:Umsatz_Produktionskonzept_SGV/ns2:M1_17_8" xmlDataType="decimal"/>
    </xmlCellPr>
  </singleXmlCell>
  <singleXmlCell id="374" r="M547" connectionId="0">
    <xmlCellPr id="1" uniqueName="ns2:M1_17_9">
      <xmlPr mapId="3552" xpath="/ns2:M19_FBI/ns2:Umsatz_Produktionskonzept_SGV/ns2:M1_17_9" xmlDataType="decimal"/>
    </xmlCellPr>
  </singleXmlCell>
  <singleXmlCell id="375" r="M569" connectionId="0">
    <xmlCellPr id="1" uniqueName="ns2:M1_20_1">
      <xmlPr mapId="3552" xpath="/ns2:M19_FBI/ns2:Umsatz_Produktionskonzept_SGV/ns2:M1_20_1" xmlDataType="decimal"/>
    </xmlCellPr>
  </singleXmlCell>
  <singleXmlCell id="376" r="M292" connectionId="0">
    <xmlCellPr id="1" uniqueName="ns2:M1_9_14">
      <xmlPr mapId="3552" xpath="/ns2:M19_FBI/ns2:Daten_Marktsekment_SGV/ns2:M1_9_14" xmlDataType="decimal"/>
    </xmlCellPr>
  </singleXmlCell>
  <singleXmlCell id="377" r="M294" connectionId="0">
    <xmlCellPr id="1" uniqueName="ns2:M1_9_15">
      <xmlPr mapId="3552" xpath="/ns2:M19_FBI/ns2:Daten_Marktsekment_SGV/ns2:M1_9_15" xmlDataType="decimal"/>
    </xmlCellPr>
  </singleXmlCell>
  <singleXmlCell id="378" r="M296" connectionId="0">
    <xmlCellPr id="1" uniqueName="ns2:M1_9_16">
      <xmlPr mapId="3552" xpath="/ns2:M19_FBI/ns2:Daten_Marktsekment_SGV/ns2:M1_9_16" xmlDataType="decimal"/>
    </xmlCellPr>
  </singleXmlCell>
  <singleXmlCell id="379" r="M298" connectionId="0">
    <xmlCellPr id="1" uniqueName="ns2:M1_9_17">
      <xmlPr mapId="3552" xpath="/ns2:M19_FBI/ns2:Daten_Marktsekment_SGV/ns2:M1_9_17" xmlDataType="decimal"/>
    </xmlCellPr>
  </singleXmlCell>
  <singleXmlCell id="380" r="M300" connectionId="0">
    <xmlCellPr id="1" uniqueName="ns2:M1_9_18">
      <xmlPr mapId="3552" xpath="/ns2:M19_FBI/ns2:Daten_Marktsekment_SGV/ns2:M1_9_18" xmlDataType="decimal"/>
    </xmlCellPr>
  </singleXmlCell>
  <singleXmlCell id="381" r="M302" connectionId="0">
    <xmlCellPr id="1" uniqueName="ns2:M1_9_19">
      <xmlPr mapId="3552" xpath="/ns2:M19_FBI/ns2:Daten_Marktsekment_SGV/ns2:M1_9_19" xmlDataType="decimal"/>
    </xmlCellPr>
  </singleXmlCell>
  <singleXmlCell id="382" r="S292" connectionId="0">
    <xmlCellPr id="1" uniqueName="ns2:M1_9_26">
      <xmlPr mapId="3552" xpath="/ns2:M19_FBI/ns2:Daten_Marktsekment_SGV/ns2:M1_9_26" xmlDataType="integer"/>
    </xmlCellPr>
  </singleXmlCell>
  <singleXmlCell id="383" r="S294" connectionId="0">
    <xmlCellPr id="1" uniqueName="ns2:M1_9_27">
      <xmlPr mapId="3552" xpath="/ns2:M19_FBI/ns2:Daten_Marktsekment_SGV/ns2:M1_9_27" xmlDataType="integer"/>
    </xmlCellPr>
  </singleXmlCell>
  <singleXmlCell id="384" r="S296" connectionId="0">
    <xmlCellPr id="1" uniqueName="ns2:M1_9_28">
      <xmlPr mapId="3552" xpath="/ns2:M19_FBI/ns2:Daten_Marktsekment_SGV/ns2:M1_9_28" xmlDataType="integer"/>
    </xmlCellPr>
  </singleXmlCell>
  <singleXmlCell id="385" r="S298" connectionId="0">
    <xmlCellPr id="1" uniqueName="ns2:M1_9_29">
      <xmlPr mapId="3552" xpath="/ns2:M19_FBI/ns2:Daten_Marktsekment_SGV/ns2:M1_9_29" xmlDataType="integer"/>
    </xmlCellPr>
  </singleXmlCell>
  <singleXmlCell id="386" r="S300" connectionId="0">
    <xmlCellPr id="1" uniqueName="ns2:M1_9_30">
      <xmlPr mapId="3552" xpath="/ns2:M19_FBI/ns2:Daten_Marktsekment_SGV/ns2:M1_9_30" xmlDataType="integer"/>
    </xmlCellPr>
  </singleXmlCell>
  <singleXmlCell id="387" r="S302" connectionId="0">
    <xmlCellPr id="1" uniqueName="ns2:M1_9_31">
      <xmlPr mapId="3552" xpath="/ns2:M19_FBI/ns2:Daten_Marktsekment_SGV/ns2:M1_9_31" xmlDataType="integer"/>
    </xmlCellPr>
  </singleXmlCell>
  <singleXmlCell id="388" r="M392" connectionId="0">
    <xmlCellPr id="1" uniqueName="ns2:M1_12_13">
      <xmlPr mapId="3552" xpath="/ns2:M19_FBI/ns2:Daten_Marktsekment_SGV/ns2:M1_12_13" xmlDataType="decimal"/>
    </xmlCellPr>
  </singleXmlCell>
  <singleXmlCell id="389" r="M394" connectionId="0">
    <xmlCellPr id="1" uniqueName="ns2:M1_12_14">
      <xmlPr mapId="3552" xpath="/ns2:M19_FBI/ns2:Daten_Marktsekment_SGV/ns2:M1_12_14" xmlDataType="decimal"/>
    </xmlCellPr>
  </singleXmlCell>
  <singleXmlCell id="390" r="M396" connectionId="0">
    <xmlCellPr id="1" uniqueName="ns2:M1_12_15">
      <xmlPr mapId="3552" xpath="/ns2:M19_FBI/ns2:Daten_Marktsekment_SGV/ns2:M1_12_15" xmlDataType="decimal"/>
    </xmlCellPr>
  </singleXmlCell>
  <singleXmlCell id="391" r="M398" connectionId="0">
    <xmlCellPr id="1" uniqueName="ns2:M1_12_16">
      <xmlPr mapId="3552" xpath="/ns2:M19_FBI/ns2:Daten_Marktsekment_SGV/ns2:M1_12_16" xmlDataType="decimal"/>
    </xmlCellPr>
  </singleXmlCell>
  <singleXmlCell id="392" r="M400" connectionId="0">
    <xmlCellPr id="1" uniqueName="ns2:M1_12_17">
      <xmlPr mapId="3552" xpath="/ns2:M19_FBI/ns2:Daten_Marktsekment_SGV/ns2:M1_12_17" xmlDataType="decimal"/>
    </xmlCellPr>
  </singleXmlCell>
  <singleXmlCell id="393" r="M443" connectionId="0">
    <xmlCellPr id="1" uniqueName="ns2:M1_11_2">
      <xmlPr mapId="3552" xpath="/ns2:M19_FBI/ns2:Daten_Marktsekment_SGV/ns2:M1_11_2" xmlDataType="decimal"/>
    </xmlCellPr>
  </singleXmlCell>
  <singleXmlCell id="394" r="C446" connectionId="0">
    <xmlCellPr id="1" uniqueName="ns2:M1_11_1">
      <xmlPr mapId="3552" xpath="/ns2:M19_FBI/ns2:Daten_Marktsekment_SGV/ns2:M1_11_1" xmlDataType="string"/>
    </xmlCellPr>
  </singleXmlCell>
  <singleXmlCell id="395" r="C451" connectionId="0">
    <xmlCellPr id="1" uniqueName="ns2:M1_13">
      <xmlPr mapId="3552" xpath="/ns2:M19_FBI/ns2:Daten_Marktsekment_SGV/ns2:M1_13" xmlDataType="string"/>
    </xmlCellPr>
  </singleXmlCell>
  <singleXmlCell id="396" r="M558" connectionId="0">
    <xmlCellPr id="1" uniqueName="ns2:M1_20_2">
      <xmlPr mapId="3552" xpath="/ns2:M19_FBI/ns2:Daten_Marktsekment_SGV/ns2:M1_20_2" xmlDataType="decimal"/>
    </xmlCellPr>
  </singleXmlCell>
  <singleXmlCell id="397" r="M560" connectionId="0">
    <xmlCellPr id="1" uniqueName="ns2:M1_20_3">
      <xmlPr mapId="3552" xpath="/ns2:M19_FBI/ns2:Daten_Marktsekment_SGV/ns2:M1_20_3" xmlDataType="decimal"/>
    </xmlCellPr>
  </singleXmlCell>
  <singleXmlCell id="398" r="M562" connectionId="0">
    <xmlCellPr id="1" uniqueName="ns2:M1_20_4">
      <xmlPr mapId="3552" xpath="/ns2:M19_FBI/ns2:Daten_Marktsekment_SGV/ns2:M1_20_4" xmlDataType="decimal"/>
    </xmlCellPr>
  </singleXmlCell>
  <singleXmlCell id="399" r="M564" connectionId="0">
    <xmlCellPr id="1" uniqueName="ns2:M1_20_5">
      <xmlPr mapId="3552" xpath="/ns2:M19_FBI/ns2:Daten_Marktsekment_SGV/ns2:M1_20_5" xmlDataType="decimal"/>
    </xmlCellPr>
  </singleXmlCell>
  <singleXmlCell id="400" r="M566" connectionId="0">
    <xmlCellPr id="1" uniqueName="ns2:M1_20_6">
      <xmlPr mapId="3552" xpath="/ns2:M19_FBI/ns2:Daten_Marktsekment_SGV/ns2:M1_20_6" xmlDataType="decimal"/>
    </xmlCellPr>
  </singleXmlCell>
  <singleXmlCell id="401" r="S601" connectionId="0">
    <xmlCellPr id="1" uniqueName="ns2:M1_23_2">
      <xmlPr mapId="3552" xpath="/ns2:M19_FBI/ns2:Ausgaben_SGV/ns2:M1_23_2" xmlDataType="decimal"/>
    </xmlCellPr>
  </singleXmlCell>
  <singleXmlCell id="402" r="S623" connectionId="0">
    <xmlCellPr id="1" uniqueName="ns2:M1_25_2">
      <xmlPr mapId="3552" xpath="/ns2:M19_FBI/ns2:Ausgaben_SGV/ns2:M1_25_2" xmlDataType="decimal"/>
    </xmlCellPr>
  </singleXmlCell>
  <singleXmlCell id="403" r="C213" connectionId="0">
    <xmlCellPr id="1" uniqueName="ns2:M1_10_4">
      <xmlPr mapId="3552" xpath="/ns2:M19_FBI/ns2:Daten_sV/ns2:M1_10_4" xmlDataType="string"/>
    </xmlCellPr>
  </singleXmlCell>
  <singleXmlCell id="404" r="S240" connectionId="0">
    <xmlCellPr id="1" uniqueName="ns2:M1_10">
      <xmlPr mapId="3552" xpath="/ns2:M19_FBI/ns2:Daten_sV/ns2:M1_10" xmlDataType="decimal"/>
    </xmlCellPr>
  </singleXmlCell>
  <singleXmlCell id="405" r="S242" connectionId="0">
    <xmlCellPr id="1" uniqueName="ns2:M1_10_1">
      <xmlPr mapId="3552" xpath="/ns2:M19_FBI/ns2:Daten_sV/ns2:M1_10_1" xmlDataType="decimal"/>
    </xmlCellPr>
  </singleXmlCell>
  <singleXmlCell id="406" r="S244" connectionId="0">
    <xmlCellPr id="1" uniqueName="ns2:M1_10_2">
      <xmlPr mapId="3552" xpath="/ns2:M19_FBI/ns2:Daten_sV/ns2:M1_10_2" xmlDataType="decimal"/>
    </xmlCellPr>
  </singleXmlCell>
  <singleXmlCell id="407" r="S246" connectionId="0">
    <xmlCellPr id="1" uniqueName="ns2:M1_10_3">
      <xmlPr mapId="3552" xpath="/ns2:M19_FBI/ns2:Daten_sV/ns2:M1_10_3" xmlDataType="decimal"/>
    </xmlCellPr>
  </singleXmlCell>
  <singleXmlCell id="408" r="S253" connectionId="0">
    <xmlCellPr id="1" uniqueName="ns2:M1_10_8">
      <xmlPr mapId="3552" xpath="/ns2:M19_FBI/ns2:Daten_sV/ns2:M1_10_8" xmlDataType="decimal"/>
    </xmlCellPr>
  </singleXmlCell>
  <singleXmlCell id="409" r="S255" connectionId="0">
    <xmlCellPr id="1" uniqueName="ns2:M1_10_9">
      <xmlPr mapId="3552" xpath="/ns2:M19_FBI/ns2:Daten_sV/ns2:M1_10_9" xmlDataType="decimal"/>
    </xmlCellPr>
  </singleXmlCell>
  <singleXmlCell id="410" r="S537" connectionId="0">
    <xmlCellPr id="1" uniqueName="ns2:M1_21">
      <xmlPr mapId="3552" xpath="/ns2:M19_FBI/ns2:Daten_sV/ns2:M1_21" xmlDataType="decimal"/>
    </xmlCellPr>
  </singleXmlCell>
  <singleXmlCell id="411" r="S603" connectionId="0">
    <xmlCellPr id="1" uniqueName="ns2:M1_23_3">
      <xmlPr mapId="3552" xpath="/ns2:M19_FBI/ns2:Daten_sV/ns2:M1_23_3" xmlDataType="decimal"/>
    </xmlCellPr>
  </singleXmlCell>
  <singleXmlCell id="414" r="S625" connectionId="0">
    <xmlCellPr id="1" uniqueName="ns2:M1_25_3">
      <xmlPr mapId="3552" xpath="/ns2:M19_FBI/ns2:Daten_sV/ns2:M1_25_3" xmlDataType="decimal"/>
    </xmlCellPr>
  </singleXmlCell>
  <singleXmlCell id="415" r="W583" connectionId="0">
    <xmlCellPr id="1" uniqueName="ns2:M1_57">
      <xmlPr mapId="3552" xpath="/ns2:M19_FBI/ns2:Fördermittel/ns2:M1_57" xmlDataType="string"/>
    </xmlCellPr>
  </singleXmlCell>
  <singleXmlCell id="416" r="L586" connectionId="0">
    <xmlCellPr id="1" uniqueName="ns2:M1_57_1">
      <xmlPr mapId="3552" xpath="/ns2:M19_FBI/ns2:Fördermittel/ns2:M1_57_1" xmlDataType="decimal"/>
    </xmlCellPr>
  </singleXmlCell>
  <singleXmlCell id="417" r="L587" connectionId="0">
    <xmlCellPr id="1" uniqueName="ns2:M1_57_2">
      <xmlPr mapId="3552" xpath="/ns2:M19_FBI/ns2:Fördermittel/ns2:M1_57_2" xmlDataType="decimal"/>
    </xmlCellPr>
  </singleXmlCell>
  <singleXmlCell id="418" r="L588" connectionId="0">
    <xmlCellPr id="1" uniqueName="ns2:M1_57_3">
      <xmlPr mapId="3552" xpath="/ns2:M19_FBI/ns2:Fördermittel/ns2:M1_57_3" xmlDataType="decimal"/>
    </xmlCellPr>
  </singleXmlCell>
  <singleXmlCell id="419" r="L590" connectionId="0">
    <xmlCellPr id="1" uniqueName="ns2:M1_57_4">
      <xmlPr mapId="3552" xpath="/ns2:M19_FBI/ns2:Fördermittel/ns2:M1_57_4" xmlDataType="decimal"/>
    </xmlCellPr>
  </singleXmlCell>
  <singleXmlCell id="420" r="L591" connectionId="0">
    <xmlCellPr id="1" uniqueName="ns2:M1_57_5">
      <xmlPr mapId="3552" xpath="/ns2:M19_FBI/ns2:Fördermittel/ns2:M1_57_5" xmlDataType="decimal"/>
    </xmlCellPr>
  </singleXmlCell>
  <singleXmlCell id="423" r="U459" connectionId="0">
    <xmlCellPr id="1" uniqueName="ns2:U0_16">
      <xmlPr mapId="3553" xpath="/ns2:M19_FBI_Teil2/ns2:Beschäftigte/ns2:U0_16" xmlDataType="decimal"/>
    </xmlCellPr>
  </singleXmlCell>
  <singleXmlCell id="424" r="U460" connectionId="0">
    <xmlCellPr id="1" uniqueName="ns2:U0_16_1">
      <xmlPr mapId="3553" xpath="/ns2:M19_FBI_Teil2/ns2:Beschäftigte/ns2:U0_16_1" xmlDataType="decimal"/>
    </xmlCellPr>
  </singleXmlCell>
  <singleXmlCell id="425" r="U466" connectionId="0">
    <xmlCellPr id="1" uniqueName="ns2:M1_14">
      <xmlPr mapId="3553" xpath="/ns2:M19_FBI_Teil2/ns2:Personalstruktur/ns2:M1_14" xmlDataType="integer"/>
    </xmlCellPr>
  </singleXmlCell>
  <singleXmlCell id="426" r="U467" connectionId="0">
    <xmlCellPr id="1" uniqueName="ns2:M1_14_1">
      <xmlPr mapId="3553" xpath="/ns2:M19_FBI_Teil2/ns2:Personalstruktur/ns2:M1_14_1" xmlDataType="integer"/>
    </xmlCellPr>
  </singleXmlCell>
  <singleXmlCell id="427" r="R470" connectionId="0">
    <xmlCellPr id="1" uniqueName="ns2:M1_14_2">
      <xmlPr mapId="3553" xpath="/ns2:M19_FBI_Teil2/ns2:Personalstruktur/ns2:M1_14_2" xmlDataType="integer"/>
    </xmlCellPr>
  </singleXmlCell>
  <singleXmlCell id="430" r="U470" connectionId="0">
    <xmlCellPr id="1" uniqueName="ns2:M1_14_3">
      <xmlPr mapId="3553" xpath="/ns2:M19_FBI_Teil2/ns2:Personalstruktur/ns2:M1_14_3" xmlDataType="integer"/>
    </xmlCellPr>
  </singleXmlCell>
  <singleXmlCell id="431" r="R471" connectionId="0">
    <xmlCellPr id="1" uniqueName="ns2:M1_14_4">
      <xmlPr mapId="3553" xpath="/ns2:M19_FBI_Teil2/ns2:Personalstruktur/ns2:M1_14_4" xmlDataType="integer"/>
    </xmlCellPr>
  </singleXmlCell>
  <singleXmlCell id="432" r="U471" connectionId="0">
    <xmlCellPr id="1" uniqueName="ns2:M1_14_5">
      <xmlPr mapId="3553" xpath="/ns2:M19_FBI_Teil2/ns2:Personalstruktur/ns2:M1_14_5" xmlDataType="integer"/>
    </xmlCellPr>
  </singleXmlCell>
  <singleXmlCell id="433" r="O474" connectionId="0">
    <xmlCellPr id="1" uniqueName="ns2:M1_14_6">
      <xmlPr mapId="3553" xpath="/ns2:M19_FBI_Teil2/ns2:Personalstruktur/ns2:M1_14_6" xmlDataType="integer"/>
    </xmlCellPr>
  </singleXmlCell>
  <singleXmlCell id="434" r="R474" connectionId="0">
    <xmlCellPr id="1" uniqueName="ns2:M1_14_7">
      <xmlPr mapId="3553" xpath="/ns2:M19_FBI_Teil2/ns2:Personalstruktur/ns2:M1_14_7" xmlDataType="integer"/>
    </xmlCellPr>
  </singleXmlCell>
  <singleXmlCell id="435" r="U474" connectionId="0">
    <xmlCellPr id="1" uniqueName="ns2:M1_14_8">
      <xmlPr mapId="3553" xpath="/ns2:M19_FBI_Teil2/ns2:Personalstruktur/ns2:M1_14_8" xmlDataType="integer"/>
    </xmlCellPr>
  </singleXmlCell>
  <singleXmlCell id="436" r="O475" connectionId="0">
    <xmlCellPr id="1" uniqueName="ns2:M1_14_9">
      <xmlPr mapId="3553" xpath="/ns2:M19_FBI_Teil2/ns2:Personalstruktur/ns2:M1_14_9" xmlDataType="integer"/>
    </xmlCellPr>
  </singleXmlCell>
  <singleXmlCell id="437" r="R475" connectionId="0">
    <xmlCellPr id="1" uniqueName="ns2:M1_14_10">
      <xmlPr mapId="3553" xpath="/ns2:M19_FBI_Teil2/ns2:Personalstruktur/ns2:M1_14_10" xmlDataType="integer"/>
    </xmlCellPr>
  </singleXmlCell>
  <singleXmlCell id="438" r="U475" connectionId="0">
    <xmlCellPr id="1" uniqueName="ns2:M1_14_11">
      <xmlPr mapId="3553" xpath="/ns2:M19_FBI_Teil2/ns2:Personalstruktur/ns2:M1_14_11" xmlDataType="integer"/>
    </xmlCellPr>
  </singleXmlCell>
  <singleXmlCell id="439" r="R478" connectionId="0">
    <xmlCellPr id="1" uniqueName="ns2:M1_14_12">
      <xmlPr mapId="3553" xpath="/ns2:M19_FBI_Teil2/ns2:Personalstruktur/ns2:M1_14_12" xmlDataType="integer"/>
    </xmlCellPr>
  </singleXmlCell>
  <singleXmlCell id="440" r="U478" connectionId="0">
    <xmlCellPr id="1" uniqueName="ns2:M1_14_13">
      <xmlPr mapId="3553" xpath="/ns2:M19_FBI_Teil2/ns2:Personalstruktur/ns2:M1_14_13" xmlDataType="integer"/>
    </xmlCellPr>
  </singleXmlCell>
  <singleXmlCell id="446" r="R479" connectionId="0">
    <xmlCellPr id="1" uniqueName="ns2:M1_14_14">
      <xmlPr mapId="3553" xpath="/ns2:M19_FBI_Teil2/ns2:Personalstruktur/ns2:M1_14_14" xmlDataType="integer"/>
    </xmlCellPr>
  </singleXmlCell>
  <singleXmlCell id="447" r="U479" connectionId="0">
    <xmlCellPr id="1" uniqueName="ns2:M1_14_15">
      <xmlPr mapId="3553" xpath="/ns2:M19_FBI_Teil2/ns2:Personalstruktur/ns2:M1_14_15" xmlDataType="integer"/>
    </xmlCellPr>
  </singleXmlCell>
  <singleXmlCell id="449" r="R482" connectionId="0">
    <xmlCellPr id="1" uniqueName="ns2:M1_14_16">
      <xmlPr mapId="3553" xpath="/ns2:M19_FBI_Teil2/ns2:Personalstruktur/ns2:M1_14_16" xmlDataType="integer"/>
    </xmlCellPr>
  </singleXmlCell>
  <singleXmlCell id="450" r="U482" connectionId="0">
    <xmlCellPr id="1" uniqueName="ns2:M1_14_17">
      <xmlPr mapId="3553" xpath="/ns2:M19_FBI_Teil2/ns2:Personalstruktur/ns2:M1_14_17" xmlDataType="integer"/>
    </xmlCellPr>
  </singleXmlCell>
  <singleXmlCell id="451" r="R483" connectionId="0">
    <xmlCellPr id="1" uniqueName="ns2:M1_14_18">
      <xmlPr mapId="3553" xpath="/ns2:M19_FBI_Teil2/ns2:Personalstruktur/ns2:M1_14_18" xmlDataType="integer"/>
    </xmlCellPr>
  </singleXmlCell>
  <singleXmlCell id="452" r="U483" connectionId="0">
    <xmlCellPr id="1" uniqueName="ns2:M1_14_19">
      <xmlPr mapId="3553" xpath="/ns2:M19_FBI_Teil2/ns2:Personalstruktur/ns2:M1_14_19" xmlDataType="integer"/>
    </xmlCellPr>
  </singleXmlCell>
  <singleXmlCell id="453" r="W490" connectionId="0">
    <xmlCellPr id="1" uniqueName="ns2:M1_15">
      <xmlPr mapId="3553" xpath="/ns2:M19_FBI_Teil2/ns2:Personalverfügbarkeit/ns2:M1_15" xmlDataType="string"/>
    </xmlCellPr>
  </singleXmlCell>
  <singleXmlCell id="454" r="W491" connectionId="0">
    <xmlCellPr id="1" uniqueName="ns2:M1_15_1">
      <xmlPr mapId="3553" xpath="/ns2:M19_FBI_Teil2/ns2:Personalverfügbarkeit/ns2:M1_15_1" xmlDataType="string"/>
    </xmlCellPr>
  </singleXmlCell>
  <singleXmlCell id="455" r="W492" connectionId="0">
    <xmlCellPr id="1" uniqueName="ns2:M1_15_2">
      <xmlPr mapId="3553" xpath="/ns2:M19_FBI_Teil2/ns2:Personalverfügbarkeit/ns2:M1_15_2" xmlDataType="string"/>
    </xmlCellPr>
  </singleXmlCell>
  <singleXmlCell id="456" r="C495" connectionId="0">
    <xmlCellPr id="1" uniqueName="ns2:M1_15_3">
      <xmlPr mapId="3553" xpath="/ns2:M19_FBI_Teil2/ns2:Personalverfügbarkeit/ns2:M1_15_3" xmlDataType="string"/>
    </xmlCellPr>
  </singleXmlCell>
  <singleXmlCell id="457" r="U642" connectionId="0">
    <xmlCellPr id="1" uniqueName="ns2:M1_29">
      <xmlPr mapId="3553" xpath="/ns2:M19_FBI_Teil2/ns2:Traktionsenergie_Brenn-und_Zusatzstoffe/ns2:M1_29" xmlDataType="decimal"/>
    </xmlCellPr>
  </singleXmlCell>
  <singleXmlCell id="459" r="Q642" connectionId="0">
    <xmlCellPr id="1" uniqueName="ns2:M1_29_2018">
      <xmlPr mapId="3553" xpath="/ns2:M19_FBI_Teil2/ns2:Traktionsenergie_Brenn-und_Zusatzstoffe/ns2:M1_29_2018" xmlDataType="decimal"/>
    </xmlCellPr>
  </singleXmlCell>
  <singleXmlCell id="460" r="U644" connectionId="0">
    <xmlCellPr id="1" uniqueName="ns2:M1_29_1">
      <xmlPr mapId="3553" xpath="/ns2:M19_FBI_Teil2/ns2:Traktionsenergie_Brenn-und_Zusatzstoffe/ns2:M1_29_1" xmlDataType="decimal"/>
    </xmlCellPr>
  </singleXmlCell>
  <singleXmlCell id="461" r="Q644" connectionId="0">
    <xmlCellPr id="1" uniqueName="ns2:M1_29_1_2018">
      <xmlPr mapId="3553" xpath="/ns2:M19_FBI_Teil2/ns2:Traktionsenergie_Brenn-und_Zusatzstoffe/ns2:M1_29_1_2018" xmlDataType="decimal"/>
    </xmlCellPr>
  </singleXmlCell>
  <singleXmlCell id="462" r="U646" connectionId="0">
    <xmlCellPr id="1" uniqueName="ns2:M1_29_2">
      <xmlPr mapId="3553" xpath="/ns2:M19_FBI_Teil2/ns2:Traktionsenergie_Brenn-und_Zusatzstoffe/ns2:M1_29_2" xmlDataType="decimal"/>
    </xmlCellPr>
  </singleXmlCell>
  <singleXmlCell id="463" r="Q646" connectionId="0">
    <xmlCellPr id="1" uniqueName="ns2:M1_29_2_2018">
      <xmlPr mapId="3553" xpath="/ns2:M19_FBI_Teil2/ns2:Traktionsenergie_Brenn-und_Zusatzstoffe/ns2:M1_29_2_2018" xmlDataType="decimal"/>
    </xmlCellPr>
  </singleXmlCell>
  <singleXmlCell id="464" r="U648" connectionId="0">
    <xmlCellPr id="1" uniqueName="ns2:M1_29_3">
      <xmlPr mapId="3553" xpath="/ns2:M19_FBI_Teil2/ns2:Traktionsenergie_Brenn-und_Zusatzstoffe/ns2:M1_29_3" xmlDataType="decimal"/>
    </xmlCellPr>
  </singleXmlCell>
  <singleXmlCell id="465" r="Q648" connectionId="0">
    <xmlCellPr id="1" uniqueName="ns2:M1_29_3_2018">
      <xmlPr mapId="3553" xpath="/ns2:M19_FBI_Teil2/ns2:Traktionsenergie_Brenn-und_Zusatzstoffe/ns2:M1_29_3_2018" xmlDataType="decimal"/>
    </xmlCellPr>
  </singleXmlCell>
  <singleXmlCell id="466" r="U650" connectionId="0">
    <xmlCellPr id="1" uniqueName="ns2:M1_29_4">
      <xmlPr mapId="3553" xpath="/ns2:M19_FBI_Teil2/ns2:Traktionsenergie_Brenn-und_Zusatzstoffe/ns2:M1_29_4" xmlDataType="integer"/>
    </xmlCellPr>
  </singleXmlCell>
  <singleXmlCell id="467" r="Q650" connectionId="0">
    <xmlCellPr id="1" uniqueName="ns2:M1_29_4_2018">
      <xmlPr mapId="3553" xpath="/ns2:M19_FBI_Teil2/ns2:Traktionsenergie_Brenn-und_Zusatzstoffe/ns2:M1_29_4_2018" xmlDataType="integer"/>
    </xmlCellPr>
  </singleXmlCell>
  <singleXmlCell id="468" r="U652" connectionId="0">
    <xmlCellPr id="1" uniqueName="ns2:M1_29_5">
      <xmlPr mapId="3553" xpath="/ns2:M19_FBI_Teil2/ns2:Traktionsenergie_Brenn-und_Zusatzstoffe/ns2:M1_29_5" xmlDataType="integer"/>
    </xmlCellPr>
  </singleXmlCell>
  <singleXmlCell id="469" r="Q652" connectionId="0">
    <xmlCellPr id="1" uniqueName="ns2:M1_29_5_2018">
      <xmlPr mapId="3553" xpath="/ns2:M19_FBI_Teil2/ns2:Traktionsenergie_Brenn-und_Zusatzstoffe/ns2:M1_29_5_2018" xmlDataType="integer"/>
    </xmlCellPr>
  </singleXmlCell>
  <singleXmlCell id="470" r="U654" connectionId="0">
    <xmlCellPr id="1" uniqueName="ns2:M1_29_6">
      <xmlPr mapId="3553" xpath="/ns2:M19_FBI_Teil2/ns2:Traktionsenergie_Brenn-und_Zusatzstoffe/ns2:M1_29_6" xmlDataType="integer"/>
    </xmlCellPr>
  </singleXmlCell>
  <singleXmlCell id="471" r="Q654" connectionId="0">
    <xmlCellPr id="1" uniqueName="ns2:M1_29_6_2018">
      <xmlPr mapId="3553" xpath="/ns2:M19_FBI_Teil2/ns2:Traktionsenergie_Brenn-und_Zusatzstoffe/ns2:M1_29_6_2018" xmlDataType="integer"/>
    </xmlCellPr>
  </singleXmlCell>
  <singleXmlCell id="472" r="U656" connectionId="0">
    <xmlCellPr id="1" uniqueName="ns2:M1_29_7">
      <xmlPr mapId="3553" xpath="/ns2:M19_FBI_Teil2/ns2:Traktionsenergie_Brenn-und_Zusatzstoffe/ns2:M1_29_7" xmlDataType="integer"/>
    </xmlCellPr>
  </singleXmlCell>
  <singleXmlCell id="473" r="Q656" connectionId="0">
    <xmlCellPr id="1" uniqueName="ns2:M1_29_7_2018">
      <xmlPr mapId="3553" xpath="/ns2:M19_FBI_Teil2/ns2:Traktionsenergie_Brenn-und_Zusatzstoffe/ns2:M1_29_7_2018" xmlDataType="integer"/>
    </xmlCellPr>
  </singleXmlCell>
  <singleXmlCell id="474" r="W658" connectionId="0">
    <xmlCellPr id="1" uniqueName="ns2:M1_29_8">
      <xmlPr mapId="3553" xpath="/ns2:M19_FBI_Teil2/ns2:Traktionsenergie_Brenn-und_Zusatzstoffe/ns2:M1_29_8" xmlDataType="string"/>
    </xmlCellPr>
  </singleXmlCell>
  <singleXmlCell id="475" r="Q658" connectionId="0">
    <xmlCellPr id="1" uniqueName="ns2:M1_29_8_2018">
      <xmlPr mapId="3553" xpath="/ns2:M19_FBI_Teil2/ns2:Traktionsenergie_Brenn-und_Zusatzstoffe/ns2:M1_29_8_2018" xmlDataType="string"/>
    </xmlCellPr>
  </singleXmlCell>
  <singleXmlCell id="476" r="U660" connectionId="0">
    <xmlCellPr id="1" uniqueName="ns2:M1_29_9">
      <xmlPr mapId="3553" xpath="/ns2:M19_FBI_Teil2/ns2:Traktionsenergie_Brenn-und_Zusatzstoffe/ns2:M1_29_9" xmlDataType="integer"/>
    </xmlCellPr>
  </singleXmlCell>
  <singleXmlCell id="477" r="Q660" connectionId="0">
    <xmlCellPr id="1" uniqueName="ns2:M1_29_9_2018">
      <xmlPr mapId="3553" xpath="/ns2:M19_FBI_Teil2/ns2:Traktionsenergie_Brenn-und_Zusatzstoffe/ns2:M1_29_9_2018" xmlDataType="integer"/>
    </xmlCellPr>
  </singleXmlCell>
  <singleXmlCell id="478" r="W662" connectionId="0">
    <xmlCellPr id="1" uniqueName="ns2:M1_29_10">
      <xmlPr mapId="3553" xpath="/ns2:M19_FBI_Teil2/ns2:Traktionsenergie_Brenn-und_Zusatzstoffe/ns2:M1_29_10" xmlDataType="string"/>
    </xmlCellPr>
  </singleXmlCell>
  <singleXmlCell id="479" r="Q662" connectionId="0">
    <xmlCellPr id="1" uniqueName="ns2:M1_29_10_2018">
      <xmlPr mapId="3553" xpath="/ns2:M19_FBI_Teil2/ns2:Traktionsenergie_Brenn-und_Zusatzstoffe/ns2:M1_29_10_2018" xmlDataType="string"/>
    </xmlCellPr>
  </singleXmlCell>
  <singleXmlCell id="480" r="W664" connectionId="0">
    <xmlCellPr id="1" uniqueName="ns2:M1_29_11">
      <xmlPr mapId="3553" xpath="/ns2:M19_FBI_Teil2/ns2:Traktionsenergie_Brenn-und_Zusatzstoffe/ns2:M1_29_11" xmlDataType="string"/>
    </xmlCellPr>
  </singleXmlCell>
  <singleXmlCell id="481" r="Q664" connectionId="0">
    <xmlCellPr id="1" uniqueName="ns2:M1_29_11_2018">
      <xmlPr mapId="3553" xpath="/ns2:M19_FBI_Teil2/ns2:Traktionsenergie_Brenn-und_Zusatzstoffe/ns2:M1_29_11_2018" xmlDataType="string"/>
    </xmlCellPr>
  </singleXmlCell>
  <singleXmlCell id="482" r="C667" connectionId="0">
    <xmlCellPr id="1" uniqueName="ns2:M1_29_12">
      <xmlPr mapId="3553" xpath="/ns2:M19_FBI_Teil2/ns2:Traktionsenergie_Brenn-und_Zusatzstoffe/ns2:M1_29_12" xmlDataType="string"/>
    </xmlCellPr>
  </singleXmlCell>
  <singleXmlCell id="483" r="W669" connectionId="0">
    <xmlCellPr id="1" uniqueName="ns2:M1_29_13">
      <xmlPr mapId="3553" xpath="/ns2:M19_FBI_Teil2/ns2:Traktionsenergie_Brenn-und_Zusatzstoffe/ns2:M1_29_13" xmlDataType="decimal"/>
    </xmlCellPr>
  </singleXmlCell>
  <singleXmlCell id="484" r="Q669" connectionId="0">
    <xmlCellPr id="1" uniqueName="ns2:M1_29_13_2018">
      <xmlPr mapId="3553" xpath="/ns2:M19_FBI_Teil2/ns2:Traktionsenergie_Brenn-und_Zusatzstoffe/ns2:M1_29_13_2018" xmlDataType="decimal"/>
    </xmlCellPr>
  </singleXmlCell>
  <singleXmlCell id="485" r="S672" connectionId="0">
    <xmlCellPr id="1" uniqueName="ns2:M1_30">
      <xmlPr mapId="3553" xpath="/ns2:M19_FBI_Teil2/ns2:Traktionsenergie_Brenn-und_Zusatzstoffe/ns2:M1_30" xmlDataType="decimal"/>
    </xmlCellPr>
  </singleXmlCell>
  <singleXmlCell id="486" r="S674" connectionId="0">
    <xmlCellPr id="1" uniqueName="ns2:M1_30_1">
      <xmlPr mapId="3553" xpath="/ns2:M19_FBI_Teil2/ns2:Traktionsenergie_Brenn-und_Zusatzstoffe/ns2:M1_30_1" xmlDataType="integer"/>
    </xmlCellPr>
  </singleXmlCell>
  <singleXmlCell id="487" r="C677" connectionId="0">
    <xmlCellPr id="1" uniqueName="ns2:M1_30_2">
      <xmlPr mapId="3553" xpath="/ns2:M19_FBI_Teil2/ns2:Traktionsenergie_Brenn-und_Zusatzstoffe/ns2:M1_30_2" xmlDataType="string"/>
    </xmlCellPr>
  </singleXmlCell>
  <singleXmlCell id="488" r="M688" connectionId="0">
    <xmlCellPr id="1" uniqueName="ns2:M1_31_2_2018">
      <xmlPr mapId="3553" xpath="/ns2:M19_FBI_Teil2/ns2:Gewinnangaben_2018/ns2:M1_31_2_2018" xmlDataType="decimal"/>
    </xmlCellPr>
  </singleXmlCell>
  <singleXmlCell id="489" r="S688" connectionId="0">
    <xmlCellPr id="1" uniqueName="ns2:M1_31_5_2018">
      <xmlPr mapId="3553" xpath="/ns2:M19_FBI_Teil2/ns2:Gewinnangaben_2018/ns2:M1_31_5_2018" xmlDataType="decimal"/>
    </xmlCellPr>
  </singleXmlCell>
  <singleXmlCell id="490" r="C690" connectionId="0">
    <xmlCellPr id="1" uniqueName="ns2:M1_31_4_2018">
      <xmlPr mapId="3553" xpath="/ns2:M19_FBI_Teil2/ns2:Gewinnangaben_2018/ns2:M1_31_4_2018" xmlDataType="string"/>
    </xmlCellPr>
  </singleXmlCell>
  <singleXmlCell id="491" r="M698" connectionId="0">
    <xmlCellPr id="1" uniqueName="ns2:M1_31_2">
      <xmlPr mapId="3553" xpath="/ns2:M19_FBI_Teil2/ns2:Gewinnangaben_2019/ns2:M1_31_2" xmlDataType="decimal"/>
    </xmlCellPr>
  </singleXmlCell>
  <singleXmlCell id="492" r="S698" connectionId="0">
    <xmlCellPr id="1" uniqueName="ns2:M1_31_5">
      <xmlPr mapId="3553" xpath="/ns2:M19_FBI_Teil2/ns2:Gewinnangaben_2019/ns2:M1_31_5" xmlDataType="decimal"/>
    </xmlCellPr>
  </singleXmlCell>
  <singleXmlCell id="494" r="C701" connectionId="0">
    <xmlCellPr id="1" uniqueName="ns2:M1_31_4">
      <xmlPr mapId="3553" xpath="/ns2:M19_FBI_Teil2/ns2:Gewinnangaben_2019/ns2:M1_31_4" xmlDataType="string"/>
    </xmlCellPr>
  </singleXmlCell>
  <singleXmlCell id="495" r="C990" connectionId="0">
    <xmlCellPr id="1" uniqueName="ns2:M1_45">
      <xmlPr mapId="3553" xpath="/ns2:M19_FBI_Teil2/ns2:Hinsweise_Wünsche/ns2:M1_45" xmlDataType="string"/>
    </xmlCellPr>
  </singleXmlCell>
  <singleXmlCell id="496" r="I997" connectionId="0">
    <xmlCellPr id="1" uniqueName="ns2:U0_5_1">
      <xmlPr mapId="3553" xpath="/ns2:M19_FBI_Teil2/ns2:Ansprechpartner/ns2:U0_5_1" xmlDataType="string"/>
    </xmlCellPr>
  </singleXmlCell>
  <singleXmlCell id="497" r="I999" connectionId="0">
    <xmlCellPr id="1" uniqueName="ns2:U0_5_2">
      <xmlPr mapId="3553" xpath="/ns2:M19_FBI_Teil2/ns2:Ansprechpartner/ns2:U0_5_2" xmlDataType="string"/>
    </xmlCellPr>
  </singleXmlCell>
  <singleXmlCell id="498" r="I1001" connectionId="0">
    <xmlCellPr id="1" uniqueName="ns2:U0_5_4">
      <xmlPr mapId="3553" xpath="/ns2:M19_FBI_Teil2/ns2:Ansprechpartner/ns2:U0_5_4" xmlDataType="string"/>
    </xmlCellPr>
  </singleXmlCell>
  <singleXmlCell id="499" r="W1007" connectionId="0">
    <xmlCellPr id="1" uniqueName="ns2:M1_54">
      <xmlPr mapId="3553" xpath="/ns2:M19_FBI_Teil2/ns2:Ansprechpartner/ns2:M1_54" xmlDataType="string"/>
    </xmlCellPr>
  </singleXmlCell>
  <singleXmlCell id="500" r="F578" connectionId="0">
    <xmlCellPr id="1" uniqueName="ns2:M1_16">
      <xmlPr mapId="3553" xpath="/ns2:M19_FBI_Teil2/ns2:Konjunkturentwicklung/ns2:M1_16" xmlDataType="string"/>
    </xmlCellPr>
  </singleXmlCell>
  <singleXmlCell id="501" r="M578" connectionId="0">
    <xmlCellPr id="1" uniqueName="ns2:M1_16_1">
      <xmlPr mapId="3553" xpath="/ns2:M19_FBI_Teil2/ns2:Konjunkturentwicklung/ns2:M1_16_1" xmlDataType="string"/>
    </xmlCellPr>
  </singleXmlCell>
  <singleXmlCell id="502" r="U578" connectionId="0">
    <xmlCellPr id="1" uniqueName="ns2:M1_16_2">
      <xmlPr mapId="3553" xpath="/ns2:M19_FBI_Teil2/ns2:Konjunkturentwicklung/ns2:M1_16_2" xmlDataType="string"/>
    </xmlCellPr>
  </singleXmlCell>
  <singleXmlCell id="503" r="X714" connectionId="0">
    <xmlCellPr id="1" uniqueName="ns2:M1_35">
      <xmlPr mapId="3553" xpath="/ns2:M19_FBI_Teil2/ns2:Einflussfaktoren_auf_den_Schienenverkehrsmarkt/ns2:Kundenfreundlichkeit/ns2:M1_35" xmlDataType="string"/>
    </xmlCellPr>
  </singleXmlCell>
  <singleXmlCell id="504" r="U704" connectionId="0">
    <xmlCellPr id="1" uniqueName="ns2:U0_4">
      <xmlPr mapId="3553" xpath="/ns2:M19_FBI_Teil2/ns2:Unternehmensdaten/ns2:U0_4" xmlDataType="string"/>
    </xmlCellPr>
  </singleXmlCell>
  <singleXmlCell id="505" r="X716" connectionId="0">
    <xmlCellPr id="1" uniqueName="ns2:M1_35_1">
      <xmlPr mapId="3553" xpath="/ns2:M19_FBI_Teil2/ns2:Einflussfaktoren_auf_den_Schienenverkehrsmarkt/ns2:Kundenfreundlichkeit/ns2:M1_35_1" xmlDataType="string"/>
    </xmlCellPr>
  </singleXmlCell>
  <singleXmlCell id="506" r="J718" connectionId="0">
    <xmlCellPr id="1" uniqueName="ns2:M1_35_2">
      <xmlPr mapId="3553" xpath="/ns2:M19_FBI_Teil2/ns2:Einflussfaktoren_auf_den_Schienenverkehrsmarkt/ns2:Kundenfreundlichkeit/ns2:M1_35_2" xmlDataType="string"/>
    </xmlCellPr>
  </singleXmlCell>
  <singleXmlCell id="507" r="X718" connectionId="0">
    <xmlCellPr id="1" uniqueName="ns2:M1_35_3">
      <xmlPr mapId="3553" xpath="/ns2:M19_FBI_Teil2/ns2:Einflussfaktoren_auf_den_Schienenverkehrsmarkt/ns2:Kundenfreundlichkeit/ns2:M1_35_3" xmlDataType="string"/>
    </xmlCellPr>
  </singleXmlCell>
  <singleXmlCell id="508" r="J720" connectionId="0">
    <xmlCellPr id="1" uniqueName="ns2:M1_35_4">
      <xmlPr mapId="3553" xpath="/ns2:M19_FBI_Teil2/ns2:Einflussfaktoren_auf_den_Schienenverkehrsmarkt/ns2:Kundenfreundlichkeit/ns2:M1_35_4" xmlDataType="string"/>
    </xmlCellPr>
  </singleXmlCell>
  <singleXmlCell id="509" r="X720" connectionId="0">
    <xmlCellPr id="1" uniqueName="ns2:M1_35_5">
      <xmlPr mapId="3553" xpath="/ns2:M19_FBI_Teil2/ns2:Einflussfaktoren_auf_den_Schienenverkehrsmarkt/ns2:Kundenfreundlichkeit/ns2:M1_35_5" xmlDataType="string"/>
    </xmlCellPr>
  </singleXmlCell>
  <singleXmlCell id="510" r="X725" connectionId="0">
    <xmlCellPr id="1" uniqueName="ns2:M1_36">
      <xmlPr mapId="3553" xpath="/ns2:M19_FBI_Teil2/ns2:Einflussfaktoren_auf_den_Schienenverkehrsmarkt/ns2:Zugang_zu_Schienenwegen/ns2:M1_36" xmlDataType="string"/>
    </xmlCellPr>
  </singleXmlCell>
  <singleXmlCell id="511" r="X727" connectionId="0">
    <xmlCellPr id="1" uniqueName="ns2:M1_36_1">
      <xmlPr mapId="3553" xpath="/ns2:M19_FBI_Teil2/ns2:Einflussfaktoren_auf_den_Schienenverkehrsmarkt/ns2:Zugang_zu_Schienenwegen/ns2:M1_36_1" xmlDataType="string"/>
    </xmlCellPr>
  </singleXmlCell>
  <singleXmlCell id="512" r="X729" connectionId="0">
    <xmlCellPr id="1" uniqueName="ns2:M1_36_2">
      <xmlPr mapId="3553" xpath="/ns2:M19_FBI_Teil2/ns2:Einflussfaktoren_auf_den_Schienenverkehrsmarkt/ns2:Zugang_zu_Schienenwegen/ns2:M1_36_2" xmlDataType="string"/>
    </xmlCellPr>
  </singleXmlCell>
  <singleXmlCell id="513" r="X731" connectionId="0">
    <xmlCellPr id="1" uniqueName="ns2:M1_36_3">
      <xmlPr mapId="3553" xpath="/ns2:M19_FBI_Teil2/ns2:Einflussfaktoren_auf_den_Schienenverkehrsmarkt/ns2:Zugang_zu_Schienenwegen/ns2:M1_36_3" xmlDataType="string"/>
    </xmlCellPr>
  </singleXmlCell>
  <singleXmlCell id="514" r="X733" connectionId="0">
    <xmlCellPr id="1" uniqueName="ns2:M1_36_4">
      <xmlPr mapId="3553" xpath="/ns2:M19_FBI_Teil2/ns2:Einflussfaktoren_auf_den_Schienenverkehrsmarkt/ns2:Zugang_zu_Schienenwegen/ns2:M1_36_4" xmlDataType="string"/>
    </xmlCellPr>
  </singleXmlCell>
  <singleXmlCell id="515" r="X735" connectionId="0">
    <xmlCellPr id="1" uniqueName="ns2:M1_36_5">
      <xmlPr mapId="3553" xpath="/ns2:M19_FBI_Teil2/ns2:Einflussfaktoren_auf_den_Schienenverkehrsmarkt/ns2:Zugang_zu_Schienenwegen/ns2:M1_36_5" xmlDataType="string"/>
    </xmlCellPr>
  </singleXmlCell>
  <singleXmlCell id="516" r="X737" connectionId="0">
    <xmlCellPr id="1" uniqueName="ns2:M1_36_6">
      <xmlPr mapId="3553" xpath="/ns2:M19_FBI_Teil2/ns2:Einflussfaktoren_auf_den_Schienenverkehrsmarkt/ns2:Zugang_zu_Schienenwegen/ns2:M1_36_6" xmlDataType="string"/>
    </xmlCellPr>
  </singleXmlCell>
  <singleXmlCell id="517" r="X741" connectionId="0">
    <xmlCellPr id="1" uniqueName="ns2:M1_37">
      <xmlPr mapId="3553" xpath="/ns2:M19_FBI_Teil2/ns2:Einflussfaktoren_auf_den_Schienenverkehrsmarkt/ns2:Zugang_zu_Serviceeinrichtungen/ns2:M1_37" xmlDataType="string"/>
    </xmlCellPr>
  </singleXmlCell>
  <singleXmlCell id="518" r="X743" connectionId="0">
    <xmlCellPr id="1" uniqueName="ns2:M1_37_1">
      <xmlPr mapId="3553" xpath="/ns2:M19_FBI_Teil2/ns2:Einflussfaktoren_auf_den_Schienenverkehrsmarkt/ns2:Zugang_zu_Serviceeinrichtungen/ns2:M1_37_1" xmlDataType="string"/>
    </xmlCellPr>
  </singleXmlCell>
  <singleXmlCell id="519" r="X745" connectionId="0">
    <xmlCellPr id="1" uniqueName="ns2:M1_37_2">
      <xmlPr mapId="3553" xpath="/ns2:M19_FBI_Teil2/ns2:Einflussfaktoren_auf_den_Schienenverkehrsmarkt/ns2:Zugang_zu_Serviceeinrichtungen/ns2:M1_37_2" xmlDataType="string"/>
    </xmlCellPr>
  </singleXmlCell>
  <singleXmlCell id="520" r="X747" connectionId="0">
    <xmlCellPr id="1" uniqueName="ns2:M1_37_3">
      <xmlPr mapId="3553" xpath="/ns2:M19_FBI_Teil2/ns2:Einflussfaktoren_auf_den_Schienenverkehrsmarkt/ns2:Zugang_zu_Serviceeinrichtungen/ns2:M1_37_3" xmlDataType="string"/>
    </xmlCellPr>
  </singleXmlCell>
  <singleXmlCell id="521" r="X749" connectionId="0">
    <xmlCellPr id="1" uniqueName="ns2:M1_37_4">
      <xmlPr mapId="3553" xpath="/ns2:M19_FBI_Teil2/ns2:Einflussfaktoren_auf_den_Schienenverkehrsmarkt/ns2:Zugang_zu_Serviceeinrichtungen/ns2:M1_37_4" xmlDataType="string"/>
    </xmlCellPr>
  </singleXmlCell>
  <singleXmlCell id="522" r="X751" connectionId="0">
    <xmlCellPr id="1" uniqueName="ns2:M1_37_5">
      <xmlPr mapId="3553" xpath="/ns2:M19_FBI_Teil2/ns2:Einflussfaktoren_auf_den_Schienenverkehrsmarkt/ns2:Zugang_zu_Serviceeinrichtungen/ns2:M1_37_5" xmlDataType="string"/>
    </xmlCellPr>
  </singleXmlCell>
  <singleXmlCell id="523" r="X753" connectionId="0">
    <xmlCellPr id="1" uniqueName="ns2:M1_37_6">
      <xmlPr mapId="3553" xpath="/ns2:M19_FBI_Teil2/ns2:Einflussfaktoren_auf_den_Schienenverkehrsmarkt/ns2:Zugang_zu_Serviceeinrichtungen/ns2:M1_37_6" xmlDataType="string"/>
    </xmlCellPr>
  </singleXmlCell>
  <singleXmlCell id="524" r="X755" connectionId="0">
    <xmlCellPr id="1" uniqueName="ns2:M1_37_7">
      <xmlPr mapId="3553" xpath="/ns2:M19_FBI_Teil2/ns2:Einflussfaktoren_auf_den_Schienenverkehrsmarkt/ns2:Zugang_zu_Serviceeinrichtungen/ns2:M1_37_7" xmlDataType="string"/>
    </xmlCellPr>
  </singleXmlCell>
  <singleXmlCell id="525" r="X757" connectionId="0">
    <xmlCellPr id="1" uniqueName="ns2:M1_37_8">
      <xmlPr mapId="3553" xpath="/ns2:M19_FBI_Teil2/ns2:Einflussfaktoren_auf_den_Schienenverkehrsmarkt/ns2:Zugang_zu_Serviceeinrichtungen/ns2:M1_37_8" xmlDataType="string"/>
    </xmlCellPr>
  </singleXmlCell>
  <singleXmlCell id="526" r="X759" connectionId="0">
    <xmlCellPr id="1" uniqueName="ns2:M1_37_9">
      <xmlPr mapId="3553" xpath="/ns2:M19_FBI_Teil2/ns2:Einflussfaktoren_auf_den_Schienenverkehrsmarkt/ns2:Zugang_zu_Serviceeinrichtungen/ns2:M1_37_9" xmlDataType="string"/>
    </xmlCellPr>
  </singleXmlCell>
  <singleXmlCell id="527" r="X763" connectionId="0">
    <xmlCellPr id="1" uniqueName="ns2:M1_38">
      <xmlPr mapId="3553" xpath="/ns2:M19_FBI_Teil2/ns2:Einflussfaktoren_auf_den_Schienenverkehrsmarkt/ns2:Verfügbarkeit_von_Betriebsmitteln/ns2:M1_38" xmlDataType="string"/>
    </xmlCellPr>
  </singleXmlCell>
  <singleXmlCell id="528" r="X765" connectionId="0">
    <xmlCellPr id="1" uniqueName="ns2:M1_38_1">
      <xmlPr mapId="3553" xpath="/ns2:M19_FBI_Teil2/ns2:Einflussfaktoren_auf_den_Schienenverkehrsmarkt/ns2:Verfügbarkeit_von_Betriebsmitteln/ns2:M1_38_1" xmlDataType="string"/>
    </xmlCellPr>
  </singleXmlCell>
  <singleXmlCell id="529" r="X767" connectionId="0">
    <xmlCellPr id="1" uniqueName="ns2:M1_38_2">
      <xmlPr mapId="3553" xpath="/ns2:M19_FBI_Teil2/ns2:Einflussfaktoren_auf_den_Schienenverkehrsmarkt/ns2:Verfügbarkeit_von_Betriebsmitteln/ns2:M1_38_2" xmlDataType="string"/>
    </xmlCellPr>
  </singleXmlCell>
  <singleXmlCell id="530" r="X780" connectionId="0">
    <xmlCellPr id="1" uniqueName="ns2:M1_39">
      <xmlPr mapId="3553" xpath="/ns2:M19_FBI_Teil2/ns2:Einflussfaktoren_auf_den_Schienenverkehrsmarkt/ns2:Diskriminierungsfreiheit/ns2:M1_39" xmlDataType="string"/>
    </xmlCellPr>
  </singleXmlCell>
  <singleXmlCell id="531" r="X782" connectionId="0">
    <xmlCellPr id="1" uniqueName="ns2:M1_39_1">
      <xmlPr mapId="3553" xpath="/ns2:M19_FBI_Teil2/ns2:Einflussfaktoren_auf_den_Schienenverkehrsmarkt/ns2:Diskriminierungsfreiheit/ns2:M1_39_1" xmlDataType="string"/>
    </xmlCellPr>
  </singleXmlCell>
  <singleXmlCell id="583" r="X784" connectionId="0">
    <xmlCellPr id="1" uniqueName="ns2:M1_39_2">
      <xmlPr mapId="3553" xpath="/ns2:M19_FBI_Teil2/ns2:Einflussfaktoren_auf_den_Schienenverkehrsmarkt/ns2:Diskriminierungsfreiheit/ns2:M1_39_2" xmlDataType="string"/>
    </xmlCellPr>
  </singleXmlCell>
  <singleXmlCell id="584" r="X786" connectionId="0">
    <xmlCellPr id="1" uniqueName="ns2:M1_39_3">
      <xmlPr mapId="3553" xpath="/ns2:M19_FBI_Teil2/ns2:Einflussfaktoren_auf_den_Schienenverkehrsmarkt/ns2:Diskriminierungsfreiheit/ns2:M1_39_3" xmlDataType="string"/>
    </xmlCellPr>
  </singleXmlCell>
  <singleXmlCell id="585" r="X788" connectionId="0">
    <xmlCellPr id="1" uniqueName="ns2:M1_39_4">
      <xmlPr mapId="3553" xpath="/ns2:M19_FBI_Teil2/ns2:Einflussfaktoren_auf_den_Schienenverkehrsmarkt/ns2:Diskriminierungsfreiheit/ns2:M1_39_4" xmlDataType="string"/>
    </xmlCellPr>
  </singleXmlCell>
  <singleXmlCell id="586" r="X790" connectionId="0">
    <xmlCellPr id="1" uniqueName="ns2:M1_39_5">
      <xmlPr mapId="3553" xpath="/ns2:M19_FBI_Teil2/ns2:Einflussfaktoren_auf_den_Schienenverkehrsmarkt/ns2:Diskriminierungsfreiheit/ns2:M1_39_5" xmlDataType="string"/>
    </xmlCellPr>
  </singleXmlCell>
  <singleXmlCell id="587" r="X792" connectionId="0">
    <xmlCellPr id="1" uniqueName="ns2:M1_39_6">
      <xmlPr mapId="3553" xpath="/ns2:M19_FBI_Teil2/ns2:Einflussfaktoren_auf_den_Schienenverkehrsmarkt/ns2:Diskriminierungsfreiheit/ns2:M1_39_6" xmlDataType="string"/>
    </xmlCellPr>
  </singleXmlCell>
  <singleXmlCell id="588" r="X794" connectionId="0">
    <xmlCellPr id="1" uniqueName="ns2:M1_39_7">
      <xmlPr mapId="3553" xpath="/ns2:M19_FBI_Teil2/ns2:Einflussfaktoren_auf_den_Schienenverkehrsmarkt/ns2:Diskriminierungsfreiheit/ns2:M1_39_7" xmlDataType="string"/>
    </xmlCellPr>
  </singleXmlCell>
  <singleXmlCell id="589" r="X798" connectionId="0">
    <xmlCellPr id="1" uniqueName="ns2:M1_40">
      <xmlPr mapId="3553" xpath="/ns2:M19_FBI_Teil2/ns2:Einflussfaktoren_auf_den_Schienenverkehrsmarkt/ns2:Preis_Leistungs_Verhältnis/ns2:M1_40" xmlDataType="string"/>
    </xmlCellPr>
  </singleXmlCell>
  <singleXmlCell id="590" r="X800" connectionId="0">
    <xmlCellPr id="1" uniqueName="ns2:M1_40_1">
      <xmlPr mapId="3553" xpath="/ns2:M19_FBI_Teil2/ns2:Einflussfaktoren_auf_den_Schienenverkehrsmarkt/ns2:Preis_Leistungs_Verhältnis/ns2:M1_40_1" xmlDataType="string"/>
    </xmlCellPr>
  </singleXmlCell>
  <singleXmlCell id="591" r="X802" connectionId="0">
    <xmlCellPr id="1" uniqueName="ns2:M1_40_2">
      <xmlPr mapId="3553" xpath="/ns2:M19_FBI_Teil2/ns2:Einflussfaktoren_auf_den_Schienenverkehrsmarkt/ns2:Preis_Leistungs_Verhältnis/ns2:M1_40_2" xmlDataType="string"/>
    </xmlCellPr>
  </singleXmlCell>
  <singleXmlCell id="619" r="X804" connectionId="0">
    <xmlCellPr id="1" uniqueName="ns2:M1_40_3">
      <xmlPr mapId="3553" xpath="/ns2:M19_FBI_Teil2/ns2:Einflussfaktoren_auf_den_Schienenverkehrsmarkt/ns2:Preis_Leistungs_Verhältnis/ns2:M1_40_3" xmlDataType="string"/>
    </xmlCellPr>
  </singleXmlCell>
  <singleXmlCell id="620" r="X806" connectionId="0">
    <xmlCellPr id="1" uniqueName="ns2:M1_40_4">
      <xmlPr mapId="3553" xpath="/ns2:M19_FBI_Teil2/ns2:Einflussfaktoren_auf_den_Schienenverkehrsmarkt/ns2:Preis_Leistungs_Verhältnis/ns2:M1_40_4" xmlDataType="string"/>
    </xmlCellPr>
  </singleXmlCell>
  <singleXmlCell id="621" r="X808" connectionId="0">
    <xmlCellPr id="1" uniqueName="ns2:M1_40_5">
      <xmlPr mapId="3553" xpath="/ns2:M19_FBI_Teil2/ns2:Einflussfaktoren_auf_den_Schienenverkehrsmarkt/ns2:Preis_Leistungs_Verhältnis/ns2:M1_40_5" xmlDataType="string"/>
    </xmlCellPr>
  </singleXmlCell>
  <singleXmlCell id="622" r="X810" connectionId="0">
    <xmlCellPr id="1" uniqueName="ns2:M1_40_6">
      <xmlPr mapId="3553" xpath="/ns2:M19_FBI_Teil2/ns2:Einflussfaktoren_auf_den_Schienenverkehrsmarkt/ns2:Preis_Leistungs_Verhältnis/ns2:M1_40_6" xmlDataType="string"/>
    </xmlCellPr>
  </singleXmlCell>
  <singleXmlCell id="623" r="X812" connectionId="0">
    <xmlCellPr id="1" uniqueName="ns2:M1_40_7">
      <xmlPr mapId="3553" xpath="/ns2:M19_FBI_Teil2/ns2:Einflussfaktoren_auf_den_Schienenverkehrsmarkt/ns2:Preis_Leistungs_Verhältnis/ns2:M1_40_7" xmlDataType="string"/>
    </xmlCellPr>
  </singleXmlCell>
  <singleXmlCell id="625" r="X814" connectionId="0">
    <xmlCellPr id="1" uniqueName="ns2:M1_40_8">
      <xmlPr mapId="3553" xpath="/ns2:M19_FBI_Teil2/ns2:Einflussfaktoren_auf_den_Schienenverkehrsmarkt/ns2:Preis_Leistungs_Verhältnis/ns2:M1_40_8" xmlDataType="string"/>
    </xmlCellPr>
  </singleXmlCell>
  <singleXmlCell id="676" r="X818" connectionId="0">
    <xmlCellPr id="1" uniqueName="ns2:M1_41">
      <xmlPr mapId="3553" xpath="/ns2:M19_FBI_Teil2/ns2:Einflussfaktoren_auf_den_Schienenverkehrsmarkt/ns2:Tarife_und_Vertrieb/ns2:M1_41" xmlDataType="string"/>
    </xmlCellPr>
  </singleXmlCell>
  <singleXmlCell id="727" r="X820" connectionId="0">
    <xmlCellPr id="1" uniqueName="ns2:M1_41_1">
      <xmlPr mapId="3553" xpath="/ns2:M19_FBI_Teil2/ns2:Einflussfaktoren_auf_den_Schienenverkehrsmarkt/ns2:Tarife_und_Vertrieb/ns2:M1_41_1" xmlDataType="string"/>
    </xmlCellPr>
  </singleXmlCell>
  <singleXmlCell id="751" r="X822" connectionId="0">
    <xmlCellPr id="1" uniqueName="ns2:M1_41_2">
      <xmlPr mapId="3553" xpath="/ns2:M19_FBI_Teil2/ns2:Einflussfaktoren_auf_den_Schienenverkehrsmarkt/ns2:Tarife_und_Vertrieb/ns2:M1_41_2" xmlDataType="string"/>
    </xmlCellPr>
  </singleXmlCell>
  <singleXmlCell id="752" r="M826" connectionId="0">
    <xmlCellPr id="1" uniqueName="ns2:M1_42">
      <xmlPr mapId="3553" xpath="/ns2:M19_FBI_Teil2/ns2:Einflussfaktoren_auf_den_Schienenverkehrsmarkt/ns2:Internationaler_Eisenbahninfrastruktur/ns2:M1_42" xmlDataType="string"/>
    </xmlCellPr>
  </singleXmlCell>
  <singleXmlCell id="887" r="X828" connectionId="0">
    <xmlCellPr id="1" uniqueName="ns2:M1_42_1">
      <xmlPr mapId="3553" xpath="/ns2:M19_FBI_Teil2/ns2:Einflussfaktoren_auf_den_Schienenverkehrsmarkt/ns2:Internationaler_Eisenbahninfrastruktur/ns2:M1_42_1" xmlDataType="string"/>
    </xmlCellPr>
  </singleXmlCell>
  <singleXmlCell id="888" r="X830" connectionId="0">
    <xmlCellPr id="1" uniqueName="ns2:M1_42_2">
      <xmlPr mapId="3553" xpath="/ns2:M19_FBI_Teil2/ns2:Einflussfaktoren_auf_den_Schienenverkehrsmarkt/ns2:Internationaler_Eisenbahninfrastruktur/ns2:M1_42_2" xmlDataType="string"/>
    </xmlCellPr>
  </singleXmlCell>
  <singleXmlCell id="889" r="X832" connectionId="0">
    <xmlCellPr id="1" uniqueName="ns2:M1_42_3">
      <xmlPr mapId="3553" xpath="/ns2:M19_FBI_Teil2/ns2:Einflussfaktoren_auf_den_Schienenverkehrsmarkt/ns2:Internationaler_Eisenbahninfrastruktur/ns2:M1_42_3" xmlDataType="string"/>
    </xmlCellPr>
  </singleXmlCell>
  <singleXmlCell id="951" r="X834" connectionId="0">
    <xmlCellPr id="1" uniqueName="ns2:M1_42_4">
      <xmlPr mapId="3553" xpath="/ns2:M19_FBI_Teil2/ns2:Einflussfaktoren_auf_den_Schienenverkehrsmarkt/ns2:Internationaler_Eisenbahninfrastruktur/ns2:M1_42_4" xmlDataType="string"/>
    </xmlCellPr>
  </singleXmlCell>
  <singleXmlCell id="952" r="C840" connectionId="0">
    <xmlCellPr id="1" uniqueName="ns2:M1_42_5">
      <xmlPr mapId="3553" xpath="/ns2:M19_FBI_Teil2/ns2:Einflussfaktoren_auf_den_Schienenverkehrsmarkt/ns2:Internationaler_Eisenbahninfrastruktur/ns2:M1_42_5" xmlDataType="string"/>
    </xmlCellPr>
  </singleXmlCell>
  <singleXmlCell id="953" r="C846" connectionId="0">
    <xmlCellPr id="1" uniqueName="ns2:M1_43">
      <xmlPr mapId="3553" xpath="/ns2:M19_FBI_Teil2/ns2:Einflussfaktoren_auf_den_Schienenverkehrsmarkt/ns2:Fahrplanqualität/ns2:M1_43" xmlDataType="string"/>
    </xmlCellPr>
  </singleXmlCell>
  <singleXmlCell id="954" r="C852" connectionId="0">
    <xmlCellPr id="1" uniqueName="ns2:M1_44">
      <xmlPr mapId="3553" xpath="/ns2:M19_FBI_Teil2/ns2:Einflussfaktoren_auf_den_Schienenverkehrsmarkt/ns2:Zugang_Zugbildungseinrichtungen/ns2:M1_44" xmlDataType="string"/>
    </xmlCellPr>
  </singleXmlCell>
  <singleXmlCell id="955" r="C854" connectionId="0">
    <xmlCellPr id="1" uniqueName="ns2:M1_44_4">
      <xmlPr mapId="3553" xpath="/ns2:M19_FBI_Teil2/ns2:Einflussfaktoren_auf_den_Schienenverkehrsmarkt/ns2:Zugang_Zugbildungseinrichtungen/ns2:M1_44_4" xmlDataType="string"/>
    </xmlCellPr>
  </singleXmlCell>
  <singleXmlCell id="956" r="C856" connectionId="0">
    <xmlCellPr id="1" uniqueName="ns2:M1_44_1">
      <xmlPr mapId="3553" xpath="/ns2:M19_FBI_Teil2/ns2:Einflussfaktoren_auf_den_Schienenverkehrsmarkt/ns2:Zugang_Zugbildungseinrichtungen/ns2:M1_44_1" xmlDataType="string"/>
    </xmlCellPr>
  </singleXmlCell>
  <singleXmlCell id="957" r="C858" connectionId="0">
    <xmlCellPr id="1" uniqueName="ns2:M1_44_2">
      <xmlPr mapId="3553" xpath="/ns2:M19_FBI_Teil2/ns2:Einflussfaktoren_auf_den_Schienenverkehrsmarkt/ns2:Zugang_Zugbildungseinrichtungen/ns2:M1_44_2" xmlDataType="string"/>
    </xmlCellPr>
  </singleXmlCell>
  <singleXmlCell id="958" r="C860" connectionId="0">
    <xmlCellPr id="1" uniqueName="ns2:M1_44_3">
      <xmlPr mapId="3553" xpath="/ns2:M19_FBI_Teil2/ns2:Einflussfaktoren_auf_den_Schienenverkehrsmarkt/ns2:Zugang_Zugbildungseinrichtungen/ns2:M1_44_3" xmlDataType="string"/>
    </xmlCellPr>
  </singleXmlCell>
  <singleXmlCell id="959" r="W866" connectionId="0">
    <xmlCellPr id="1" uniqueName="ns2:M1_58">
      <xmlPr mapId="3553" xpath="/ns2:M19_FBI_Teil2/ns2:Einflussfaktoren_auf_den_Schienenverkehrsmarkt/ns2:Tragfähige_Marktalternativen_bei_Serviceeinrichtungen/ns2:M1_58" xmlDataType="string"/>
    </xmlCellPr>
  </singleXmlCell>
  <singleXmlCell id="960" r="W868" connectionId="0">
    <xmlCellPr id="1" uniqueName="ns2:M1_58_1">
      <xmlPr mapId="3553" xpath="/ns2:M19_FBI_Teil2/ns2:Einflussfaktoren_auf_den_Schienenverkehrsmarkt/ns2:Tragfähige_Marktalternativen_bei_Serviceeinrichtungen/ns2:M1_58_1" xmlDataType="string"/>
    </xmlCellPr>
  </singleXmlCell>
  <singleXmlCell id="961" r="W870" connectionId="0">
    <xmlCellPr id="1" uniqueName="ns2:M1_58_2">
      <xmlPr mapId="3553" xpath="/ns2:M19_FBI_Teil2/ns2:Einflussfaktoren_auf_den_Schienenverkehrsmarkt/ns2:Tragfähige_Marktalternativen_bei_Serviceeinrichtungen/ns2:M1_58_2" xmlDataType="string"/>
    </xmlCellPr>
  </singleXmlCell>
  <singleXmlCell id="962" r="C872" connectionId="0">
    <xmlCellPr id="1" uniqueName="ns2:M1_58_3">
      <xmlPr mapId="3553" xpath="/ns2:M19_FBI_Teil2/ns2:Einflussfaktoren_auf_den_Schienenverkehrsmarkt/ns2:Tragfähige_Marktalternativen_bei_Serviceeinrichtungen/ns2:M1_58_3" xmlDataType="string"/>
    </xmlCellPr>
  </singleXmlCell>
  <singleXmlCell id="963" r="W880" connectionId="0">
    <xmlCellPr id="1" uniqueName="ns2:M1_33">
      <xmlPr mapId="3553" xpath="/ns2:M19_FBI_Teil2/ns2:Einflussfaktoren_auf_den_Schienenverkehrsmarkt/ns2:Bauerschwerniskosten/ns2:M1_33" xmlDataType="string"/>
    </xmlCellPr>
  </singleXmlCell>
  <singleXmlCell id="964" r="S884" connectionId="0">
    <xmlCellPr id="1" uniqueName="ns2:M1_33_1">
      <xmlPr mapId="3553" xpath="/ns2:M19_FBI_Teil2/ns2:Einflussfaktoren_auf_den_Schienenverkehrsmarkt/ns2:Bauerschwerniskosten/ns2:M1_33_1" xmlDataType="decimal"/>
    </xmlCellPr>
  </singleXmlCell>
  <singleXmlCell id="965" r="S886" connectionId="0">
    <xmlCellPr id="1" uniqueName="ns2:M1_33_3">
      <xmlPr mapId="3553" xpath="/ns2:M19_FBI_Teil2/ns2:Einflussfaktoren_auf_den_Schienenverkehrsmarkt/ns2:Bauerschwerniskosten/ns2:M1_33_3" xmlDataType="decimal"/>
    </xmlCellPr>
  </singleXmlCell>
  <singleXmlCell id="966" r="S888" connectionId="0">
    <xmlCellPr id="1" uniqueName="ns2:M1_33_5">
      <xmlPr mapId="3553" xpath="/ns2:M19_FBI_Teil2/ns2:Einflussfaktoren_auf_den_Schienenverkehrsmarkt/ns2:Bauerschwerniskosten/ns2:M1_33_5" xmlDataType="decimal"/>
    </xmlCellPr>
  </singleXmlCell>
  <singleXmlCell id="967" r="S890" connectionId="0">
    <xmlCellPr id="1" uniqueName="ns2:M1_33_7">
      <xmlPr mapId="3553" xpath="/ns2:M19_FBI_Teil2/ns2:Einflussfaktoren_auf_den_Schienenverkehrsmarkt/ns2:Bauerschwerniskosten/ns2:M1_33_7" xmlDataType="decimal"/>
    </xmlCellPr>
  </singleXmlCell>
  <singleXmlCell id="968" r="W892" connectionId="0">
    <xmlCellPr id="1" uniqueName="ns2:M1_33_8">
      <xmlPr mapId="3553" xpath="/ns2:M19_FBI_Teil2/ns2:Einflussfaktoren_auf_den_Schienenverkehrsmarkt/ns2:Bauerschwerniskosten/ns2:M1_33_8" xmlDataType="string"/>
    </xmlCellPr>
  </singleXmlCell>
  <singleXmlCell id="969" r="W894" connectionId="0">
    <xmlCellPr id="1" uniqueName="ns2:M1_33_9">
      <xmlPr mapId="3553" xpath="/ns2:M19_FBI_Teil2/ns2:Einflussfaktoren_auf_den_Schienenverkehrsmarkt/ns2:Bauerschwerniskosten/ns2:M1_33_9" xmlDataType="integer"/>
    </xmlCellPr>
  </singleXmlCell>
  <singleXmlCell id="970" r="X900" connectionId="0">
    <xmlCellPr id="1" uniqueName="ns2:M1_34">
      <xmlPr mapId="3553" xpath="/ns2:M19_FBI_Teil2/ns2:Einflussfaktoren_auf_den_Schienenverkehrsmarkt/ns2:Planmäßige_Baumaßnahmen_der_Infrastrukturbetreiber/ns2:M1_34" xmlDataType="string"/>
    </xmlCellPr>
  </singleXmlCell>
  <singleXmlCell id="971" r="X902" connectionId="0">
    <xmlCellPr id="1" uniqueName="ns2:M1_34_1">
      <xmlPr mapId="3553" xpath="/ns2:M19_FBI_Teil2/ns2:Einflussfaktoren_auf_den_Schienenverkehrsmarkt/ns2:Planmäßige_Baumaßnahmen_der_Infrastrukturbetreiber/ns2:M1_34_1" xmlDataType="string"/>
    </xmlCellPr>
  </singleXmlCell>
  <singleXmlCell id="972" r="X904" connectionId="0">
    <xmlCellPr id="1" uniqueName="ns2:M1_34_2">
      <xmlPr mapId="3553" xpath="/ns2:M19_FBI_Teil2/ns2:Einflussfaktoren_auf_den_Schienenverkehrsmarkt/ns2:Planmäßige_Baumaßnahmen_der_Infrastrukturbetreiber/ns2:M1_34_2" xmlDataType="string"/>
    </xmlCellPr>
  </singleXmlCell>
  <singleXmlCell id="973" r="X906" connectionId="0">
    <xmlCellPr id="1" uniqueName="ns2:M1_34_3">
      <xmlPr mapId="3553" xpath="/ns2:M19_FBI_Teil2/ns2:Einflussfaktoren_auf_den_Schienenverkehrsmarkt/ns2:Planmäßige_Baumaßnahmen_der_Infrastrukturbetreiber/ns2:M1_34_3" xmlDataType="string"/>
    </xmlCellPr>
  </singleXmlCell>
  <singleXmlCell id="974" r="X910" connectionId="0">
    <xmlCellPr id="1" uniqueName="ns2:M1_34_5">
      <xmlPr mapId="3553" xpath="/ns2:M19_FBI_Teil2/ns2:Einflussfaktoren_auf_den_Schienenverkehrsmarkt/ns2:Planmäßige_Baumaßnahmen_der_Infrastrukturbetreiber/ns2:M1_34_5" xmlDataType="string"/>
    </xmlCellPr>
  </singleXmlCell>
  <singleXmlCell id="975" r="X908" connectionId="0">
    <xmlCellPr id="1" uniqueName="ns2:M1_34_4">
      <xmlPr mapId="3553" xpath="/ns2:M19_FBI_Teil2/ns2:Einflussfaktoren_auf_den_Schienenverkehrsmarkt/ns2:Planmäßige_Baumaßnahmen_der_Infrastrukturbetreiber/ns2:M1_34_4" xmlDataType="string"/>
    </xmlCellPr>
  </singleXmlCell>
  <singleXmlCell id="976" r="X912" connectionId="0">
    <xmlCellPr id="1" uniqueName="ns2:M1_34_6">
      <xmlPr mapId="3553" xpath="/ns2:M19_FBI_Teil2/ns2:Einflussfaktoren_auf_den_Schienenverkehrsmarkt/ns2:Planmäßige_Baumaßnahmen_der_Infrastrukturbetreiber/ns2:M1_34_6" xmlDataType="string"/>
    </xmlCellPr>
  </singleXmlCell>
  <singleXmlCell id="977" r="X914" connectionId="0">
    <xmlCellPr id="1" uniqueName="ns2:M1_34_7">
      <xmlPr mapId="3553" xpath="/ns2:M19_FBI_Teil2/ns2:Einflussfaktoren_auf_den_Schienenverkehrsmarkt/ns2:Planmäßige_Baumaßnahmen_der_Infrastrukturbetreiber/ns2:M1_34_7" xmlDataType="string"/>
    </xmlCellPr>
  </singleXmlCell>
  <singleXmlCell id="978" r="C917" connectionId="0">
    <xmlCellPr id="1" uniqueName="ns2:M1_34_8">
      <xmlPr mapId="3553" xpath="/ns2:M19_FBI_Teil2/ns2:Einflussfaktoren_auf_den_Schienenverkehrsmarkt/ns2:Planmäßige_Baumaßnahmen_der_Infrastrukturbetreiber/ns2:M1_34_8" xmlDataType="string"/>
    </xmlCellPr>
  </singleXmlCell>
  <singleXmlCell id="979" r="W924" connectionId="0">
    <xmlCellPr id="1" uniqueName="ns2:M1_50">
      <xmlPr mapId="3553" xpath="/ns2:M19_FBI_Teil2/ns2:Einflussfaktoren_auf_den_Schienenverkehrsmarkt/ns2:Umfang_von_Gelegenheitsverkehren/ns2:M1_50" xmlDataType="string"/>
    </xmlCellPr>
  </singleXmlCell>
  <singleXmlCell id="980" r="W930" connectionId="0">
    <xmlCellPr id="1" uniqueName="ns2:M1_50_1">
      <xmlPr mapId="3553" xpath="/ns2:M19_FBI_Teil2/ns2:Einflussfaktoren_auf_den_Schienenverkehrsmarkt/ns2:Umfang_von_Gelegenheitsverkehren/ns2:M1_50_1" xmlDataType="string"/>
    </xmlCellPr>
  </singleXmlCell>
  <singleXmlCell id="981" r="W932" connectionId="0">
    <xmlCellPr id="1" uniqueName="ns2:M1_50_2">
      <xmlPr mapId="3553" xpath="/ns2:M19_FBI_Teil2/ns2:Einflussfaktoren_auf_den_Schienenverkehrsmarkt/ns2:Umfang_von_Gelegenheitsverkehren/ns2:M1_50_2" xmlDataType="string"/>
    </xmlCellPr>
  </singleXmlCell>
  <singleXmlCell id="982" r="W934" connectionId="0">
    <xmlCellPr id="1" uniqueName="ns2:M1_50_3">
      <xmlPr mapId="3553" xpath="/ns2:M19_FBI_Teil2/ns2:Einflussfaktoren_auf_den_Schienenverkehrsmarkt/ns2:Umfang_von_Gelegenheitsverkehren/ns2:M1_50_3" xmlDataType="string"/>
    </xmlCellPr>
  </singleXmlCell>
  <singleXmlCell id="983" r="W936" connectionId="0">
    <xmlCellPr id="1" uniqueName="ns2:M1_50_4">
      <xmlPr mapId="3553" xpath="/ns2:M19_FBI_Teil2/ns2:Einflussfaktoren_auf_den_Schienenverkehrsmarkt/ns2:Umfang_von_Gelegenheitsverkehren/ns2:M1_50_4" xmlDataType="string"/>
    </xmlCellPr>
  </singleXmlCell>
  <singleXmlCell id="984" r="W938" connectionId="0">
    <xmlCellPr id="1" uniqueName="ns2:M1_50_5">
      <xmlPr mapId="3553" xpath="/ns2:M19_FBI_Teil2/ns2:Einflussfaktoren_auf_den_Schienenverkehrsmarkt/ns2:Umfang_von_Gelegenheitsverkehren/ns2:M1_50_5" xmlDataType="string"/>
    </xmlCellPr>
  </singleXmlCell>
  <singleXmlCell id="985" r="W941" connectionId="0">
    <xmlCellPr id="1" uniqueName="ns2:M1_50_8">
      <xmlPr mapId="3553" xpath="/ns2:M19_FBI_Teil2/ns2:Einflussfaktoren_auf_den_Schienenverkehrsmarkt/ns2:Umfang_von_Gelegenheitsverkehren/ns2:M1_50_8" xmlDataType="string"/>
    </xmlCellPr>
  </singleXmlCell>
  <singleXmlCell id="986" r="C944" connectionId="0">
    <xmlCellPr id="1" uniqueName="ns2:M1_50_9">
      <xmlPr mapId="3553" xpath="/ns2:M19_FBI_Teil2/ns2:Einflussfaktoren_auf_den_Schienenverkehrsmarkt/ns2:Umfang_von_Gelegenheitsverkehren/ns2:M1_50_9" xmlDataType="string"/>
    </xmlCellPr>
  </singleXmlCell>
  <singleXmlCell id="987" r="C947" connectionId="0">
    <xmlCellPr id="1" uniqueName="ns2:M1_50_10">
      <xmlPr mapId="3553" xpath="/ns2:M19_FBI_Teil2/ns2:Einflussfaktoren_auf_den_Schienenverkehrsmarkt/ns2:Umfang_von_Gelegenheitsverkehren/ns2:M1_50_10" xmlDataType="string"/>
    </xmlCellPr>
  </singleXmlCell>
  <singleXmlCell id="988" r="C953" connectionId="0">
    <xmlCellPr id="1" uniqueName="ns2:M1_51">
      <xmlPr mapId="3553" xpath="/ns2:M19_FBI_Teil2/ns2:Einflussfaktoren_auf_den_Schienenverkehrsmarkt/ns2:Trassenbestellungen/ns2:M1_51" xmlDataType="string"/>
    </xmlCellPr>
  </singleXmlCell>
  <singleXmlCell id="989" r="C955" connectionId="0">
    <xmlCellPr id="1" uniqueName="ns2:M1_51_1">
      <xmlPr mapId="3553" xpath="/ns2:M19_FBI_Teil2/ns2:Einflussfaktoren_auf_den_Schienenverkehrsmarkt/ns2:Trassenbestellungen/ns2:M1_51_1" xmlDataType="string"/>
    </xmlCellPr>
  </singleXmlCell>
  <singleXmlCell id="990" r="X962" connectionId="0">
    <xmlCellPr id="1" uniqueName="ns2:M1_52">
      <xmlPr mapId="3553" xpath="/ns2:M19_FBI_Teil2/ns2:Einflussfaktoren_auf_den_Schienenverkehrsmarkt/ns2:Technischer_Netzzugang/ns2:M1_52" xmlDataType="string"/>
    </xmlCellPr>
  </singleXmlCell>
  <singleXmlCell id="991" r="X964" connectionId="0">
    <xmlCellPr id="1" uniqueName="ns2:M1_52_1">
      <xmlPr mapId="3553" xpath="/ns2:M19_FBI_Teil2/ns2:Einflussfaktoren_auf_den_Schienenverkehrsmarkt/ns2:Technischer_Netzzugang/ns2:M1_52_1" xmlDataType="string"/>
    </xmlCellPr>
  </singleXmlCell>
  <singleXmlCell id="992" r="X966" connectionId="0">
    <xmlCellPr id="1" uniqueName="ns2:M1_52_2">
      <xmlPr mapId="3553" xpath="/ns2:M19_FBI_Teil2/ns2:Einflussfaktoren_auf_den_Schienenverkehrsmarkt/ns2:Technischer_Netzzugang/ns2:M1_52_2" xmlDataType="string"/>
    </xmlCellPr>
  </singleXmlCell>
  <singleXmlCell id="993" r="X968" connectionId="0">
    <xmlCellPr id="1" uniqueName="ns2:M1_52_3">
      <xmlPr mapId="3553" xpath="/ns2:M19_FBI_Teil2/ns2:Einflussfaktoren_auf_den_Schienenverkehrsmarkt/ns2:Technischer_Netzzugang/ns2:M1_52_3" xmlDataType="string"/>
    </xmlCellPr>
  </singleXmlCell>
  <singleXmlCell id="994" r="X970" connectionId="0">
    <xmlCellPr id="1" uniqueName="ns2:M1_52_4">
      <xmlPr mapId="3553" xpath="/ns2:M19_FBI_Teil2/ns2:Einflussfaktoren_auf_den_Schienenverkehrsmarkt/ns2:Technischer_Netzzugang/ns2:M1_52_4" xmlDataType="string"/>
    </xmlCellPr>
  </singleXmlCell>
  <singleXmlCell id="995" r="C973" connectionId="0">
    <xmlCellPr id="1" uniqueName="ns2:M1_52_9">
      <xmlPr mapId="3553" xpath="/ns2:M19_FBI_Teil2/ns2:Einflussfaktoren_auf_den_Schienenverkehrsmarkt/ns2:Technischer_Netzzugang/ns2:M1_52_9" xmlDataType="string"/>
    </xmlCellPr>
  </singleXmlCell>
  <singleXmlCell id="996" r="X979" connectionId="0">
    <xmlCellPr id="1" uniqueName="ns2:M1_52_5">
      <xmlPr mapId="3553" xpath="/ns2:M19_FBI_Teil2/ns2:Einflussfaktoren_auf_den_Schienenverkehrsmarkt/ns2:Technischer_Netzzugang/ns2:M1_52_5" xmlDataType="string"/>
    </xmlCellPr>
  </singleXmlCell>
  <singleXmlCell id="997" r="X981" connectionId="0">
    <xmlCellPr id="1" uniqueName="ns2:M1_52_6">
      <xmlPr mapId="3553" xpath="/ns2:M19_FBI_Teil2/ns2:Einflussfaktoren_auf_den_Schienenverkehrsmarkt/ns2:Technischer_Netzzugang/ns2:M1_52_6" xmlDataType="string"/>
    </xmlCellPr>
  </singleXmlCell>
  <singleXmlCell id="998" r="X983" connectionId="0">
    <xmlCellPr id="1" uniqueName="ns2:M1_52_7">
      <xmlPr mapId="3553" xpath="/ns2:M19_FBI_Teil2/ns2:Einflussfaktoren_auf_den_Schienenverkehrsmarkt/ns2:Technischer_Netzzugang/ns2:M1_52_7" xmlDataType="string"/>
    </xmlCellPr>
  </singleXmlCell>
  <singleXmlCell id="999" r="C986" connectionId="0">
    <xmlCellPr id="1" uniqueName="ns2:M1_52_8">
      <xmlPr mapId="3553" xpath="/ns2:M19_FBI_Teil2/ns2:Einflussfaktoren_auf_den_Schienenverkehrsmarkt/ns2:Technischer_Netzzugang/ns2:M1_52_8" xmlDataType="string"/>
    </xmlCellPr>
  </singleXmlCell>
  <singleXmlCell id="1001" r="R4" connectionId="0">
    <xmlCellPr id="1" uniqueName="ns2:Export">
      <xmlPr mapId="3553" xpath="/ns2:M19_FBI_Teil2/ns2:Einflussfaktoren_auf_den_Schienenverkehrsmarkt/ns2:Technischer_Netzzugang/ns2:Export" xmlDataType="string"/>
    </xmlCellPr>
  </singleXmlCell>
</singleXmlCells>
</file>

<file path=xl/tables/tableSingleCells4.xml><?xml version="1.0" encoding="utf-8"?>
<singleXmlCells xmlns="http://schemas.openxmlformats.org/spreadsheetml/2006/main">
  <singleXmlCell id="1" r="L4" connectionId="0">
    <xmlCellPr id="1" uniqueName="ns6:U0_4">
      <xmlPr mapId="3962" xpath="/ns6:M19_FBII/ns6:Unternehmensdaten/ns6:U0_4" xmlDataType="string"/>
    </xmlCellPr>
  </singleXmlCell>
  <singleXmlCell id="2" r="L10" connectionId="0">
    <xmlCellPr id="1" uniqueName="ns6:U0_4_1">
      <xmlPr mapId="3962" xpath="/ns6:M19_FBII/ns6:Unternehmensdaten/ns6:U0_4_1" xmlDataType="string"/>
    </xmlCellPr>
  </singleXmlCell>
  <singleXmlCell id="3" r="S17" connectionId="0">
    <xmlCellPr id="1" uniqueName="ns6:M2_1">
      <xmlPr mapId="3962" xpath="/ns6:M19_FBII/ns6:Unternehmensdaten/ns6:Betriebs-und_technische_Daten/ns6:M2_1" xmlDataType="decimal"/>
    </xmlCellPr>
  </singleXmlCell>
  <singleXmlCell id="4" r="M20" connectionId="0">
    <xmlCellPr id="1" uniqueName="ns6:M2_1_1">
      <xmlPr mapId="3962" xpath="/ns6:M19_FBII/ns6:Unternehmensdaten/ns6:Betriebs-und_technische_Daten/ns6:M2_1_1" xmlDataType="decimal"/>
    </xmlCellPr>
  </singleXmlCell>
  <singleXmlCell id="5" r="M22" connectionId="0">
    <xmlCellPr id="1" uniqueName="ns6:M2_1_6">
      <xmlPr mapId="3962" xpath="/ns6:M19_FBII/ns6:Unternehmensdaten/ns6:Betriebs-und_technische_Daten/ns6:M2_1_6" xmlDataType="decimal"/>
    </xmlCellPr>
  </singleXmlCell>
  <singleXmlCell id="6" r="M24" connectionId="0">
    <xmlCellPr id="1" uniqueName="ns6:M2_1_7">
      <xmlPr mapId="3962" xpath="/ns6:M19_FBII/ns6:Unternehmensdaten/ns6:Betriebs-und_technische_Daten/ns6:M2_1_7" xmlDataType="decimal"/>
    </xmlCellPr>
  </singleXmlCell>
  <singleXmlCell id="7" r="M26" connectionId="0">
    <xmlCellPr id="1" uniqueName="ns6:M2_1_2">
      <xmlPr mapId="3962" xpath="/ns6:M19_FBII/ns6:Unternehmensdaten/ns6:Betriebs-und_technische_Daten/ns6:M2_1_2" xmlDataType="decimal"/>
    </xmlCellPr>
  </singleXmlCell>
  <singleXmlCell id="8" r="C28" connectionId="0">
    <xmlCellPr id="1" uniqueName="ns6:M2_1_8">
      <xmlPr mapId="3962" xpath="/ns6:M19_FBII/ns6:Unternehmensdaten/ns6:Betriebs-und_technische_Daten/ns6:M2_1_8" xmlDataType="string"/>
    </xmlCellPr>
  </singleXmlCell>
  <singleXmlCell id="9" r="S30" connectionId="0">
    <xmlCellPr id="1" uniqueName="ns6:M2_1_3">
      <xmlPr mapId="3962" xpath="/ns6:M19_FBII/ns6:Unternehmensdaten/ns6:Betriebs-und_technische_Daten/ns6:M2_1_3" xmlDataType="decimal"/>
    </xmlCellPr>
  </singleXmlCell>
  <singleXmlCell id="10" r="M32" connectionId="0">
    <xmlCellPr id="1" uniqueName="ns6:M2_1_4">
      <xmlPr mapId="3962" xpath="/ns6:M19_FBII/ns6:Unternehmensdaten/ns6:Betriebs-und_technische_Daten/ns6:M2_1_4" xmlDataType="decimal"/>
    </xmlCellPr>
  </singleXmlCell>
  <singleXmlCell id="11" r="C34" connectionId="0">
    <xmlCellPr id="1" uniqueName="ns6:M2_1_5">
      <xmlPr mapId="3962" xpath="/ns6:M19_FBII/ns6:Unternehmensdaten/ns6:Betriebs-und_technische_Daten/ns6:M2_1_5" xmlDataType="string"/>
    </xmlCellPr>
  </singleXmlCell>
  <singleXmlCell id="12" r="R38" connectionId="0">
    <xmlCellPr id="1" uniqueName="ns6:M2_2">
      <xmlPr mapId="3962" xpath="/ns6:M19_FBII/ns6:Unternehmensdaten/ns6:Betriebs-und_technische_Daten/ns6:M2_2" xmlDataType="string"/>
    </xmlCellPr>
  </singleXmlCell>
  <singleXmlCell id="13" r="R40" connectionId="0">
    <xmlCellPr id="1" uniqueName="ns6:M2_2_2">
      <xmlPr mapId="3962" xpath="/ns6:M19_FBII/ns6:Unternehmensdaten/ns6:Betriebs-und_technische_Daten/ns6:M2_2_2" xmlDataType="string"/>
    </xmlCellPr>
  </singleXmlCell>
  <singleXmlCell id="14" r="V45" connectionId="0">
    <xmlCellPr id="1" uniqueName="ns6:M2_3">
      <xmlPr mapId="3962" xpath="/ns6:M19_FBII/ns6:Unternehmensdaten/ns6:Nutzung_der_Infrastruktur/ns6:M2_3" xmlDataType="integer"/>
    </xmlCellPr>
  </singleXmlCell>
  <singleXmlCell id="15" r="V47" connectionId="0">
    <xmlCellPr id="1" uniqueName="ns6:M2_3_1">
      <xmlPr mapId="3962" xpath="/ns6:M19_FBII/ns6:Unternehmensdaten/ns6:Nutzung_der_Infrastruktur/ns6:M2_3_1" xmlDataType="integer"/>
    </xmlCellPr>
  </singleXmlCell>
  <singleXmlCell id="16" r="V49" connectionId="0">
    <xmlCellPr id="1" uniqueName="ns6:M2_3_2">
      <xmlPr mapId="3962" xpath="/ns6:M19_FBII/ns6:Unternehmensdaten/ns6:Nutzung_der_Infrastruktur/ns6:M2_3_2" xmlDataType="integer"/>
    </xmlCellPr>
  </singleXmlCell>
  <singleXmlCell id="17" r="V51" connectionId="0">
    <xmlCellPr id="1" uniqueName="ns6:M2_3_3">
      <xmlPr mapId="3962" xpath="/ns6:M19_FBII/ns6:Unternehmensdaten/ns6:Nutzung_der_Infrastruktur/ns6:M2_3_3" xmlDataType="integer"/>
    </xmlCellPr>
  </singleXmlCell>
  <singleXmlCell id="18" r="V53" connectionId="0">
    <xmlCellPr id="1" uniqueName="ns6:M2_3_4">
      <xmlPr mapId="3962" xpath="/ns6:M19_FBII/ns6:Unternehmensdaten/ns6:Nutzung_der_Infrastruktur/ns6:M2_3_4" xmlDataType="integer"/>
    </xmlCellPr>
  </singleXmlCell>
  <singleXmlCell id="19" r="W57" connectionId="0">
    <xmlCellPr id="1" uniqueName="ns6:M2_4_18">
      <xmlPr mapId="3962" xpath="/ns6:M19_FBII/ns6:Unternehmensdaten/ns6:Pünktlichkeitsstatistik/ns6:M2_4_18" xmlDataType="string"/>
    </xmlCellPr>
  </singleXmlCell>
  <singleXmlCell id="20" r="I63" connectionId="0">
    <xmlCellPr id="1" uniqueName="ns6:M2_4">
      <xmlPr mapId="3962" xpath="/ns6:M19_FBII/ns6:Unternehmensdaten/ns6:Pünktlichkeitsstatistik/ns6:M2_4" xmlDataType="integer"/>
    </xmlCellPr>
  </singleXmlCell>
  <singleXmlCell id="21" r="M63" connectionId="0">
    <xmlCellPr id="1" uniqueName="ns6:M2_4_1">
      <xmlPr mapId="3962" xpath="/ns6:M19_FBII/ns6:Unternehmensdaten/ns6:Pünktlichkeitsstatistik/ns6:M2_4_1" xmlDataType="integer"/>
    </xmlCellPr>
  </singleXmlCell>
  <singleXmlCell id="22" r="Q63" connectionId="0">
    <xmlCellPr id="1" uniqueName="ns6:M2_4_2">
      <xmlPr mapId="3962" xpath="/ns6:M19_FBII/ns6:Unternehmensdaten/ns6:Pünktlichkeitsstatistik/ns6:M2_4_2" xmlDataType="integer"/>
    </xmlCellPr>
  </singleXmlCell>
  <singleXmlCell id="23" r="U63" connectionId="0">
    <xmlCellPr id="1" uniqueName="ns6:M2_4_3">
      <xmlPr mapId="3962" xpath="/ns6:M19_FBII/ns6:Unternehmensdaten/ns6:Pünktlichkeitsstatistik/ns6:M2_4_3" xmlDataType="integer"/>
    </xmlCellPr>
  </singleXmlCell>
  <singleXmlCell id="24" r="I64" connectionId="0">
    <xmlCellPr id="1" uniqueName="ns6:M2_4_4">
      <xmlPr mapId="3962" xpath="/ns6:M19_FBII/ns6:Unternehmensdaten/ns6:Pünktlichkeitsstatistik/ns6:M2_4_4" xmlDataType="integer"/>
    </xmlCellPr>
  </singleXmlCell>
  <singleXmlCell id="25" r="M64" connectionId="0">
    <xmlCellPr id="1" uniqueName="ns6:M2_4_5">
      <xmlPr mapId="3962" xpath="/ns6:M19_FBII/ns6:Unternehmensdaten/ns6:Pünktlichkeitsstatistik/ns6:M2_4_5" xmlDataType="integer"/>
    </xmlCellPr>
  </singleXmlCell>
  <singleXmlCell id="26" r="Q64" connectionId="0">
    <xmlCellPr id="1" uniqueName="ns6:M2_4_6">
      <xmlPr mapId="3962" xpath="/ns6:M19_FBII/ns6:Unternehmensdaten/ns6:Pünktlichkeitsstatistik/ns6:M2_4_6" xmlDataType="integer"/>
    </xmlCellPr>
  </singleXmlCell>
  <singleXmlCell id="27" r="U64" connectionId="0">
    <xmlCellPr id="1" uniqueName="ns6:M2_4_7">
      <xmlPr mapId="3962" xpath="/ns6:M19_FBII/ns6:Unternehmensdaten/ns6:Pünktlichkeitsstatistik/ns6:M2_4_7" xmlDataType="integer"/>
    </xmlCellPr>
  </singleXmlCell>
  <singleXmlCell id="28" r="I66" connectionId="0">
    <xmlCellPr id="1" uniqueName="ns6:M2_4_8">
      <xmlPr mapId="3962" xpath="/ns6:M19_FBII/ns6:Unternehmensdaten/ns6:Pünktlichkeitsstatistik/ns6:M2_4_8" xmlDataType="integer"/>
    </xmlCellPr>
  </singleXmlCell>
  <singleXmlCell id="34" r="M66" connectionId="0">
    <xmlCellPr id="1" uniqueName="ns6:M2_4_9">
      <xmlPr mapId="3962" xpath="/ns6:M19_FBII/ns6:Unternehmensdaten/ns6:Pünktlichkeitsstatistik/ns6:M2_4_9" xmlDataType="integer"/>
    </xmlCellPr>
  </singleXmlCell>
  <singleXmlCell id="64" r="Q66" connectionId="0">
    <xmlCellPr id="1" uniqueName="ns6:M2_4_10">
      <xmlPr mapId="3962" xpath="/ns6:M19_FBII/ns6:Unternehmensdaten/ns6:Pünktlichkeitsstatistik/ns6:M2_4_10" xmlDataType="integer"/>
    </xmlCellPr>
  </singleXmlCell>
  <singleXmlCell id="65" r="U66" connectionId="0">
    <xmlCellPr id="1" uniqueName="ns6:M2_4_11">
      <xmlPr mapId="3962" xpath="/ns6:M19_FBII/ns6:Unternehmensdaten/ns6:Pünktlichkeitsstatistik/ns6:M2_4_11" xmlDataType="integer"/>
    </xmlCellPr>
  </singleXmlCell>
  <singleXmlCell id="66" r="I67" connectionId="0">
    <xmlCellPr id="1" uniqueName="ns6:M2_4_12">
      <xmlPr mapId="3962" xpath="/ns6:M19_FBII/ns6:Unternehmensdaten/ns6:Pünktlichkeitsstatistik/ns6:M2_4_12" xmlDataType="integer"/>
    </xmlCellPr>
  </singleXmlCell>
  <singleXmlCell id="67" r="M67" connectionId="0">
    <xmlCellPr id="1" uniqueName="ns6:M2_4_13">
      <xmlPr mapId="3962" xpath="/ns6:M19_FBII/ns6:Unternehmensdaten/ns6:Pünktlichkeitsstatistik/ns6:M2_4_13" xmlDataType="integer"/>
    </xmlCellPr>
  </singleXmlCell>
  <singleXmlCell id="68" r="Q67" connectionId="0">
    <xmlCellPr id="1" uniqueName="ns6:M2_4_14">
      <xmlPr mapId="3962" xpath="/ns6:M19_FBII/ns6:Unternehmensdaten/ns6:Pünktlichkeitsstatistik/ns6:M2_4_14" xmlDataType="integer"/>
    </xmlCellPr>
  </singleXmlCell>
  <singleXmlCell id="69" r="U67" connectionId="0">
    <xmlCellPr id="1" uniqueName="ns6:M2_4_15">
      <xmlPr mapId="3962" xpath="/ns6:M19_FBII/ns6:Unternehmensdaten/ns6:Pünktlichkeitsstatistik/ns6:M2_4_15" xmlDataType="integer"/>
    </xmlCellPr>
  </singleXmlCell>
  <singleXmlCell id="70" r="G72" connectionId="0">
    <xmlCellPr id="1" uniqueName="ns6:M2_4_16">
      <xmlPr mapId="3962" xpath="/ns6:M19_FBII/ns6:Unternehmensdaten/ns6:Pünktlichkeitsstatistik/ns6:M2_4_16" xmlDataType="string"/>
    </xmlCellPr>
  </singleXmlCell>
  <singleXmlCell id="72" r="N72" connectionId="0">
    <xmlCellPr id="1" uniqueName="ns6:M2_4_17">
      <xmlPr mapId="3962" xpath="/ns6:M19_FBII/ns6:Unternehmensdaten/ns6:Pünktlichkeitsstatistik/ns6:M2_4_17" xmlDataType="string"/>
    </xmlCellPr>
  </singleXmlCell>
  <singleXmlCell id="73" r="U80" connectionId="0">
    <xmlCellPr id="1" uniqueName="ns6:U0_17">
      <xmlPr mapId="3962" xpath="/ns6:M19_FBII/ns6:Unternehmensdaten/ns6:Pünktlichkeitsstatistik/ns6:U0_17" xmlDataType="decimal"/>
    </xmlCellPr>
  </singleXmlCell>
  <singleXmlCell id="74" r="U86" connectionId="0">
    <xmlCellPr id="1" uniqueName="ns6:M2_7">
      <xmlPr mapId="3962" xpath="/ns6:M19_FBII/ns6:Personalstruktur/ns6:M2_7" xmlDataType="integer"/>
    </xmlCellPr>
  </singleXmlCell>
  <singleXmlCell id="75" r="R89" connectionId="0">
    <xmlCellPr id="1" uniqueName="ns6:M2_7_1">
      <xmlPr mapId="3962" xpath="/ns6:M19_FBII/ns6:Personalstruktur/ns6:M2_7_1" xmlDataType="integer"/>
    </xmlCellPr>
  </singleXmlCell>
  <singleXmlCell id="76" r="U89" connectionId="0">
    <xmlCellPr id="1" uniqueName="ns6:M2_7_2">
      <xmlPr mapId="3962" xpath="/ns6:M19_FBII/ns6:Personalstruktur/ns6:M2_7_2" xmlDataType="integer"/>
    </xmlCellPr>
  </singleXmlCell>
  <singleXmlCell id="77" r="O92" connectionId="0">
    <xmlCellPr id="1" uniqueName="ns6:M2_7_3">
      <xmlPr mapId="3962" xpath="/ns6:M19_FBII/ns6:Personalstruktur/ns6:M2_7_3" xmlDataType="integer"/>
    </xmlCellPr>
  </singleXmlCell>
  <singleXmlCell id="78" r="R92" connectionId="0">
    <xmlCellPr id="1" uniqueName="ns6:M2_7_4">
      <xmlPr mapId="3962" xpath="/ns6:M19_FBII/ns6:Personalstruktur/ns6:M2_7_4" xmlDataType="integer"/>
    </xmlCellPr>
  </singleXmlCell>
  <singleXmlCell id="79" r="U92" connectionId="0">
    <xmlCellPr id="1" uniqueName="ns6:M2_7_5">
      <xmlPr mapId="3962" xpath="/ns6:M19_FBII/ns6:Personalstruktur/ns6:M2_7_5" xmlDataType="integer"/>
    </xmlCellPr>
  </singleXmlCell>
  <singleXmlCell id="80" r="R95" connectionId="0">
    <xmlCellPr id="1" uniqueName="ns6:M2_7_6">
      <xmlPr mapId="3962" xpath="/ns6:M19_FBII/ns6:Personalstruktur/ns6:M2_7_6" xmlDataType="integer"/>
    </xmlCellPr>
  </singleXmlCell>
  <singleXmlCell id="81" r="U95" connectionId="0">
    <xmlCellPr id="1" uniqueName="ns6:M2_7_7">
      <xmlPr mapId="3962" xpath="/ns6:M19_FBII/ns6:Personalstruktur/ns6:M2_7_7" xmlDataType="integer"/>
    </xmlCellPr>
  </singleXmlCell>
  <singleXmlCell id="82" r="R98" connectionId="0">
    <xmlCellPr id="1" uniqueName="ns6:M2_7_8">
      <xmlPr mapId="3962" xpath="/ns6:M19_FBII/ns6:Personalstruktur/ns6:M2_7_8" xmlDataType="integer"/>
    </xmlCellPr>
  </singleXmlCell>
  <singleXmlCell id="83" r="U98" connectionId="0">
    <xmlCellPr id="1" uniqueName="ns6:M2_7_9">
      <xmlPr mapId="3962" xpath="/ns6:M19_FBII/ns6:Personalstruktur/ns6:M2_7_9" xmlDataType="integer"/>
    </xmlCellPr>
  </singleXmlCell>
  <singleXmlCell id="84" r="W105" connectionId="0">
    <xmlCellPr id="1" uniqueName="ns6:M2_7_10">
      <xmlPr mapId="3962" xpath="/ns6:M19_FBII/ns6:Personalverfügbarkeit/ns6:M2_7_10" xmlDataType="string"/>
    </xmlCellPr>
  </singleXmlCell>
  <singleXmlCell id="85" r="W106" connectionId="0">
    <xmlCellPr id="1" uniqueName="ns6:M2_7_11">
      <xmlPr mapId="3962" xpath="/ns6:M19_FBII/ns6:Personalverfügbarkeit/ns6:M2_7_11" xmlDataType="string"/>
    </xmlCellPr>
  </singleXmlCell>
  <singleXmlCell id="86" r="C109" connectionId="0">
    <xmlCellPr id="1" uniqueName="ns6:M2_7_12">
      <xmlPr mapId="3962" xpath="/ns6:M19_FBII/ns6:Personalverfügbarkeit/ns6:M2_7_12" xmlDataType="string"/>
    </xmlCellPr>
  </singleXmlCell>
  <singleXmlCell id="87" r="N115" connectionId="0">
    <xmlCellPr id="1" uniqueName="ns6:M2_8">
      <xmlPr mapId="3962" xpath="/ns6:M19_FBII/ns6:Betriebsleistung_Schienenwege/ns6:M2_8" xmlDataType="decimal"/>
    </xmlCellPr>
  </singleXmlCell>
  <singleXmlCell id="96" r="S115" connectionId="0">
    <xmlCellPr id="1" uniqueName="ns6:M2_8_1">
      <xmlPr mapId="3962" xpath="/ns6:M19_FBII/ns6:Betriebsleistung_Schienenwege/ns6:M2_8_1" xmlDataType="decimal"/>
    </xmlCellPr>
  </singleXmlCell>
  <singleXmlCell id="97" r="N116" connectionId="0">
    <xmlCellPr id="1" uniqueName="ns6:M2_8_2">
      <xmlPr mapId="3962" xpath="/ns6:M19_FBII/ns6:Betriebsleistung_Schienenwege/ns6:M2_8_2" xmlDataType="decimal"/>
    </xmlCellPr>
  </singleXmlCell>
  <singleXmlCell id="98" r="S116" connectionId="0">
    <xmlCellPr id="1" uniqueName="ns6:M2_8_3">
      <xmlPr mapId="3962" xpath="/ns6:M19_FBII/ns6:Betriebsleistung_Schienenwege/ns6:M2_8_3" xmlDataType="decimal"/>
    </xmlCellPr>
  </singleXmlCell>
  <singleXmlCell id="99" r="N117" connectionId="0">
    <xmlCellPr id="1" uniqueName="ns6:M2_8_4">
      <xmlPr mapId="3962" xpath="/ns6:M19_FBII/ns6:Betriebsleistung_Schienenwege/ns6:M2_8_4" xmlDataType="decimal"/>
    </xmlCellPr>
  </singleXmlCell>
  <singleXmlCell id="100" r="S117" connectionId="0">
    <xmlCellPr id="1" uniqueName="ns6:M2_8_5">
      <xmlPr mapId="3962" xpath="/ns6:M19_FBII/ns6:Betriebsleistung_Schienenwege/ns6:M2_8_5" xmlDataType="decimal"/>
    </xmlCellPr>
  </singleXmlCell>
  <singleXmlCell id="101" r="N118" connectionId="0">
    <xmlCellPr id="1" uniqueName="ns6:M2_8_6">
      <xmlPr mapId="3962" xpath="/ns6:M19_FBII/ns6:Betriebsleistung_Schienenwege/ns6:M2_8_6" xmlDataType="decimal"/>
    </xmlCellPr>
  </singleXmlCell>
  <singleXmlCell id="102" r="S118" connectionId="0">
    <xmlCellPr id="1" uniqueName="ns6:M2_8_7">
      <xmlPr mapId="3962" xpath="/ns6:M19_FBII/ns6:Betriebsleistung_Schienenwege/ns6:M2_8_7" xmlDataType="decimal"/>
    </xmlCellPr>
  </singleXmlCell>
  <singleXmlCell id="103" r="N119" connectionId="0">
    <xmlCellPr id="1" uniqueName="ns6:M2_8_8">
      <xmlPr mapId="3962" xpath="/ns6:M19_FBII/ns6:Betriebsleistung_Schienenwege/ns6:M2_8_8" xmlDataType="decimal"/>
    </xmlCellPr>
  </singleXmlCell>
  <singleXmlCell id="104" r="S119" connectionId="0">
    <xmlCellPr id="1" uniqueName="ns6:M2_8_9">
      <xmlPr mapId="3962" xpath="/ns6:M19_FBII/ns6:Betriebsleistung_Schienenwege/ns6:M2_8_9" xmlDataType="decimal"/>
    </xmlCellPr>
  </singleXmlCell>
  <singleXmlCell id="105" r="N127" connectionId="0">
    <xmlCellPr id="1" uniqueName="ns6:M2_9">
      <xmlPr mapId="3962" xpath="/ns6:M19_FBII/ns6:Umsatz_Trassenentgelte/ns6:M2_9" xmlDataType="decimal"/>
    </xmlCellPr>
  </singleXmlCell>
  <singleXmlCell id="106" r="S127" connectionId="0">
    <xmlCellPr id="1" uniqueName="ns6:M2_9_1">
      <xmlPr mapId="3962" xpath="/ns6:M19_FBII/ns6:Umsatz_Trassenentgelte/ns6:M2_9_1" xmlDataType="decimal"/>
    </xmlCellPr>
  </singleXmlCell>
  <singleXmlCell id="107" r="N128" connectionId="0">
    <xmlCellPr id="1" uniqueName="ns6:M2_9_2">
      <xmlPr mapId="3962" xpath="/ns6:M19_FBII/ns6:Umsatz_Trassenentgelte/ns6:M2_9_2" xmlDataType="decimal"/>
    </xmlCellPr>
  </singleXmlCell>
  <singleXmlCell id="108" r="S128" connectionId="0">
    <xmlCellPr id="1" uniqueName="ns6:M2_9_3">
      <xmlPr mapId="3962" xpath="/ns6:M19_FBII/ns6:Umsatz_Trassenentgelte/ns6:M2_9_3" xmlDataType="decimal"/>
    </xmlCellPr>
  </singleXmlCell>
  <singleXmlCell id="109" r="N129" connectionId="0">
    <xmlCellPr id="1" uniqueName="ns6:M2_9_4">
      <xmlPr mapId="3962" xpath="/ns6:M19_FBII/ns6:Umsatz_Trassenentgelte/ns6:M2_9_4" xmlDataType="decimal"/>
    </xmlCellPr>
  </singleXmlCell>
  <singleXmlCell id="113" r="S129" connectionId="0">
    <xmlCellPr id="1" uniqueName="ns6:M2_9_5">
      <xmlPr mapId="3962" xpath="/ns6:M19_FBII/ns6:Umsatz_Trassenentgelte/ns6:M2_9_5" xmlDataType="decimal"/>
    </xmlCellPr>
  </singleXmlCell>
  <singleXmlCell id="114" r="N130" connectionId="0">
    <xmlCellPr id="1" uniqueName="ns6:M2_9_6">
      <xmlPr mapId="3962" xpath="/ns6:M19_FBII/ns6:Umsatz_Trassenentgelte/ns6:M2_9_6" xmlDataType="decimal"/>
    </xmlCellPr>
  </singleXmlCell>
  <singleXmlCell id="115" r="S130" connectionId="0">
    <xmlCellPr id="1" uniqueName="ns6:M2_9_7">
      <xmlPr mapId="3962" xpath="/ns6:M19_FBII/ns6:Umsatz_Trassenentgelte/ns6:M2_9_7" xmlDataType="decimal"/>
    </xmlCellPr>
  </singleXmlCell>
  <singleXmlCell id="116" r="N131" connectionId="0">
    <xmlCellPr id="1" uniqueName="ns6:M2_9_8">
      <xmlPr mapId="3962" xpath="/ns6:M19_FBII/ns6:Umsatz_Trassenentgelte/ns6:M2_9_8" xmlDataType="decimal"/>
    </xmlCellPr>
  </singleXmlCell>
  <singleXmlCell id="117" r="S131" connectionId="0">
    <xmlCellPr id="1" uniqueName="ns6:M2_9_9">
      <xmlPr mapId="3962" xpath="/ns6:M19_FBII/ns6:Umsatz_Trassenentgelte/ns6:M2_9_9" xmlDataType="decimal"/>
    </xmlCellPr>
  </singleXmlCell>
  <singleXmlCell id="118" r="L135" connectionId="0">
    <xmlCellPr id="1" uniqueName="ns6:M2_9_13">
      <xmlPr mapId="3962" xpath="/ns6:M19_FBII/ns6:Umsatz_Trassenentgelte/ns6:M2_9_13" xmlDataType="string"/>
    </xmlCellPr>
  </singleXmlCell>
  <singleXmlCell id="121" r="C137" connectionId="0">
    <xmlCellPr id="1" uniqueName="ns6:M2_9_11">
      <xmlPr mapId="3962" xpath="/ns6:M19_FBII/ns6:Umsatz_Trassenentgelte/ns6:M2_9_11" xmlDataType="string"/>
    </xmlCellPr>
  </singleXmlCell>
  <singleXmlCell id="122" r="T139" connectionId="0">
    <xmlCellPr id="1" uniqueName="ns6:M2_9_14">
      <xmlPr mapId="3962" xpath="/ns6:M19_FBII/ns6:Umsatz_Trassenentgelte/ns6:M2_9_14" xmlDataType="decimal"/>
    </xmlCellPr>
  </singleXmlCell>
  <singleXmlCell id="123" r="C141" connectionId="0">
    <xmlCellPr id="1" uniqueName="ns6:M2_9_15">
      <xmlPr mapId="3962" xpath="/ns6:M19_FBII/ns6:Umsatz_Trassenentgelte/ns6:M2_9_15" xmlDataType="string"/>
    </xmlCellPr>
  </singleXmlCell>
  <singleXmlCell id="125" r="T146" connectionId="0">
    <xmlCellPr id="1" uniqueName="ns6:M2_9_10">
      <xmlPr mapId="3962" xpath="/ns6:M19_FBII/ns6:Umsatz_Trassenentgelte/ns6:M2_9_10" xmlDataType="decimal"/>
    </xmlCellPr>
  </singleXmlCell>
  <singleXmlCell id="126" r="L153" connectionId="0">
    <xmlCellPr id="1" uniqueName="ns6:M2_13_13">
      <xmlPr mapId="3962" xpath="/ns6:M19_FBII/ns6:Umsatz_Trassenentgelte/ns6:Aufwand_Investitionen_Foedermittel_Zuschuesse/ns6:M2_13_13" xmlDataType="decimal"/>
    </xmlCellPr>
  </singleXmlCell>
  <singleXmlCell id="127" r="P153" connectionId="0">
    <xmlCellPr id="1" uniqueName="ns6:M2_15_3">
      <xmlPr mapId="3962" xpath="/ns6:M19_FBII/ns6:Umsatz_Trassenentgelte/ns6:Aufwand_Investitionen_Foedermittel_Zuschuesse/ns6:M2_15_3" xmlDataType="decimal"/>
    </xmlCellPr>
  </singleXmlCell>
  <singleXmlCell id="128" r="T153" connectionId="0">
    <xmlCellPr id="1" uniqueName="ns6:M2_13_14">
      <xmlPr mapId="3962" xpath="/ns6:M19_FBII/ns6:Umsatz_Trassenentgelte/ns6:Aufwand_Investitionen_Foedermittel_Zuschuesse/ns6:M2_13_14" xmlDataType="decimal"/>
    </xmlCellPr>
  </singleXmlCell>
  <singleXmlCell id="129" r="L154" connectionId="0">
    <xmlCellPr id="1" uniqueName="ns6:M2_13">
      <xmlPr mapId="3962" xpath="/ns6:M19_FBII/ns6:Umsatz_Trassenentgelte/ns6:Aufwand_Investitionen_Foedermittel_Zuschuesse/ns6:M2_13" xmlDataType="decimal"/>
    </xmlCellPr>
  </singleXmlCell>
  <singleXmlCell id="130" r="P154" connectionId="0">
    <xmlCellPr id="1" uniqueName="ns6:M2_13_1">
      <xmlPr mapId="3962" xpath="/ns6:M19_FBII/ns6:Umsatz_Trassenentgelte/ns6:Aufwand_Investitionen_Foedermittel_Zuschuesse/ns6:M2_13_1" xmlDataType="decimal"/>
    </xmlCellPr>
  </singleXmlCell>
  <singleXmlCell id="131" r="T154" connectionId="0">
    <xmlCellPr id="1" uniqueName="ns6:M2_13_2">
      <xmlPr mapId="3962" xpath="/ns6:M19_FBII/ns6:Umsatz_Trassenentgelte/ns6:Aufwand_Investitionen_Foedermittel_Zuschuesse/ns6:M2_13_2" xmlDataType="decimal"/>
    </xmlCellPr>
  </singleXmlCell>
  <singleXmlCell id="132" r="L155" connectionId="0">
    <xmlCellPr id="1" uniqueName="ns6:M2_13_3">
      <xmlPr mapId="3962" xpath="/ns6:M19_FBII/ns6:Umsatz_Trassenentgelte/ns6:Aufwand_Investitionen_Foedermittel_Zuschuesse/ns6:M2_13_3" xmlDataType="decimal"/>
    </xmlCellPr>
  </singleXmlCell>
  <singleXmlCell id="133" r="P155" connectionId="0">
    <xmlCellPr id="1" uniqueName="ns6:M2_13_4">
      <xmlPr mapId="3962" xpath="/ns6:M19_FBII/ns6:Umsatz_Trassenentgelte/ns6:Aufwand_Investitionen_Foedermittel_Zuschuesse/ns6:M2_13_4" xmlDataType="decimal"/>
    </xmlCellPr>
  </singleXmlCell>
  <singleXmlCell id="134" r="T155" connectionId="0">
    <xmlCellPr id="1" uniqueName="ns6:M2_13_5">
      <xmlPr mapId="3962" xpath="/ns6:M19_FBII/ns6:Umsatz_Trassenentgelte/ns6:Aufwand_Investitionen_Foedermittel_Zuschuesse/ns6:M2_13_5" xmlDataType="decimal"/>
    </xmlCellPr>
  </singleXmlCell>
  <singleXmlCell id="135" r="L156" connectionId="0">
    <xmlCellPr id="1" uniqueName="ns6:M2_13_6">
      <xmlPr mapId="3962" xpath="/ns6:M19_FBII/ns6:Umsatz_Trassenentgelte/ns6:Aufwand_Investitionen_Foedermittel_Zuschuesse/ns6:M2_13_6" xmlDataType="decimal"/>
    </xmlCellPr>
  </singleXmlCell>
  <singleXmlCell id="137" r="P156" connectionId="0">
    <xmlCellPr id="1" uniqueName="ns6:M2_13_7">
      <xmlPr mapId="3962" xpath="/ns6:M19_FBII/ns6:Umsatz_Trassenentgelte/ns6:Aufwand_Investitionen_Foedermittel_Zuschuesse/ns6:M2_13_7" xmlDataType="decimal"/>
    </xmlCellPr>
  </singleXmlCell>
  <singleXmlCell id="138" r="T156" connectionId="0">
    <xmlCellPr id="1" uniqueName="ns6:M2_13_8">
      <xmlPr mapId="3962" xpath="/ns6:M19_FBII/ns6:Umsatz_Trassenentgelte/ns6:Aufwand_Investitionen_Foedermittel_Zuschuesse/ns6:M2_13_8" xmlDataType="decimal"/>
    </xmlCellPr>
  </singleXmlCell>
  <singleXmlCell id="139" r="L157" connectionId="0">
    <xmlCellPr id="1" uniqueName="ns6:M2_13_9">
      <xmlPr mapId="3962" xpath="/ns6:M19_FBII/ns6:Umsatz_Trassenentgelte/ns6:Aufwand_Investitionen_Foedermittel_Zuschuesse/ns6:M2_13_9" xmlDataType="decimal"/>
    </xmlCellPr>
  </singleXmlCell>
  <singleXmlCell id="140" r="P157" connectionId="0">
    <xmlCellPr id="1" uniqueName="ns6:M2_13_10">
      <xmlPr mapId="3962" xpath="/ns6:M19_FBII/ns6:Umsatz_Trassenentgelte/ns6:Aufwand_Investitionen_Foedermittel_Zuschuesse/ns6:M2_13_10" xmlDataType="decimal"/>
    </xmlCellPr>
  </singleXmlCell>
  <singleXmlCell id="141" r="T157" connectionId="0">
    <xmlCellPr id="1" uniqueName="ns6:M2_13_11">
      <xmlPr mapId="3962" xpath="/ns6:M19_FBII/ns6:Umsatz_Trassenentgelte/ns6:Aufwand_Investitionen_Foedermittel_Zuschuesse/ns6:M2_13_11" xmlDataType="decimal"/>
    </xmlCellPr>
  </singleXmlCell>
  <singleXmlCell id="160" r="L163" connectionId="0">
    <xmlCellPr id="1" uniqueName="ns6:M2_14">
      <xmlPr mapId="3962" xpath="/ns6:M19_FBII/ns6:Umsatz_Trassenentgelte/ns6:Aufwand_Investitionen_Foedermittel_Zuschuesse/ns6:M2_14" xmlDataType="decimal"/>
    </xmlCellPr>
  </singleXmlCell>
  <singleXmlCell id="191" r="P163" connectionId="0">
    <xmlCellPr id="1" uniqueName="ns6:M2_14_1">
      <xmlPr mapId="3962" xpath="/ns6:M19_FBII/ns6:Umsatz_Trassenentgelte/ns6:Aufwand_Investitionen_Foedermittel_Zuschuesse/ns6:M2_14_1" xmlDataType="decimal"/>
    </xmlCellPr>
  </singleXmlCell>
  <singleXmlCell id="221" r="L164" connectionId="0">
    <xmlCellPr id="1" uniqueName="ns6:M2_14_2">
      <xmlPr mapId="3962" xpath="/ns6:M19_FBII/ns6:Umsatz_Trassenentgelte/ns6:Aufwand_Investitionen_Foedermittel_Zuschuesse/ns6:M2_14_2" xmlDataType="decimal"/>
    </xmlCellPr>
  </singleXmlCell>
  <singleXmlCell id="222" r="P164" connectionId="0">
    <xmlCellPr id="1" uniqueName="ns6:M2_14_3">
      <xmlPr mapId="3962" xpath="/ns6:M19_FBII/ns6:Umsatz_Trassenentgelte/ns6:Aufwand_Investitionen_Foedermittel_Zuschuesse/ns6:M2_14_3" xmlDataType="decimal"/>
    </xmlCellPr>
  </singleXmlCell>
  <singleXmlCell id="223" r="L165" connectionId="0">
    <xmlCellPr id="1" uniqueName="ns6:M2_14_6">
      <xmlPr mapId="3962" xpath="/ns6:M19_FBII/ns6:Umsatz_Trassenentgelte/ns6:Aufwand_Investitionen_Foedermittel_Zuschuesse/ns6:M2_14_6" xmlDataType="decimal"/>
    </xmlCellPr>
  </singleXmlCell>
  <singleXmlCell id="224" r="P165" connectionId="0">
    <xmlCellPr id="1" uniqueName="ns6:M2_14_7">
      <xmlPr mapId="3962" xpath="/ns6:M19_FBII/ns6:Umsatz_Trassenentgelte/ns6:Aufwand_Investitionen_Foedermittel_Zuschuesse/ns6:M2_14_7" xmlDataType="decimal"/>
    </xmlCellPr>
  </singleXmlCell>
  <singleXmlCell id="314" r="L166" connectionId="0">
    <xmlCellPr id="1" uniqueName="ns6:M2_14_8">
      <xmlPr mapId="3962" xpath="/ns6:M19_FBII/ns6:Umsatz_Trassenentgelte/ns6:Aufwand_Investitionen_Foedermittel_Zuschuesse/ns6:M2_14_8" xmlDataType="decimal"/>
    </xmlCellPr>
  </singleXmlCell>
  <singleXmlCell id="315" r="P166" connectionId="0">
    <xmlCellPr id="1" uniqueName="ns6:M2_14_9">
      <xmlPr mapId="3962" xpath="/ns6:M19_FBII/ns6:Umsatz_Trassenentgelte/ns6:Aufwand_Investitionen_Foedermittel_Zuschuesse/ns6:M2_14_9" xmlDataType="decimal"/>
    </xmlCellPr>
  </singleXmlCell>
  <singleXmlCell id="316" r="P172" connectionId="0">
    <xmlCellPr id="1" uniqueName="ns6:M2_15_1">
      <xmlPr mapId="3962" xpath="/ns6:M19_FBII/ns6:Umsatz_Trassenentgelte/ns6:Aufwand_Investitionen_Foedermittel_Zuschuesse/ns6:M2_15_1" xmlDataType="decimal"/>
    </xmlCellPr>
  </singleXmlCell>
  <singleXmlCell id="318" r="D177" connectionId="0">
    <xmlCellPr id="1" uniqueName="ns6:M2_16">
      <xmlPr mapId="3962" xpath="/ns6:M19_FBII/ns6:Umsatz_Trassenentgelte/ns6:Aufwand_Investitionen_Foedermittel_Zuschuesse/ns6:M2_16" xmlDataType="string"/>
    </xmlCellPr>
  </singleXmlCell>
  <singleXmlCell id="319" r="N177" connectionId="0">
    <xmlCellPr id="1" uniqueName="ns6:M2_16_1">
      <xmlPr mapId="3962" xpath="/ns6:M19_FBII/ns6:Umsatz_Trassenentgelte/ns6:Aufwand_Investitionen_Foedermittel_Zuschuesse/ns6:M2_16_1" xmlDataType="string"/>
    </xmlCellPr>
  </singleXmlCell>
  <singleXmlCell id="320" r="D179" connectionId="0">
    <xmlCellPr id="1" uniqueName="ns6:M2_16_2">
      <xmlPr mapId="3962" xpath="/ns6:M19_FBII/ns6:Umsatz_Trassenentgelte/ns6:Aufwand_Investitionen_Foedermittel_Zuschuesse/ns6:M2_16_2" xmlDataType="string"/>
    </xmlCellPr>
  </singleXmlCell>
  <singleXmlCell id="321" r="N179" connectionId="0">
    <xmlCellPr id="1" uniqueName="ns6:M2_16_3">
      <xmlPr mapId="3962" xpath="/ns6:M19_FBII/ns6:Umsatz_Trassenentgelte/ns6:Aufwand_Investitionen_Foedermittel_Zuschuesse/ns6:M2_16_3" xmlDataType="string"/>
    </xmlCellPr>
  </singleXmlCell>
  <singleXmlCell id="322" r="D181" connectionId="0">
    <xmlCellPr id="1" uniqueName="ns6:M2_16_4">
      <xmlPr mapId="3962" xpath="/ns6:M19_FBII/ns6:Umsatz_Trassenentgelte/ns6:Aufwand_Investitionen_Foedermittel_Zuschuesse/ns6:M2_16_4" xmlDataType="string"/>
    </xmlCellPr>
  </singleXmlCell>
  <singleXmlCell id="412" r="N181" connectionId="0">
    <xmlCellPr id="1" uniqueName="ns6:M2_16_5">
      <xmlPr mapId="3962" xpath="/ns6:M19_FBII/ns6:Umsatz_Trassenentgelte/ns6:Aufwand_Investitionen_Foedermittel_Zuschuesse/ns6:M2_16_5" xmlDataType="string"/>
    </xmlCellPr>
  </singleXmlCell>
  <singleXmlCell id="413" r="D183" connectionId="0">
    <xmlCellPr id="1" uniqueName="ns6:M2_16_7">
      <xmlPr mapId="3962" xpath="/ns6:M19_FBII/ns6:Umsatz_Trassenentgelte/ns6:Aufwand_Investitionen_Foedermittel_Zuschuesse/ns6:M2_16_7" xmlDataType="string"/>
    </xmlCellPr>
  </singleXmlCell>
  <singleXmlCell id="558" r="N183" connectionId="0">
    <xmlCellPr id="1" uniqueName="ns6:M2_16_9">
      <xmlPr mapId="3962" xpath="/ns6:M19_FBII/ns6:Umsatz_Trassenentgelte/ns6:Aufwand_Investitionen_Foedermittel_Zuschuesse/ns6:M2_16_9" xmlDataType="string"/>
    </xmlCellPr>
  </singleXmlCell>
  <singleXmlCell id="559" r="D185" connectionId="0">
    <xmlCellPr id="1" uniqueName="ns6:M2_16_6">
      <xmlPr mapId="3962" xpath="/ns6:M19_FBII/ns6:Umsatz_Trassenentgelte/ns6:Aufwand_Investitionen_Foedermittel_Zuschuesse/ns6:M2_16_6" xmlDataType="string"/>
    </xmlCellPr>
  </singleXmlCell>
  <singleXmlCell id="580" r="C188" connectionId="0">
    <xmlCellPr id="1" uniqueName="ns6:M2_16_8">
      <xmlPr mapId="3962" xpath="/ns6:M19_FBII/ns6:Umsatz_Trassenentgelte/ns6:Aufwand_Investitionen_Foedermittel_Zuschuesse/ns6:M2_16_8" xmlDataType="string"/>
    </xmlCellPr>
  </singleXmlCell>
  <singleXmlCell id="615" r="T194" connectionId="0">
    <xmlCellPr id="1" uniqueName="ns6:M2_10">
      <xmlPr mapId="3962" xpath="/ns6:M19_FBII/ns6:Umsatz_Trassenentgelte/ns6:Ausgaben_HGV_Schienenwege/ns6:M2_10" xmlDataType="decimal"/>
    </xmlCellPr>
  </singleXmlCell>
  <singleXmlCell id="616" r="T195" connectionId="0">
    <xmlCellPr id="1" uniqueName="ns6:M2_10_1">
      <xmlPr mapId="3962" xpath="/ns6:M19_FBII/ns6:Umsatz_Trassenentgelte/ns6:Ausgaben_HGV_Schienenwege/ns6:M2_10_1" xmlDataType="decimal"/>
    </xmlCellPr>
  </singleXmlCell>
  <singleXmlCell id="617" r="T196" connectionId="0">
    <xmlCellPr id="1" uniqueName="ns6:M2_10_2">
      <xmlPr mapId="3962" xpath="/ns6:M19_FBII/ns6:Umsatz_Trassenentgelte/ns6:Ausgaben_HGV_Schienenwege/ns6:M2_10_2" xmlDataType="decimal"/>
    </xmlCellPr>
  </singleXmlCell>
  <singleXmlCell id="618" r="T197" connectionId="0">
    <xmlCellPr id="1" uniqueName="ns6:M2_10_3">
      <xmlPr mapId="3962" xpath="/ns6:M19_FBII/ns6:Umsatz_Trassenentgelte/ns6:Ausgaben_HGV_Schienenwege/ns6:M2_10_3" xmlDataType="decimal"/>
    </xmlCellPr>
  </singleXmlCell>
  <singleXmlCell id="659" r="L206" connectionId="0">
    <xmlCellPr id="1" uniqueName="ns6:M2_22">
      <xmlPr mapId="3962" xpath="/ns6:M19_FBII/ns6:Umsatz_Trassenentgelte/ns6:Ausgaben_HGV_Schienenwege/ns6:Aufwendungen_Schienenwege_Mindestzugangspaket/ns6:M2_22" xmlDataType="decimal"/>
    </xmlCellPr>
  </singleXmlCell>
  <singleXmlCell id="673" r="S206" connectionId="0">
    <xmlCellPr id="1" uniqueName="ns6:M2_22_16">
      <xmlPr mapId="3962" xpath="/ns6:M19_FBII/ns6:Umsatz_Trassenentgelte/ns6:Ausgaben_HGV_Schienenwege/ns6:Aufwendungen_Schienenwege_Mindestzugangspaket/ns6:M2_22_16" xmlDataType="decimal"/>
    </xmlCellPr>
  </singleXmlCell>
  <singleXmlCell id="674" r="L208" connectionId="0">
    <xmlCellPr id="1" uniqueName="ns6:M2_22_2">
      <xmlPr mapId="3962" xpath="/ns6:M19_FBII/ns6:Umsatz_Trassenentgelte/ns6:Ausgaben_HGV_Schienenwege/ns6:Aufwendungen_Schienenwege_Mindestzugangspaket/ns6:M2_22_2" xmlDataType="decimal"/>
    </xmlCellPr>
  </singleXmlCell>
  <singleXmlCell id="675" r="S208" connectionId="0">
    <xmlCellPr id="1" uniqueName="ns6:M2_22_18">
      <xmlPr mapId="3962" xpath="/ns6:M19_FBII/ns6:Umsatz_Trassenentgelte/ns6:Ausgaben_HGV_Schienenwege/ns6:Aufwendungen_Schienenwege_Mindestzugangspaket/ns6:M2_22_18" xmlDataType="decimal"/>
    </xmlCellPr>
  </singleXmlCell>
  <singleXmlCell id="677" r="L210" connectionId="0">
    <xmlCellPr id="1" uniqueName="ns6:M2_22_4">
      <xmlPr mapId="3962" xpath="/ns6:M19_FBII/ns6:Umsatz_Trassenentgelte/ns6:Ausgaben_HGV_Schienenwege/ns6:Aufwendungen_Schienenwege_Mindestzugangspaket/ns6:M2_22_4" xmlDataType="decimal"/>
    </xmlCellPr>
  </singleXmlCell>
  <singleXmlCell id="678" r="S210" connectionId="0">
    <xmlCellPr id="1" uniqueName="ns6:M2_22_20">
      <xmlPr mapId="3962" xpath="/ns6:M19_FBII/ns6:Umsatz_Trassenentgelte/ns6:Ausgaben_HGV_Schienenwege/ns6:Aufwendungen_Schienenwege_Mindestzugangspaket/ns6:M2_22_20" xmlDataType="decimal"/>
    </xmlCellPr>
  </singleXmlCell>
  <singleXmlCell id="679" r="L212" connectionId="0">
    <xmlCellPr id="1" uniqueName="ns6:M2_22_6">
      <xmlPr mapId="3962" xpath="/ns6:M19_FBII/ns6:Umsatz_Trassenentgelte/ns6:Ausgaben_HGV_Schienenwege/ns6:Aufwendungen_Schienenwege_Mindestzugangspaket/ns6:M2_22_6" xmlDataType="decimal"/>
    </xmlCellPr>
  </singleXmlCell>
  <singleXmlCell id="680" r="S212" connectionId="0">
    <xmlCellPr id="1" uniqueName="ns6:M2_22_22">
      <xmlPr mapId="3962" xpath="/ns6:M19_FBII/ns6:Umsatz_Trassenentgelte/ns6:Ausgaben_HGV_Schienenwege/ns6:Aufwendungen_Schienenwege_Mindestzugangspaket/ns6:M2_22_22" xmlDataType="decimal"/>
    </xmlCellPr>
  </singleXmlCell>
  <singleXmlCell id="681" r="L214" connectionId="0">
    <xmlCellPr id="1" uniqueName="ns6:M2_22_10">
      <xmlPr mapId="3962" xpath="/ns6:M19_FBII/ns6:Umsatz_Trassenentgelte/ns6:Ausgaben_HGV_Schienenwege/ns6:Aufwendungen_Schienenwege_Mindestzugangspaket/ns6:M2_22_10" xmlDataType="decimal"/>
    </xmlCellPr>
  </singleXmlCell>
  <singleXmlCell id="682" r="S214" connectionId="0">
    <xmlCellPr id="1" uniqueName="ns6:M2_22_26">
      <xmlPr mapId="3962" xpath="/ns6:M19_FBII/ns6:Umsatz_Trassenentgelte/ns6:Ausgaben_HGV_Schienenwege/ns6:Aufwendungen_Schienenwege_Mindestzugangspaket/ns6:M2_22_26" xmlDataType="decimal"/>
    </xmlCellPr>
  </singleXmlCell>
  <singleXmlCell id="683" r="L216" connectionId="0">
    <xmlCellPr id="1" uniqueName="ns6:M2_22_12">
      <xmlPr mapId="3962" xpath="/ns6:M19_FBII/ns6:Umsatz_Trassenentgelte/ns6:Ausgaben_HGV_Schienenwege/ns6:Aufwendungen_Schienenwege_Mindestzugangspaket/ns6:M2_22_12" xmlDataType="decimal"/>
    </xmlCellPr>
  </singleXmlCell>
  <singleXmlCell id="684" r="S216" connectionId="0">
    <xmlCellPr id="1" uniqueName="ns6:M2_22_28">
      <xmlPr mapId="3962" xpath="/ns6:M19_FBII/ns6:Umsatz_Trassenentgelte/ns6:Ausgaben_HGV_Schienenwege/ns6:Aufwendungen_Schienenwege_Mindestzugangspaket/ns6:M2_22_28" xmlDataType="decimal"/>
    </xmlCellPr>
  </singleXmlCell>
  <singleXmlCell id="685" r="L218" connectionId="0">
    <xmlCellPr id="1" uniqueName="ns6:M2_22_14">
      <xmlPr mapId="3962" xpath="/ns6:M19_FBII/ns6:Umsatz_Trassenentgelte/ns6:Ausgaben_HGV_Schienenwege/ns6:Aufwendungen_Schienenwege_Mindestzugangspaket/ns6:M2_22_14" xmlDataType="decimal"/>
    </xmlCellPr>
  </singleXmlCell>
  <singleXmlCell id="686" r="S218" connectionId="0">
    <xmlCellPr id="1" uniqueName="ns6:M2_22_30">
      <xmlPr mapId="3962" xpath="/ns6:M19_FBII/ns6:Umsatz_Trassenentgelte/ns6:Ausgaben_HGV_Schienenwege/ns6:Aufwendungen_Schienenwege_Mindestzugangspaket/ns6:M2_22_30" xmlDataType="decimal"/>
    </xmlCellPr>
  </singleXmlCell>
  <singleXmlCell id="687" r="L221" connectionId="0">
    <xmlCellPr id="1" uniqueName="ns6:M2_22_8">
      <xmlPr mapId="3962" xpath="/ns6:M19_FBII/ns6:Umsatz_Trassenentgelte/ns6:Ausgaben_HGV_Schienenwege/ns6:Aufwendungen_Schienenwege_Mindestzugangspaket/ns6:M2_22_8" xmlDataType="decimal"/>
    </xmlCellPr>
  </singleXmlCell>
  <singleXmlCell id="688" r="S221" connectionId="0">
    <xmlCellPr id="1" uniqueName="ns6:M2_22_24">
      <xmlPr mapId="3962" xpath="/ns6:M19_FBII/ns6:Umsatz_Trassenentgelte/ns6:Ausgaben_HGV_Schienenwege/ns6:Aufwendungen_Schienenwege_Mindestzugangspaket/ns6:M2_22_24" xmlDataType="decimal"/>
    </xmlCellPr>
  </singleXmlCell>
  <singleXmlCell id="689" r="M225" connectionId="0">
    <xmlCellPr id="1" uniqueName="ns6:M2_11_22">
      <xmlPr mapId="3962" xpath="/ns6:M19_FBII/ns6:Umsatz_Trassenentgelte/ns6:Ausgaben_HGV_Schienenwege/ns6:Aufwendungen_Schienenwege_Mindestzugangspaket/ns6:M2_11_22" xmlDataType="string"/>
    </xmlCellPr>
  </singleXmlCell>
  <singleXmlCell id="735" r="C227" connectionId="0">
    <xmlCellPr id="1" uniqueName="ns6:M2_11_23">
      <xmlPr mapId="3962" xpath="/ns6:M19_FBII/ns6:Umsatz_Trassenentgelte/ns6:Ausgaben_HGV_Schienenwege/ns6:Aufwendungen_Schienenwege_Mindestzugangspaket/ns6:M2_11_23" xmlDataType="string"/>
    </xmlCellPr>
  </singleXmlCell>
  <singleXmlCell id="753" r="O238" connectionId="0">
    <xmlCellPr id="1" uniqueName="ns6:M2_18_2_VJ">
      <xmlPr mapId="3962" xpath="/ns6:M19_FBII/ns6:Umsatz_Trassenentgelte/ns6:Ausgaben_HGV_Schienenwege/ns6:Vermögens-und_Kapitalsituation_2018/ns6:M2_18_2_VJ" xmlDataType="decimal"/>
    </xmlCellPr>
  </singleXmlCell>
  <singleXmlCell id="763" r="O240" connectionId="0">
    <xmlCellPr id="1" uniqueName="ns6:M2_18_5_VJ">
      <xmlPr mapId="3962" xpath="/ns6:M19_FBII/ns6:Umsatz_Trassenentgelte/ns6:Ausgaben_HGV_Schienenwege/ns6:Vermögens-und_Kapitalsituation_2018/ns6:M2_18_5_VJ" xmlDataType="decimal"/>
    </xmlCellPr>
  </singleXmlCell>
  <singleXmlCell id="764" r="O242" connectionId="0">
    <xmlCellPr id="1" uniqueName="ns6:M2_18_25_VJ">
      <xmlPr mapId="3962" xpath="/ns6:M19_FBII/ns6:Umsatz_Trassenentgelte/ns6:Ausgaben_HGV_Schienenwege/ns6:Vermögens-und_Kapitalsituation_2018/ns6:M2_18_25_VJ" xmlDataType="decimal"/>
    </xmlCellPr>
  </singleXmlCell>
  <singleXmlCell id="765" r="O244" connectionId="0">
    <xmlCellPr id="1" uniqueName="ns6:M2_18_26_VJ">
      <xmlPr mapId="3962" xpath="/ns6:M19_FBII/ns6:Umsatz_Trassenentgelte/ns6:Ausgaben_HGV_Schienenwege/ns6:Vermögens-und_Kapitalsituation_2018/ns6:M2_18_26_VJ" xmlDataType="decimal"/>
    </xmlCellPr>
  </singleXmlCell>
  <singleXmlCell id="768" r="O246" connectionId="0">
    <xmlCellPr id="1" uniqueName="ns6:M2_18_27_VJ">
      <xmlPr mapId="3962" xpath="/ns6:M19_FBII/ns6:Umsatz_Trassenentgelte/ns6:Ausgaben_HGV_Schienenwege/ns6:Vermögens-und_Kapitalsituation_2018/ns6:M2_18_27_VJ" xmlDataType="decimal"/>
    </xmlCellPr>
  </singleXmlCell>
  <singleXmlCell id="769" r="O248" connectionId="0">
    <xmlCellPr id="1" uniqueName="ns6:M2_18_28_VJ">
      <xmlPr mapId="3962" xpath="/ns6:M19_FBII/ns6:Umsatz_Trassenentgelte/ns6:Ausgaben_HGV_Schienenwege/ns6:Vermögens-und_Kapitalsituation_2018/ns6:M2_18_28_VJ" xmlDataType="decimal"/>
    </xmlCellPr>
  </singleXmlCell>
  <singleXmlCell id="770" r="O250" connectionId="0">
    <xmlCellPr id="1" uniqueName="ns6:M2_18_29_VJ">
      <xmlPr mapId="3962" xpath="/ns6:M19_FBII/ns6:Umsatz_Trassenentgelte/ns6:Ausgaben_HGV_Schienenwege/ns6:Vermögens-und_Kapitalsituation_2018/ns6:M2_18_29_VJ" xmlDataType="decimal"/>
    </xmlCellPr>
  </singleXmlCell>
  <singleXmlCell id="771" r="O252" connectionId="0">
    <xmlCellPr id="1" uniqueName="ns6:M2_18_30_VJ">
      <xmlPr mapId="3962" xpath="/ns6:M19_FBII/ns6:Umsatz_Trassenentgelte/ns6:Ausgaben_HGV_Schienenwege/ns6:Vermögens-und_Kapitalsituation_2018/ns6:M2_18_30_VJ" xmlDataType="decimal"/>
    </xmlCellPr>
  </singleXmlCell>
  <singleXmlCell id="773" r="T238" connectionId="0">
    <xmlCellPr id="1" uniqueName="ns6:M2_18_2">
      <xmlPr mapId="3962" xpath="/ns6:M19_FBII/ns6:Umsatz_Trassenentgelte/ns6:Ausgaben_HGV_Schienenwege/ns6:Vermögens-und_Kapitalsituation_2018/ns6:Vermögens-und_Kapitalsituation_2019/ns6:M2_18_2" xmlDataType="decimal"/>
    </xmlCellPr>
  </singleXmlCell>
  <singleXmlCell id="774" r="T240" connectionId="0">
    <xmlCellPr id="1" uniqueName="ns6:M2_18_5">
      <xmlPr mapId="3962" xpath="/ns6:M19_FBII/ns6:Umsatz_Trassenentgelte/ns6:Ausgaben_HGV_Schienenwege/ns6:Vermögens-und_Kapitalsituation_2018/ns6:Vermögens-und_Kapitalsituation_2019/ns6:M2_18_5" xmlDataType="decimal"/>
    </xmlCellPr>
  </singleXmlCell>
  <singleXmlCell id="775" r="T242" connectionId="0">
    <xmlCellPr id="1" uniqueName="ns6:M2_18_25">
      <xmlPr mapId="3962" xpath="/ns6:M19_FBII/ns6:Umsatz_Trassenentgelte/ns6:Ausgaben_HGV_Schienenwege/ns6:Vermögens-und_Kapitalsituation_2018/ns6:Vermögens-und_Kapitalsituation_2019/ns6:M2_18_25" xmlDataType="decimal"/>
    </xmlCellPr>
  </singleXmlCell>
  <singleXmlCell id="776" r="T244" connectionId="0">
    <xmlCellPr id="1" uniqueName="ns6:M2_18_26">
      <xmlPr mapId="3962" xpath="/ns6:M19_FBII/ns6:Umsatz_Trassenentgelte/ns6:Ausgaben_HGV_Schienenwege/ns6:Vermögens-und_Kapitalsituation_2018/ns6:Vermögens-und_Kapitalsituation_2019/ns6:M2_18_26" xmlDataType="decimal"/>
    </xmlCellPr>
  </singleXmlCell>
  <singleXmlCell id="777" r="T246" connectionId="0">
    <xmlCellPr id="1" uniqueName="ns6:M2_18_27">
      <xmlPr mapId="3962" xpath="/ns6:M19_FBII/ns6:Umsatz_Trassenentgelte/ns6:Ausgaben_HGV_Schienenwege/ns6:Vermögens-und_Kapitalsituation_2018/ns6:Vermögens-und_Kapitalsituation_2019/ns6:M2_18_27" xmlDataType="decimal"/>
    </xmlCellPr>
  </singleXmlCell>
  <singleXmlCell id="778" r="T248" connectionId="0">
    <xmlCellPr id="1" uniqueName="ns6:M2_18_28">
      <xmlPr mapId="3962" xpath="/ns6:M19_FBII/ns6:Umsatz_Trassenentgelte/ns6:Ausgaben_HGV_Schienenwege/ns6:Vermögens-und_Kapitalsituation_2018/ns6:Vermögens-und_Kapitalsituation_2019/ns6:M2_18_28" xmlDataType="decimal"/>
    </xmlCellPr>
  </singleXmlCell>
  <singleXmlCell id="950" r="T250" connectionId="0">
    <xmlCellPr id="1" uniqueName="ns6:M2_18_29">
      <xmlPr mapId="3962" xpath="/ns6:M19_FBII/ns6:Umsatz_Trassenentgelte/ns6:Ausgaben_HGV_Schienenwege/ns6:Vermögens-und_Kapitalsituation_2018/ns6:Vermögens-und_Kapitalsituation_2019/ns6:M2_18_29" xmlDataType="decimal"/>
    </xmlCellPr>
  </singleXmlCell>
  <singleXmlCell id="1582" r="T252" connectionId="0">
    <xmlCellPr id="1" uniqueName="ns6:M2_18_30">
      <xmlPr mapId="3962" xpath="/ns6:M19_FBII/ns6:Umsatz_Trassenentgelte/ns6:Ausgaben_HGV_Schienenwege/ns6:Vermögens-und_Kapitalsituation_2018/ns6:Vermögens-und_Kapitalsituation_2019/ns6:M2_18_30" xmlDataType="decimal"/>
    </xmlCellPr>
  </singleXmlCell>
  <singleXmlCell id="1962" r="C255" connectionId="0">
    <xmlCellPr id="1" uniqueName="ns6:M2_18_14">
      <xmlPr mapId="3962" xpath="/ns6:M19_FBII/ns6:Umsatz_Trassenentgelte/ns6:Ausgaben_HGV_Schienenwege/ns6:Vermögens-und_Kapitalsituation_2018/ns6:Vermögens-und_Kapitalsituation_2019/ns6:M2_18_14" xmlDataType="string"/>
    </xmlCellPr>
  </singleXmlCell>
  <singleXmlCell id="1979" r="W259" connectionId="0">
    <xmlCellPr id="1" uniqueName="ns6:M2_17_10">
      <xmlPr mapId="3962" xpath="/ns6:M19_FBII/ns6:Umsatz_Trassenentgelte/ns6:Ausgaben_HGV_Schienenwege/ns6:Vermögens-und_Kapitalsituation_2018/ns6:M2_17_10" xmlDataType="string"/>
    </xmlCellPr>
  </singleXmlCell>
  <singleXmlCell id="2040" r="C266" connectionId="0">
    <xmlCellPr id="1" uniqueName="ns6:M2_19">
      <xmlPr mapId="3962" xpath="/ns6:M19_FBII/ns6:Umsatz_Trassenentgelte/ns6:Ausgaben_HGV_Schienenwege/ns6:Vermögens-und_Kapitalsituation_2018/ns6:Empfehlungen_Hinweise_Wuensche_Schienenwege/ns6:M2_19" xmlDataType="string"/>
    </xmlCellPr>
  </singleXmlCell>
  <singleXmlCell id="2131" r="I273" connectionId="0">
    <xmlCellPr id="1" uniqueName="ns6:U0_5_1">
      <xmlPr mapId="3962" xpath="/ns6:M19_FBII/ns6:Umsatz_Trassenentgelte/ns6:Ausgaben_HGV_Schienenwege/ns6:Vermögens-und_Kapitalsituation_2018/ns6:Empfehlungen_Hinweise_Wuensche_Schienenwege/ns6:U0_5_1" xmlDataType="string"/>
    </xmlCellPr>
  </singleXmlCell>
  <singleXmlCell id="2133" r="I275" connectionId="0">
    <xmlCellPr id="1" uniqueName="ns6:U0_5_2">
      <xmlPr mapId="3962" xpath="/ns6:M19_FBII/ns6:Umsatz_Trassenentgelte/ns6:Ausgaben_HGV_Schienenwege/ns6:Vermögens-und_Kapitalsituation_2018/ns6:Empfehlungen_Hinweise_Wuensche_Schienenwege/ns6:U0_5_2" xmlDataType="string"/>
    </xmlCellPr>
  </singleXmlCell>
  <singleXmlCell id="2135" r="I277" connectionId="0">
    <xmlCellPr id="1" uniqueName="ns6:U0_5_4">
      <xmlPr mapId="3962" xpath="/ns6:M19_FBII/ns6:Umsatz_Trassenentgelte/ns6:Ausgaben_HGV_Schienenwege/ns6:Vermögens-und_Kapitalsituation_2018/ns6:Empfehlungen_Hinweise_Wuensche_Schienenwege/ns6:U0_5_4" xmlDataType="string"/>
    </xmlCellPr>
  </singleXmlCell>
  <singleXmlCell id="2136" r="W283" connectionId="0">
    <xmlCellPr id="1" uniqueName="ns6:M2_21">
      <xmlPr mapId="3962" xpath="/ns6:M19_FBII/ns6:Umsatz_Trassenentgelte/ns6:Ausgaben_HGV_Schienenwege/ns6:Vermögens-und_Kapitalsituation_2018/ns6:Empfehlungen_Hinweise_Wuensche_Schienenwege/ns6:M2_21" xmlDataType="string"/>
    </xmlCellPr>
  </singleXmlCell>
</singleXmlCells>
</file>

<file path=xl/tables/tableSingleCells5.xml><?xml version="1.0" encoding="utf-8"?>
<singleXmlCells xmlns="http://schemas.openxmlformats.org/spreadsheetml/2006/main">
  <singleXmlCell id="180" r="A193" connectionId="0">
    <xmlCellPr id="1" uniqueName="ns3:U0_4">
      <xmlPr mapId="4057" xpath="/ns3:M19_FBIII_Teil2_2019/ns3:Unternehmensdaten/ns3:U0_4" xmlDataType="string"/>
    </xmlCellPr>
  </singleXmlCell>
  <singleXmlCell id="563" r="K173" connectionId="0">
    <xmlCellPr id="1" uniqueName="ns3:M3_39">
      <xmlPr mapId="4057" xpath="/ns3:M19_FBIII_Teil2_2019/ns3:Unternehmensdaten/ns3:M3_39" xmlDataType="string"/>
    </xmlCellPr>
  </singleXmlCell>
  <singleXmlCell id="736" r="M173" connectionId="0">
    <xmlCellPr id="1" uniqueName="ns3:M3_39_1">
      <xmlPr mapId="4057" xpath="/ns3:M19_FBIII_Teil2_2019/ns3:Unternehmensdaten/ns3:M3_39_1" xmlDataType="integer"/>
    </xmlCellPr>
  </singleXmlCell>
  <singleXmlCell id="737" r="P173" connectionId="0">
    <xmlCellPr id="1" uniqueName="ns3:M3_39_2">
      <xmlPr mapId="4057" xpath="/ns3:M19_FBIII_Teil2_2019/ns3:Unternehmensdaten/ns3:M3_39_2" xmlDataType="integer"/>
    </xmlCellPr>
  </singleXmlCell>
  <singleXmlCell id="738" r="S173" connectionId="0">
    <xmlCellPr id="1" uniqueName="ns3:M3_39_3">
      <xmlPr mapId="4057" xpath="/ns3:M19_FBIII_Teil2_2019/ns3:Unternehmensdaten/ns3:M3_39_3" xmlDataType="decimal"/>
    </xmlCellPr>
  </singleXmlCell>
  <singleXmlCell id="739" r="V173" connectionId="0">
    <xmlCellPr id="1" uniqueName="ns3:M3_39_4">
      <xmlPr mapId="4057" xpath="/ns3:M19_FBIII_Teil2_2019/ns3:Unternehmensdaten/ns3:M3_39_4" xmlDataType="decimal"/>
    </xmlCellPr>
  </singleXmlCell>
  <singleXmlCell id="740" r="K174" connectionId="0">
    <xmlCellPr id="1" uniqueName="ns3:M3_39_5">
      <xmlPr mapId="4057" xpath="/ns3:M19_FBIII_Teil2_2019/ns3:Unternehmensdaten/ns3:M3_39_5" xmlDataType="string"/>
    </xmlCellPr>
  </singleXmlCell>
  <singleXmlCell id="741" r="M174" connectionId="0">
    <xmlCellPr id="1" uniqueName="ns3:M3_39_6">
      <xmlPr mapId="4057" xpath="/ns3:M19_FBIII_Teil2_2019/ns3:Unternehmensdaten/ns3:M3_39_6" xmlDataType="integer"/>
    </xmlCellPr>
  </singleXmlCell>
  <singleXmlCell id="742" r="P174" connectionId="0">
    <xmlCellPr id="1" uniqueName="ns3:M3_39_7">
      <xmlPr mapId="4057" xpath="/ns3:M19_FBIII_Teil2_2019/ns3:Unternehmensdaten/ns3:M3_39_7" xmlDataType="integer"/>
    </xmlCellPr>
  </singleXmlCell>
  <singleXmlCell id="743" r="S174" connectionId="0">
    <xmlCellPr id="1" uniqueName="ns3:M3_39_8">
      <xmlPr mapId="4057" xpath="/ns3:M19_FBIII_Teil2_2019/ns3:Unternehmensdaten/ns3:M3_39_8" xmlDataType="decimal"/>
    </xmlCellPr>
  </singleXmlCell>
  <singleXmlCell id="744" r="V174" connectionId="0">
    <xmlCellPr id="1" uniqueName="ns3:M3_39_9">
      <xmlPr mapId="4057" xpath="/ns3:M19_FBIII_Teil2_2019/ns3:Unternehmensdaten/ns3:M3_39_9" xmlDataType="decimal"/>
    </xmlCellPr>
  </singleXmlCell>
  <singleXmlCell id="745" r="K175" connectionId="0">
    <xmlCellPr id="1" uniqueName="ns3:M3_39_10">
      <xmlPr mapId="4057" xpath="/ns3:M19_FBIII_Teil2_2019/ns3:Unternehmensdaten/ns3:M3_39_10" xmlDataType="string"/>
    </xmlCellPr>
  </singleXmlCell>
  <singleXmlCell id="746" r="M175" connectionId="0">
    <xmlCellPr id="1" uniqueName="ns3:M3_39_11">
      <xmlPr mapId="4057" xpath="/ns3:M19_FBIII_Teil2_2019/ns3:Unternehmensdaten/ns3:M3_39_11" xmlDataType="integer"/>
    </xmlCellPr>
  </singleXmlCell>
  <singleXmlCell id="747" r="P175" connectionId="0">
    <xmlCellPr id="1" uniqueName="ns3:M3_39_12">
      <xmlPr mapId="4057" xpath="/ns3:M19_FBIII_Teil2_2019/ns3:Unternehmensdaten/ns3:M3_39_12" xmlDataType="integer"/>
    </xmlCellPr>
  </singleXmlCell>
  <singleXmlCell id="748" r="S175" connectionId="0">
    <xmlCellPr id="1" uniqueName="ns3:M3_39_13">
      <xmlPr mapId="4057" xpath="/ns3:M19_FBIII_Teil2_2019/ns3:Unternehmensdaten/ns3:M3_39_13" xmlDataType="decimal"/>
    </xmlCellPr>
  </singleXmlCell>
  <singleXmlCell id="749" r="V175" connectionId="0">
    <xmlCellPr id="1" uniqueName="ns3:M3_39_14">
      <xmlPr mapId="4057" xpath="/ns3:M19_FBIII_Teil2_2019/ns3:Unternehmensdaten/ns3:M3_39_14" xmlDataType="decimal"/>
    </xmlCellPr>
  </singleXmlCell>
  <singleXmlCell id="750" r="K176" connectionId="0">
    <xmlCellPr id="1" uniqueName="ns3:M3_39_15">
      <xmlPr mapId="4057" xpath="/ns3:M19_FBIII_Teil2_2019/ns3:Unternehmensdaten/ns3:M3_39_15" xmlDataType="string"/>
    </xmlCellPr>
  </singleXmlCell>
  <singleXmlCell id="766" r="M176" connectionId="0">
    <xmlCellPr id="1" uniqueName="ns3:M3_39_16">
      <xmlPr mapId="4057" xpath="/ns3:M19_FBIII_Teil2_2019/ns3:Unternehmensdaten/ns3:M3_39_16" xmlDataType="integer"/>
    </xmlCellPr>
  </singleXmlCell>
  <singleXmlCell id="767" r="P176" connectionId="0">
    <xmlCellPr id="1" uniqueName="ns3:M3_39_17">
      <xmlPr mapId="4057" xpath="/ns3:M19_FBIII_Teil2_2019/ns3:Unternehmensdaten/ns3:M3_39_17" xmlDataType="integer"/>
    </xmlCellPr>
  </singleXmlCell>
  <singleXmlCell id="793" r="S176" connectionId="0">
    <xmlCellPr id="1" uniqueName="ns3:M3_39_18">
      <xmlPr mapId="4057" xpath="/ns3:M19_FBIII_Teil2_2019/ns3:Unternehmensdaten/ns3:M3_39_18" xmlDataType="decimal"/>
    </xmlCellPr>
  </singleXmlCell>
  <singleXmlCell id="795" r="V176" connectionId="0">
    <xmlCellPr id="1" uniqueName="ns3:M3_39_19">
      <xmlPr mapId="4057" xpath="/ns3:M19_FBIII_Teil2_2019/ns3:Unternehmensdaten/ns3:M3_39_19" xmlDataType="decimal"/>
    </xmlCellPr>
  </singleXmlCell>
  <singleXmlCell id="796" r="K177" connectionId="0">
    <xmlCellPr id="1" uniqueName="ns3:M3_39_20">
      <xmlPr mapId="4057" xpath="/ns3:M19_FBIII_Teil2_2019/ns3:Unternehmensdaten/ns3:M3_39_20" xmlDataType="string"/>
    </xmlCellPr>
  </singleXmlCell>
  <singleXmlCell id="797" r="M177" connectionId="0">
    <xmlCellPr id="1" uniqueName="ns3:M3_39_21">
      <xmlPr mapId="4057" xpath="/ns3:M19_FBIII_Teil2_2019/ns3:Unternehmensdaten/ns3:M3_39_21" xmlDataType="integer"/>
    </xmlCellPr>
  </singleXmlCell>
  <singleXmlCell id="798" r="P177" connectionId="0">
    <xmlCellPr id="1" uniqueName="ns3:M3_39_22">
      <xmlPr mapId="4057" xpath="/ns3:M19_FBIII_Teil2_2019/ns3:Unternehmensdaten/ns3:M3_39_22" xmlDataType="integer"/>
    </xmlCellPr>
  </singleXmlCell>
  <singleXmlCell id="799" r="S177" connectionId="0">
    <xmlCellPr id="1" uniqueName="ns3:M3_39_23">
      <xmlPr mapId="4057" xpath="/ns3:M19_FBIII_Teil2_2019/ns3:Unternehmensdaten/ns3:M3_39_23" xmlDataType="decimal"/>
    </xmlCellPr>
  </singleXmlCell>
  <singleXmlCell id="800" r="V177" connectionId="0">
    <xmlCellPr id="1" uniqueName="ns3:M3_39_24">
      <xmlPr mapId="4057" xpath="/ns3:M19_FBIII_Teil2_2019/ns3:Unternehmensdaten/ns3:M3_39_24" xmlDataType="decimal"/>
    </xmlCellPr>
  </singleXmlCell>
  <singleXmlCell id="801" r="K178" connectionId="0">
    <xmlCellPr id="1" uniqueName="ns3:M3_39_25">
      <xmlPr mapId="4057" xpath="/ns3:M19_FBIII_Teil2_2019/ns3:Unternehmensdaten/ns3:M3_39_25" xmlDataType="string"/>
    </xmlCellPr>
  </singleXmlCell>
  <singleXmlCell id="802" r="M178" connectionId="0">
    <xmlCellPr id="1" uniqueName="ns3:M3_39_26">
      <xmlPr mapId="4057" xpath="/ns3:M19_FBIII_Teil2_2019/ns3:Unternehmensdaten/ns3:M3_39_26" xmlDataType="integer"/>
    </xmlCellPr>
  </singleXmlCell>
  <singleXmlCell id="803" r="P178" connectionId="0">
    <xmlCellPr id="1" uniqueName="ns3:M3_39_27">
      <xmlPr mapId="4057" xpath="/ns3:M19_FBIII_Teil2_2019/ns3:Unternehmensdaten/ns3:M3_39_27" xmlDataType="integer"/>
    </xmlCellPr>
  </singleXmlCell>
  <singleXmlCell id="807" r="S178" connectionId="0">
    <xmlCellPr id="1" uniqueName="ns3:M3_39_28">
      <xmlPr mapId="4057" xpath="/ns3:M19_FBIII_Teil2_2019/ns3:Unternehmensdaten/ns3:M3_39_28" xmlDataType="decimal"/>
    </xmlCellPr>
  </singleXmlCell>
  <singleXmlCell id="808" r="V178" connectionId="0">
    <xmlCellPr id="1" uniqueName="ns3:M3_39_29">
      <xmlPr mapId="4057" xpath="/ns3:M19_FBIII_Teil2_2019/ns3:Unternehmensdaten/ns3:M3_39_29" xmlDataType="decimal"/>
    </xmlCellPr>
  </singleXmlCell>
  <singleXmlCell id="809" r="K179" connectionId="0">
    <xmlCellPr id="1" uniqueName="ns3:M3_39_30">
      <xmlPr mapId="4057" xpath="/ns3:M19_FBIII_Teil2_2019/ns3:Unternehmensdaten/ns3:M3_39_30" xmlDataType="string"/>
    </xmlCellPr>
  </singleXmlCell>
  <singleXmlCell id="810" r="M179" connectionId="0">
    <xmlCellPr id="1" uniqueName="ns3:M3_39_31">
      <xmlPr mapId="4057" xpath="/ns3:M19_FBIII_Teil2_2019/ns3:Unternehmensdaten/ns3:M3_39_31" xmlDataType="integer"/>
    </xmlCellPr>
  </singleXmlCell>
  <singleXmlCell id="818" r="P179" connectionId="0">
    <xmlCellPr id="1" uniqueName="ns3:M3_39_32">
      <xmlPr mapId="4057" xpath="/ns3:M19_FBIII_Teil2_2019/ns3:Unternehmensdaten/ns3:M3_39_32" xmlDataType="integer"/>
    </xmlCellPr>
  </singleXmlCell>
  <singleXmlCell id="827" r="S179" connectionId="0">
    <xmlCellPr id="1" uniqueName="ns3:M3_39_33">
      <xmlPr mapId="4057" xpath="/ns3:M19_FBIII_Teil2_2019/ns3:Unternehmensdaten/ns3:M3_39_33" xmlDataType="decimal"/>
    </xmlCellPr>
  </singleXmlCell>
  <singleXmlCell id="828" r="V179" connectionId="0">
    <xmlCellPr id="1" uniqueName="ns3:M3_39_34">
      <xmlPr mapId="4057" xpath="/ns3:M19_FBIII_Teil2_2019/ns3:Unternehmensdaten/ns3:M3_39_34" xmlDataType="decimal"/>
    </xmlCellPr>
  </singleXmlCell>
  <singleXmlCell id="829" r="K180" connectionId="0">
    <xmlCellPr id="1" uniqueName="ns3:M3_39_35">
      <xmlPr mapId="4057" xpath="/ns3:M19_FBIII_Teil2_2019/ns3:Unternehmensdaten/ns3:M3_39_35" xmlDataType="string"/>
    </xmlCellPr>
  </singleXmlCell>
  <singleXmlCell id="869" r="M180" connectionId="0">
    <xmlCellPr id="1" uniqueName="ns3:M3_39_36">
      <xmlPr mapId="4057" xpath="/ns3:M19_FBIII_Teil2_2019/ns3:Unternehmensdaten/ns3:M3_39_36" xmlDataType="integer"/>
    </xmlCellPr>
  </singleXmlCell>
  <singleXmlCell id="870" r="P180" connectionId="0">
    <xmlCellPr id="1" uniqueName="ns3:M3_39_37">
      <xmlPr mapId="4057" xpath="/ns3:M19_FBIII_Teil2_2019/ns3:Unternehmensdaten/ns3:M3_39_37" xmlDataType="integer"/>
    </xmlCellPr>
  </singleXmlCell>
  <singleXmlCell id="871" r="S180" connectionId="0">
    <xmlCellPr id="1" uniqueName="ns3:M3_39_38">
      <xmlPr mapId="4057" xpath="/ns3:M19_FBIII_Teil2_2019/ns3:Unternehmensdaten/ns3:M3_39_38" xmlDataType="decimal"/>
    </xmlCellPr>
  </singleXmlCell>
  <singleXmlCell id="872" r="V180" connectionId="0">
    <xmlCellPr id="1" uniqueName="ns3:M3_39_39">
      <xmlPr mapId="4057" xpath="/ns3:M19_FBIII_Teil2_2019/ns3:Unternehmensdaten/ns3:M3_39_39" xmlDataType="decimal"/>
    </xmlCellPr>
  </singleXmlCell>
  <singleXmlCell id="873" r="K181" connectionId="0">
    <xmlCellPr id="1" uniqueName="ns3:M3_39_40">
      <xmlPr mapId="4057" xpath="/ns3:M19_FBIII_Teil2_2019/ns3:Unternehmensdaten/ns3:M3_39_40" xmlDataType="string"/>
    </xmlCellPr>
  </singleXmlCell>
  <singleXmlCell id="874" r="M181" connectionId="0">
    <xmlCellPr id="1" uniqueName="ns3:M3_39_41">
      <xmlPr mapId="4057" xpath="/ns3:M19_FBIII_Teil2_2019/ns3:Unternehmensdaten/ns3:M3_39_41" xmlDataType="integer"/>
    </xmlCellPr>
  </singleXmlCell>
  <singleXmlCell id="875" r="P181" connectionId="0">
    <xmlCellPr id="1" uniqueName="ns3:M3_39_42">
      <xmlPr mapId="4057" xpath="/ns3:M19_FBIII_Teil2_2019/ns3:Unternehmensdaten/ns3:M3_39_42" xmlDataType="integer"/>
    </xmlCellPr>
  </singleXmlCell>
  <singleXmlCell id="876" r="S181" connectionId="0">
    <xmlCellPr id="1" uniqueName="ns3:M3_39_43">
      <xmlPr mapId="4057" xpath="/ns3:M19_FBIII_Teil2_2019/ns3:Unternehmensdaten/ns3:M3_39_43" xmlDataType="decimal"/>
    </xmlCellPr>
  </singleXmlCell>
  <singleXmlCell id="877" r="V181" connectionId="0">
    <xmlCellPr id="1" uniqueName="ns3:M3_39_44">
      <xmlPr mapId="4057" xpath="/ns3:M19_FBIII_Teil2_2019/ns3:Unternehmensdaten/ns3:M3_39_44" xmlDataType="decimal"/>
    </xmlCellPr>
  </singleXmlCell>
  <singleXmlCell id="878" r="K182" connectionId="0">
    <xmlCellPr id="1" uniqueName="ns3:M3_39_45">
      <xmlPr mapId="4057" xpath="/ns3:M19_FBIII_Teil2_2019/ns3:Unternehmensdaten/ns3:M3_39_45" xmlDataType="string"/>
    </xmlCellPr>
  </singleXmlCell>
  <singleXmlCell id="879" r="M182" connectionId="0">
    <xmlCellPr id="1" uniqueName="ns3:M3_39_46">
      <xmlPr mapId="4057" xpath="/ns3:M19_FBIII_Teil2_2019/ns3:Unternehmensdaten/ns3:M3_39_46" xmlDataType="integer"/>
    </xmlCellPr>
  </singleXmlCell>
  <singleXmlCell id="880" r="P182" connectionId="0">
    <xmlCellPr id="1" uniqueName="ns3:M3_39_47">
      <xmlPr mapId="4057" xpath="/ns3:M19_FBIII_Teil2_2019/ns3:Unternehmensdaten/ns3:M3_39_47" xmlDataType="integer"/>
    </xmlCellPr>
  </singleXmlCell>
  <singleXmlCell id="881" r="S182" connectionId="0">
    <xmlCellPr id="1" uniqueName="ns3:M3_39_48">
      <xmlPr mapId="4057" xpath="/ns3:M19_FBIII_Teil2_2019/ns3:Unternehmensdaten/ns3:M3_39_48" xmlDataType="decimal"/>
    </xmlCellPr>
  </singleXmlCell>
  <singleXmlCell id="882" r="V182" connectionId="0">
    <xmlCellPr id="1" uniqueName="ns3:M3_39_49">
      <xmlPr mapId="4057" xpath="/ns3:M19_FBIII_Teil2_2019/ns3:Unternehmensdaten/ns3:M3_39_49" xmlDataType="decimal"/>
    </xmlCellPr>
  </singleXmlCell>
  <singleXmlCell id="883" r="K183" connectionId="0">
    <xmlCellPr id="1" uniqueName="ns3:M3_39_50">
      <xmlPr mapId="4057" xpath="/ns3:M19_FBIII_Teil2_2019/ns3:Unternehmensdaten/ns3:M3_39_50" xmlDataType="string"/>
    </xmlCellPr>
  </singleXmlCell>
  <singleXmlCell id="884" r="M183" connectionId="0">
    <xmlCellPr id="1" uniqueName="ns3:M3_39_51">
      <xmlPr mapId="4057" xpath="/ns3:M19_FBIII_Teil2_2019/ns3:Unternehmensdaten/ns3:M3_39_51" xmlDataType="integer"/>
    </xmlCellPr>
  </singleXmlCell>
  <singleXmlCell id="885" r="P183" connectionId="0">
    <xmlCellPr id="1" uniqueName="ns3:M3_39_52">
      <xmlPr mapId="4057" xpath="/ns3:M19_FBIII_Teil2_2019/ns3:Unternehmensdaten/ns3:M3_39_52" xmlDataType="integer"/>
    </xmlCellPr>
  </singleXmlCell>
  <singleXmlCell id="886" r="S183" connectionId="0">
    <xmlCellPr id="1" uniqueName="ns3:M3_39_53">
      <xmlPr mapId="4057" xpath="/ns3:M19_FBIII_Teil2_2019/ns3:Unternehmensdaten/ns3:M3_39_53" xmlDataType="decimal"/>
    </xmlCellPr>
  </singleXmlCell>
  <singleXmlCell id="890" r="V183" connectionId="0">
    <xmlCellPr id="1" uniqueName="ns3:M3_39_54">
      <xmlPr mapId="4057" xpath="/ns3:M19_FBIII_Teil2_2019/ns3:Unternehmensdaten/ns3:M3_39_54" xmlDataType="decimal"/>
    </xmlCellPr>
  </singleXmlCell>
  <singleXmlCell id="891" r="K184" connectionId="0">
    <xmlCellPr id="1" uniqueName="ns3:M3_39_55">
      <xmlPr mapId="4057" xpath="/ns3:M19_FBIII_Teil2_2019/ns3:Unternehmensdaten/ns3:M3_39_55" xmlDataType="string"/>
    </xmlCellPr>
  </singleXmlCell>
  <singleXmlCell id="892" r="M184" connectionId="0">
    <xmlCellPr id="1" uniqueName="ns3:M3_39_56">
      <xmlPr mapId="4057" xpath="/ns3:M19_FBIII_Teil2_2019/ns3:Unternehmensdaten/ns3:M3_39_56" xmlDataType="integer"/>
    </xmlCellPr>
  </singleXmlCell>
  <singleXmlCell id="893" r="P184" connectionId="0">
    <xmlCellPr id="1" uniqueName="ns3:M3_39_57">
      <xmlPr mapId="4057" xpath="/ns3:M19_FBIII_Teil2_2019/ns3:Unternehmensdaten/ns3:M3_39_57" xmlDataType="integer"/>
    </xmlCellPr>
  </singleXmlCell>
  <singleXmlCell id="894" r="S184" connectionId="0">
    <xmlCellPr id="1" uniqueName="ns3:M3_39_58">
      <xmlPr mapId="4057" xpath="/ns3:M19_FBIII_Teil2_2019/ns3:Unternehmensdaten/ns3:M3_39_58" xmlDataType="decimal"/>
    </xmlCellPr>
  </singleXmlCell>
  <singleXmlCell id="895" r="V184" connectionId="0">
    <xmlCellPr id="1" uniqueName="ns3:M3_39_59">
      <xmlPr mapId="4057" xpath="/ns3:M19_FBIII_Teil2_2019/ns3:Unternehmensdaten/ns3:M3_39_59" xmlDataType="decimal"/>
    </xmlCellPr>
  </singleXmlCell>
  <singleXmlCell id="896" r="K185" connectionId="0">
    <xmlCellPr id="1" uniqueName="ns3:M3_39_60">
      <xmlPr mapId="4057" xpath="/ns3:M19_FBIII_Teil2_2019/ns3:Unternehmensdaten/ns3:M3_39_60" xmlDataType="string"/>
    </xmlCellPr>
  </singleXmlCell>
  <singleXmlCell id="897" r="M185" connectionId="0">
    <xmlCellPr id="1" uniqueName="ns3:M3_39_61">
      <xmlPr mapId="4057" xpath="/ns3:M19_FBIII_Teil2_2019/ns3:Unternehmensdaten/ns3:M3_39_61" xmlDataType="integer"/>
    </xmlCellPr>
  </singleXmlCell>
  <singleXmlCell id="898" r="P185" connectionId="0">
    <xmlCellPr id="1" uniqueName="ns3:M3_39_62">
      <xmlPr mapId="4057" xpath="/ns3:M19_FBIII_Teil2_2019/ns3:Unternehmensdaten/ns3:M3_39_62" xmlDataType="integer"/>
    </xmlCellPr>
  </singleXmlCell>
  <singleXmlCell id="899" r="S185" connectionId="0">
    <xmlCellPr id="1" uniqueName="ns3:M3_39_63">
      <xmlPr mapId="4057" xpath="/ns3:M19_FBIII_Teil2_2019/ns3:Unternehmensdaten/ns3:M3_39_63" xmlDataType="decimal"/>
    </xmlCellPr>
  </singleXmlCell>
  <singleXmlCell id="900" r="V185" connectionId="0">
    <xmlCellPr id="1" uniqueName="ns3:M3_39_64">
      <xmlPr mapId="4057" xpath="/ns3:M19_FBIII_Teil2_2019/ns3:Unternehmensdaten/ns3:M3_39_64" xmlDataType="decimal"/>
    </xmlCellPr>
  </singleXmlCell>
  <singleXmlCell id="901" r="K186" connectionId="0">
    <xmlCellPr id="1" uniqueName="ns3:M3_39_65">
      <xmlPr mapId="4057" xpath="/ns3:M19_FBIII_Teil2_2019/ns3:Unternehmensdaten/ns3:M3_39_65" xmlDataType="string"/>
    </xmlCellPr>
  </singleXmlCell>
  <singleXmlCell id="902" r="M186" connectionId="0">
    <xmlCellPr id="1" uniqueName="ns3:M3_39_66">
      <xmlPr mapId="4057" xpath="/ns3:M19_FBIII_Teil2_2019/ns3:Unternehmensdaten/ns3:M3_39_66" xmlDataType="integer"/>
    </xmlCellPr>
  </singleXmlCell>
  <singleXmlCell id="903" r="P186" connectionId="0">
    <xmlCellPr id="1" uniqueName="ns3:M3_39_67">
      <xmlPr mapId="4057" xpath="/ns3:M19_FBIII_Teil2_2019/ns3:Unternehmensdaten/ns3:M3_39_67" xmlDataType="integer"/>
    </xmlCellPr>
  </singleXmlCell>
  <singleXmlCell id="904" r="S186" connectionId="0">
    <xmlCellPr id="1" uniqueName="ns3:M3_39_68">
      <xmlPr mapId="4057" xpath="/ns3:M19_FBIII_Teil2_2019/ns3:Unternehmensdaten/ns3:M3_39_68" xmlDataType="decimal"/>
    </xmlCellPr>
  </singleXmlCell>
  <singleXmlCell id="905" r="V186" connectionId="0">
    <xmlCellPr id="1" uniqueName="ns3:M3_39_69">
      <xmlPr mapId="4057" xpath="/ns3:M19_FBIII_Teil2_2019/ns3:Unternehmensdaten/ns3:M3_39_69" xmlDataType="decimal"/>
    </xmlCellPr>
  </singleXmlCell>
  <singleXmlCell id="906" r="K187" connectionId="0">
    <xmlCellPr id="1" uniqueName="ns3:M3_39_70">
      <xmlPr mapId="4057" xpath="/ns3:M19_FBIII_Teil2_2019/ns3:Unternehmensdaten/ns3:M3_39_70" xmlDataType="string"/>
    </xmlCellPr>
  </singleXmlCell>
  <singleXmlCell id="907" r="M187" connectionId="0">
    <xmlCellPr id="1" uniqueName="ns3:M3_39_71">
      <xmlPr mapId="4057" xpath="/ns3:M19_FBIII_Teil2_2019/ns3:Unternehmensdaten/ns3:M3_39_71" xmlDataType="integer"/>
    </xmlCellPr>
  </singleXmlCell>
  <singleXmlCell id="908" r="P187" connectionId="0">
    <xmlCellPr id="1" uniqueName="ns3:M3_39_72">
      <xmlPr mapId="4057" xpath="/ns3:M19_FBIII_Teil2_2019/ns3:Unternehmensdaten/ns3:M3_39_72" xmlDataType="integer"/>
    </xmlCellPr>
  </singleXmlCell>
  <singleXmlCell id="909" r="S187" connectionId="0">
    <xmlCellPr id="1" uniqueName="ns3:M3_39_73">
      <xmlPr mapId="4057" xpath="/ns3:M19_FBIII_Teil2_2019/ns3:Unternehmensdaten/ns3:M3_39_73" xmlDataType="decimal"/>
    </xmlCellPr>
  </singleXmlCell>
  <singleXmlCell id="910" r="V187" connectionId="0">
    <xmlCellPr id="1" uniqueName="ns3:M3_39_74">
      <xmlPr mapId="4057" xpath="/ns3:M19_FBIII_Teil2_2019/ns3:Unternehmensdaten/ns3:M3_39_74" xmlDataType="decimal"/>
    </xmlCellPr>
  </singleXmlCell>
  <singleXmlCell id="911" r="Q202" connectionId="0">
    <xmlCellPr id="1" uniqueName="ns3:M3_33_1">
      <xmlPr mapId="4057" xpath="/ns3:M19_FBIII_Teil2_2019/ns3:Unternehmensdaten/ns3:M3_33_1" xmlDataType="string"/>
    </xmlCellPr>
  </singleXmlCell>
  <singleXmlCell id="912" r="T202" connectionId="0">
    <xmlCellPr id="1" uniqueName="ns3:M3_33_2">
      <xmlPr mapId="4057" xpath="/ns3:M19_FBIII_Teil2_2019/ns3:Unternehmensdaten/ns3:M3_33_2" xmlDataType="string"/>
    </xmlCellPr>
  </singleXmlCell>
  <singleXmlCell id="913" r="W202" connectionId="0">
    <xmlCellPr id="1" uniqueName="ns3:M3_33_3">
      <xmlPr mapId="4057" xpath="/ns3:M19_FBIII_Teil2_2019/ns3:Unternehmensdaten/ns3:M3_33_3" xmlDataType="string"/>
    </xmlCellPr>
  </singleXmlCell>
  <singleXmlCell id="914" r="Q205" connectionId="0">
    <xmlCellPr id="1" uniqueName="ns3:M3_33_4">
      <xmlPr mapId="4057" xpath="/ns3:M19_FBIII_Teil2_2019/ns3:Unternehmensdaten/ns3:M3_33_4" xmlDataType="string"/>
    </xmlCellPr>
  </singleXmlCell>
  <singleXmlCell id="915" r="T205" connectionId="0">
    <xmlCellPr id="1" uniqueName="ns3:M3_33_5">
      <xmlPr mapId="4057" xpath="/ns3:M19_FBIII_Teil2_2019/ns3:Unternehmensdaten/ns3:M3_33_5" xmlDataType="string"/>
    </xmlCellPr>
  </singleXmlCell>
  <singleXmlCell id="916" r="W205" connectionId="0">
    <xmlCellPr id="1" uniqueName="ns3:M3_33_6">
      <xmlPr mapId="4057" xpath="/ns3:M19_FBIII_Teil2_2019/ns3:Unternehmensdaten/ns3:M3_33_6" xmlDataType="string"/>
    </xmlCellPr>
  </singleXmlCell>
  <singleXmlCell id="917" r="Q208" connectionId="0">
    <xmlCellPr id="1" uniqueName="ns3:M3_33_7">
      <xmlPr mapId="4057" xpath="/ns3:M19_FBIII_Teil2_2019/ns3:Unternehmensdaten/ns3:M3_33_7" xmlDataType="string"/>
    </xmlCellPr>
  </singleXmlCell>
  <singleXmlCell id="918" r="T208" connectionId="0">
    <xmlCellPr id="1" uniqueName="ns3:M3_33_8">
      <xmlPr mapId="4057" xpath="/ns3:M19_FBIII_Teil2_2019/ns3:Unternehmensdaten/ns3:M3_33_8" xmlDataType="string"/>
    </xmlCellPr>
  </singleXmlCell>
  <singleXmlCell id="919" r="W208" connectionId="0">
    <xmlCellPr id="1" uniqueName="ns3:M3_33_9">
      <xmlPr mapId="4057" xpath="/ns3:M19_FBIII_Teil2_2019/ns3:Unternehmensdaten/ns3:M3_33_9" xmlDataType="string"/>
    </xmlCellPr>
  </singleXmlCell>
  <singleXmlCell id="920" r="Q211" connectionId="0">
    <xmlCellPr id="1" uniqueName="ns3:M3_33_10">
      <xmlPr mapId="4057" xpath="/ns3:M19_FBIII_Teil2_2019/ns3:Unternehmensdaten/ns3:M3_33_10" xmlDataType="string"/>
    </xmlCellPr>
  </singleXmlCell>
  <singleXmlCell id="921" r="T211" connectionId="0">
    <xmlCellPr id="1" uniqueName="ns3:M3_33_11">
      <xmlPr mapId="4057" xpath="/ns3:M19_FBIII_Teil2_2019/ns3:Unternehmensdaten/ns3:M3_33_11" xmlDataType="string"/>
    </xmlCellPr>
  </singleXmlCell>
  <singleXmlCell id="922" r="W211" connectionId="0">
    <xmlCellPr id="1" uniqueName="ns3:M3_33_12">
      <xmlPr mapId="4057" xpath="/ns3:M19_FBIII_Teil2_2019/ns3:Unternehmensdaten/ns3:M3_33_12" xmlDataType="string"/>
    </xmlCellPr>
  </singleXmlCell>
  <singleXmlCell id="923" r="Q214" connectionId="0">
    <xmlCellPr id="1" uniqueName="ns3:M3_33_13">
      <xmlPr mapId="4057" xpath="/ns3:M19_FBIII_Teil2_2019/ns3:Unternehmensdaten/ns3:M3_33_13" xmlDataType="string"/>
    </xmlCellPr>
  </singleXmlCell>
  <singleXmlCell id="924" r="T214" connectionId="0">
    <xmlCellPr id="1" uniqueName="ns3:M3_33_14">
      <xmlPr mapId="4057" xpath="/ns3:M19_FBIII_Teil2_2019/ns3:Unternehmensdaten/ns3:M3_33_14" xmlDataType="string"/>
    </xmlCellPr>
  </singleXmlCell>
  <singleXmlCell id="925" r="W214" connectionId="0">
    <xmlCellPr id="1" uniqueName="ns3:M3_33_15">
      <xmlPr mapId="4057" xpath="/ns3:M19_FBIII_Teil2_2019/ns3:Unternehmensdaten/ns3:M3_33_15" xmlDataType="string"/>
    </xmlCellPr>
  </singleXmlCell>
  <singleXmlCell id="926" r="Q217" connectionId="0">
    <xmlCellPr id="1" uniqueName="ns3:M3_33_19">
      <xmlPr mapId="4057" xpath="/ns3:M19_FBIII_Teil2_2019/ns3:Unternehmensdaten/ns3:M3_33_19" xmlDataType="string"/>
    </xmlCellPr>
  </singleXmlCell>
  <singleXmlCell id="927" r="T217" connectionId="0">
    <xmlCellPr id="1" uniqueName="ns3:M3_33_20">
      <xmlPr mapId="4057" xpath="/ns3:M19_FBIII_Teil2_2019/ns3:Unternehmensdaten/ns3:M3_33_20" xmlDataType="string"/>
    </xmlCellPr>
  </singleXmlCell>
  <singleXmlCell id="928" r="W217" connectionId="0">
    <xmlCellPr id="1" uniqueName="ns3:M3_33_21">
      <xmlPr mapId="4057" xpath="/ns3:M19_FBIII_Teil2_2019/ns3:Unternehmensdaten/ns3:M3_33_21" xmlDataType="string"/>
    </xmlCellPr>
  </singleXmlCell>
  <singleXmlCell id="929" r="Q220" connectionId="0">
    <xmlCellPr id="1" uniqueName="ns3:M3_33_22">
      <xmlPr mapId="4057" xpath="/ns3:M19_FBIII_Teil2_2019/ns3:Unternehmensdaten/ns3:M3_33_22" xmlDataType="string"/>
    </xmlCellPr>
  </singleXmlCell>
  <singleXmlCell id="930" r="T220" connectionId="0">
    <xmlCellPr id="1" uniqueName="ns3:M3_33_23">
      <xmlPr mapId="4057" xpath="/ns3:M19_FBIII_Teil2_2019/ns3:Unternehmensdaten/ns3:M3_33_23" xmlDataType="string"/>
    </xmlCellPr>
  </singleXmlCell>
  <singleXmlCell id="931" r="W220" connectionId="0">
    <xmlCellPr id="1" uniqueName="ns3:M3_33_24">
      <xmlPr mapId="4057" xpath="/ns3:M19_FBIII_Teil2_2019/ns3:Unternehmensdaten/ns3:M3_33_24" xmlDataType="string"/>
    </xmlCellPr>
  </singleXmlCell>
  <singleXmlCell id="932" r="C224" connectionId="0">
    <xmlCellPr id="1" uniqueName="ns3:M3_33_25">
      <xmlPr mapId="4057" xpath="/ns3:M19_FBIII_Teil2_2019/ns3:Unternehmensdaten/ns3:M3_33_25" xmlDataType="string"/>
    </xmlCellPr>
  </singleXmlCell>
  <singleXmlCell id="933" r="W321" connectionId="0">
    <xmlCellPr id="1" uniqueName="ns3:M3_23">
      <xmlPr mapId="4057" xpath="/ns3:M19_FBIII_Teil2_2019/ns3:Unternehmensdaten/ns3:Nutzungsbedingungen_für_Serviceeinrichtungen/ns3:M3_23" xmlDataType="string"/>
    </xmlCellPr>
  </singleXmlCell>
  <singleXmlCell id="934" r="W322" connectionId="0">
    <xmlCellPr id="1" uniqueName="ns3:M3_23_1">
      <xmlPr mapId="4057" xpath="/ns3:M19_FBIII_Teil2_2019/ns3:Unternehmensdaten/ns3:Nutzungsbedingungen_für_Serviceeinrichtungen/ns3:M3_23_1" xmlDataType="string"/>
    </xmlCellPr>
  </singleXmlCell>
  <singleXmlCell id="935" r="C324" connectionId="0">
    <xmlCellPr id="1" uniqueName="ns3:M3_23_2">
      <xmlPr mapId="4057" xpath="/ns3:M19_FBIII_Teil2_2019/ns3:Unternehmensdaten/ns3:Nutzungsbedingungen_für_Serviceeinrichtungen/ns3:M3_23_2" xmlDataType="string"/>
    </xmlCellPr>
  </singleXmlCell>
  <singleXmlCell id="936" r="W326" connectionId="0">
    <xmlCellPr id="1" uniqueName="ns3:M3_23_5">
      <xmlPr mapId="4057" xpath="/ns3:M19_FBIII_Teil2_2019/ns3:Unternehmensdaten/ns3:Nutzungsbedingungen_für_Serviceeinrichtungen/ns3:M3_23_5" xmlDataType="string"/>
    </xmlCellPr>
  </singleXmlCell>
  <singleXmlCell id="937" r="C328" connectionId="0">
    <xmlCellPr id="1" uniqueName="ns3:M3_23_6">
      <xmlPr mapId="4057" xpath="/ns3:M19_FBIII_Teil2_2019/ns3:Unternehmensdaten/ns3:Nutzungsbedingungen_für_Serviceeinrichtungen/ns3:M3_23_6" xmlDataType="string"/>
    </xmlCellPr>
  </singleXmlCell>
  <singleXmlCell id="938" r="C330" connectionId="0">
    <xmlCellPr id="1" uniqueName="ns3:M3_23_7">
      <xmlPr mapId="4057" xpath="/ns3:M19_FBIII_Teil2_2019/ns3:Unternehmensdaten/ns3:Nutzungsbedingungen_für_Serviceeinrichtungen/ns3:M3_23_7" xmlDataType="string"/>
    </xmlCellPr>
  </singleXmlCell>
  <singleXmlCell id="939" r="W332" connectionId="0">
    <xmlCellPr id="1" uniqueName="ns3:M3_23_3">
      <xmlPr mapId="4057" xpath="/ns3:M19_FBIII_Teil2_2019/ns3:Unternehmensdaten/ns3:Nutzungsbedingungen_für_Serviceeinrichtungen/ns3:M3_23_3" xmlDataType="string"/>
    </xmlCellPr>
  </singleXmlCell>
  <singleXmlCell id="940" r="C334" connectionId="0">
    <xmlCellPr id="1" uniqueName="ns3:M3_23_4">
      <xmlPr mapId="4057" xpath="/ns3:M19_FBIII_Teil2_2019/ns3:Unternehmensdaten/ns3:Nutzungsbedingungen_für_Serviceeinrichtungen/ns3:M3_23_4" xmlDataType="string"/>
    </xmlCellPr>
  </singleXmlCell>
  <singleXmlCell id="941" r="W337" connectionId="0">
    <xmlCellPr id="1" uniqueName="ns3:M3_24">
      <xmlPr mapId="4057" xpath="/ns3:M19_FBIII_Teil2_2019/ns3:Unternehmensdaten/ns3:Nutzungsbedingungen_für_Serviceeinrichtungen/ns3:M3_24" xmlDataType="string"/>
    </xmlCellPr>
  </singleXmlCell>
  <singleXmlCell id="942" r="W338" connectionId="0">
    <xmlCellPr id="1" uniqueName="ns3:M3_24_1">
      <xmlPr mapId="4057" xpath="/ns3:M19_FBIII_Teil2_2019/ns3:Unternehmensdaten/ns3:Nutzungsbedingungen_für_Serviceeinrichtungen/ns3:M3_24_1" xmlDataType="string"/>
    </xmlCellPr>
  </singleXmlCell>
  <singleXmlCell id="943" r="C340" connectionId="0">
    <xmlCellPr id="1" uniqueName="ns3:M3_24_2">
      <xmlPr mapId="4057" xpath="/ns3:M19_FBIII_Teil2_2019/ns3:Unternehmensdaten/ns3:Nutzungsbedingungen_für_Serviceeinrichtungen/ns3:M3_24_2" xmlDataType="string"/>
    </xmlCellPr>
  </singleXmlCell>
  <singleXmlCell id="944" r="W342" connectionId="0">
    <xmlCellPr id="1" uniqueName="ns3:M3_24_5">
      <xmlPr mapId="4057" xpath="/ns3:M19_FBIII_Teil2_2019/ns3:Unternehmensdaten/ns3:Nutzungsbedingungen_für_Serviceeinrichtungen/ns3:M3_24_5" xmlDataType="string"/>
    </xmlCellPr>
  </singleXmlCell>
  <singleXmlCell id="945" r="C344" connectionId="0">
    <xmlCellPr id="1" uniqueName="ns3:M3_24_6">
      <xmlPr mapId="4057" xpath="/ns3:M19_FBIII_Teil2_2019/ns3:Unternehmensdaten/ns3:Nutzungsbedingungen_für_Serviceeinrichtungen/ns3:M3_24_6" xmlDataType="string"/>
    </xmlCellPr>
  </singleXmlCell>
  <singleXmlCell id="946" r="C346" connectionId="0">
    <xmlCellPr id="1" uniqueName="ns3:M3_24_7">
      <xmlPr mapId="4057" xpath="/ns3:M19_FBIII_Teil2_2019/ns3:Unternehmensdaten/ns3:Nutzungsbedingungen_für_Serviceeinrichtungen/ns3:M3_24_7" xmlDataType="string"/>
    </xmlCellPr>
  </singleXmlCell>
  <singleXmlCell id="947" r="W348" connectionId="0">
    <xmlCellPr id="1" uniqueName="ns3:M3_24_3">
      <xmlPr mapId="4057" xpath="/ns3:M19_FBIII_Teil2_2019/ns3:Unternehmensdaten/ns3:Nutzungsbedingungen_für_Serviceeinrichtungen/ns3:M3_24_3" xmlDataType="string"/>
    </xmlCellPr>
  </singleXmlCell>
  <singleXmlCell id="948" r="C350" connectionId="0">
    <xmlCellPr id="1" uniqueName="ns3:M3_24_4">
      <xmlPr mapId="4057" xpath="/ns3:M19_FBIII_Teil2_2019/ns3:Unternehmensdaten/ns3:Nutzungsbedingungen_für_Serviceeinrichtungen/ns3:M3_24_4" xmlDataType="string"/>
    </xmlCellPr>
  </singleXmlCell>
  <singleXmlCell id="949" r="R4" connectionId="0">
    <xmlCellPr id="1" uniqueName="ns3:Export">
      <xmlPr mapId="4057" xpath="/ns3:M19_FBIII_Teil2_2019/ns3:Unternehmensdaten/ns3:Export" xmlDataType="string"/>
    </xmlCellPr>
  </singleXmlCell>
  <singleXmlCell id="29" r="L4" connectionId="0">
    <xmlCellPr id="1" uniqueName="ns3:U0_4">
      <xmlPr mapId="4102" xpath="/ns3:M19_FBIII/ns3:Unternehmensdaten/ns3:U0_4" xmlDataType="string"/>
    </xmlCellPr>
  </singleXmlCell>
  <singleXmlCell id="30" r="L10" connectionId="0">
    <xmlCellPr id="1" uniqueName="ns3:U0_4_1">
      <xmlPr mapId="4102" xpath="/ns3:M19_FBIII/ns3:Unternehmensdaten/ns3:U0_4_1" xmlDataType="string"/>
    </xmlCellPr>
  </singleXmlCell>
  <singleXmlCell id="31" r="S24" connectionId="0">
    <xmlCellPr id="1" uniqueName="ns3:M_3_1">
      <xmlPr mapId="4102" xpath="/ns3:M19_FBIII/ns3:Betriebs_technische_Daten/ns3:M_3_1" xmlDataType="decimal"/>
    </xmlCellPr>
  </singleXmlCell>
  <singleXmlCell id="32" r="S25" connectionId="0">
    <xmlCellPr id="1" uniqueName="ns3:M3_1_1">
      <xmlPr mapId="4102" xpath="/ns3:M19_FBIII/ns3:Betriebs_technische_Daten/ns3:M3_1_1" xmlDataType="decimal"/>
    </xmlCellPr>
  </singleXmlCell>
  <singleXmlCell id="33" r="S26" connectionId="0">
    <xmlCellPr id="1" uniqueName="ns3:M3_1_2">
      <xmlPr mapId="4102" xpath="/ns3:M19_FBIII/ns3:Betriebs_technische_Daten/ns3:M3_1_2" xmlDataType="decimal"/>
    </xmlCellPr>
  </singleXmlCell>
  <singleXmlCell id="61" r="S27" connectionId="0">
    <xmlCellPr id="1" uniqueName="ns3:M3_1_3">
      <xmlPr mapId="4102" xpath="/ns3:M19_FBIII/ns3:Betriebs_technische_Daten/ns3:M3_1_3" xmlDataType="decimal"/>
    </xmlCellPr>
  </singleXmlCell>
  <singleXmlCell id="88" r="S28" connectionId="0">
    <xmlCellPr id="1" uniqueName="ns3:M3_1_5">
      <xmlPr mapId="4102" xpath="/ns3:M19_FBIII/ns3:Betriebs_technische_Daten/ns3:M3_1_5" xmlDataType="decimal"/>
    </xmlCellPr>
  </singleXmlCell>
  <singleXmlCell id="89" r="S29" connectionId="0">
    <xmlCellPr id="1" uniqueName="ns3:M3_1_6">
      <xmlPr mapId="4102" xpath="/ns3:M19_FBIII/ns3:Betriebs_technische_Daten/ns3:M3_1_6" xmlDataType="decimal"/>
    </xmlCellPr>
  </singleXmlCell>
  <singleXmlCell id="90" r="S31" connectionId="0">
    <xmlCellPr id="1" uniqueName="ns3:M3_1_4">
      <xmlPr mapId="4102" xpath="/ns3:M19_FBIII/ns3:Betriebs_technische_Daten/ns3:M3_1_4" xmlDataType="decimal"/>
    </xmlCellPr>
  </singleXmlCell>
  <singleXmlCell id="176" r="S33" connectionId="0">
    <xmlCellPr id="1" uniqueName="ns3:M3_1_7">
      <xmlPr mapId="4102" xpath="/ns3:M19_FBIII/ns3:Betriebs_technische_Daten/ns3:M3_1_7" xmlDataType="decimal"/>
    </xmlCellPr>
  </singleXmlCell>
  <singleXmlCell id="177" r="R36" connectionId="0">
    <xmlCellPr id="1" uniqueName="ns3:M3_2">
      <xmlPr mapId="4102" xpath="/ns3:M19_FBIII/ns3:Betriebs_technische_Daten/ns3:M3_2" xmlDataType="string"/>
    </xmlCellPr>
  </singleXmlCell>
  <singleXmlCell id="178" r="R38" connectionId="0">
    <xmlCellPr id="1" uniqueName="ns3:M3_2_2">
      <xmlPr mapId="4102" xpath="/ns3:M19_FBIII/ns3:Betriebs_technische_Daten/ns3:M3_2_2" xmlDataType="string"/>
    </xmlCellPr>
  </singleXmlCell>
  <singleXmlCell id="93" r="U46" connectionId="0">
    <xmlCellPr id="1" uniqueName="ns3:U0_18">
      <xmlPr mapId="4102" xpath="/ns3:M19_FBIII/ns3:Beschäftigte/ns3:U0_18" xmlDataType="decimal"/>
    </xmlCellPr>
  </singleXmlCell>
  <singleXmlCell id="94" r="V52" connectionId="0">
    <xmlCellPr id="1" uniqueName="ns3:M3_5">
      <xmlPr mapId="4102" xpath="/ns3:M19_FBIII/ns3:Serviceeinrichtungen/ns3:M3_5" xmlDataType="integer"/>
    </xmlCellPr>
  </singleXmlCell>
  <singleXmlCell id="91" r="V54" connectionId="0">
    <xmlCellPr id="1" uniqueName="ns3:M3_5_1">
      <xmlPr mapId="4102" xpath="/ns3:M19_FBIII/ns3:Serviceeinrichtungen/ns3:M3_5_1" xmlDataType="integer"/>
    </xmlCellPr>
  </singleXmlCell>
  <singleXmlCell id="92" r="V56" connectionId="0">
    <xmlCellPr id="1" uniqueName="ns3:M3_5_2">
      <xmlPr mapId="4102" xpath="/ns3:M19_FBIII/ns3:Serviceeinrichtungen/ns3:M3_5_2" xmlDataType="integer"/>
    </xmlCellPr>
  </singleXmlCell>
  <singleXmlCell id="95" r="V58" connectionId="0">
    <xmlCellPr id="1" uniqueName="ns3:M3_5_3">
      <xmlPr mapId="4102" xpath="/ns3:M19_FBIII/ns3:Serviceeinrichtungen/ns3:M3_5_3" xmlDataType="integer"/>
    </xmlCellPr>
  </singleXmlCell>
  <singleXmlCell id="119" r="K60" connectionId="0">
    <xmlCellPr id="1" uniqueName="ns3:M3_5_4">
      <xmlPr mapId="4102" xpath="/ns3:M19_FBIII/ns3:Serviceeinrichtungen/ns3:M3_5_4" xmlDataType="integer"/>
    </xmlCellPr>
  </singleXmlCell>
  <singleXmlCell id="120" r="P60" connectionId="0">
    <xmlCellPr id="1" uniqueName="ns3:M3_5_5">
      <xmlPr mapId="4102" xpath="/ns3:M19_FBIII/ns3:Serviceeinrichtungen/ns3:M3_5_5" xmlDataType="integer"/>
    </xmlCellPr>
  </singleXmlCell>
  <singleXmlCell id="124" r="V62" connectionId="0">
    <xmlCellPr id="1" uniqueName="ns3:M3_5_6">
      <xmlPr mapId="4102" xpath="/ns3:M19_FBIII/ns3:Serviceeinrichtungen/ns3:M3_5_6" xmlDataType="integer"/>
    </xmlCellPr>
  </singleXmlCell>
  <singleXmlCell id="136" r="M66" connectionId="0">
    <xmlCellPr id="1" uniqueName="ns3:M3_5_7">
      <xmlPr mapId="4102" xpath="/ns3:M19_FBIII/ns3:Serviceeinrichtungen/ns3:M3_5_7" xmlDataType="integer"/>
    </xmlCellPr>
  </singleXmlCell>
  <singleXmlCell id="162" r="M67" connectionId="0">
    <xmlCellPr id="1" uniqueName="ns3:M3_5_8">
      <xmlPr mapId="4102" xpath="/ns3:M19_FBIII/ns3:Serviceeinrichtungen/ns3:M3_5_8" xmlDataType="integer"/>
    </xmlCellPr>
  </singleXmlCell>
  <singleXmlCell id="163" r="P66" connectionId="0">
    <xmlCellPr id="1" uniqueName="ns3:M3_5_9">
      <xmlPr mapId="4102" xpath="/ns3:M19_FBIII/ns3:Serviceeinrichtungen/ns3:M3_5_9" xmlDataType="integer"/>
    </xmlCellPr>
  </singleXmlCell>
  <singleXmlCell id="164" r="P67" connectionId="0">
    <xmlCellPr id="1" uniqueName="ns3:M3_5_10">
      <xmlPr mapId="4102" xpath="/ns3:M19_FBIII/ns3:Serviceeinrichtungen/ns3:M3_5_10" xmlDataType="integer"/>
    </xmlCellPr>
  </singleXmlCell>
  <singleXmlCell id="168" r="S66" connectionId="0">
    <xmlCellPr id="1" uniqueName="ns3:M3_15">
      <xmlPr mapId="4102" xpath="/ns3:M19_FBIII/ns3:Serviceeinrichtungen/ns3:M3_15" xmlDataType="decimal"/>
    </xmlCellPr>
  </singleXmlCell>
  <singleXmlCell id="171" r="V66" connectionId="0">
    <xmlCellPr id="1" uniqueName="ns3:M3_16">
      <xmlPr mapId="4102" xpath="/ns3:M19_FBIII/ns3:Serviceeinrichtungen/ns3:M3_16" xmlDataType="decimal"/>
    </xmlCellPr>
  </singleXmlCell>
  <singleXmlCell id="172" r="V67" connectionId="0">
    <xmlCellPr id="1" uniqueName="ns3:M3_16_1">
      <xmlPr mapId="4102" xpath="/ns3:M19_FBIII/ns3:Serviceeinrichtungen/ns3:M3_16_1" xmlDataType="decimal"/>
    </xmlCellPr>
  </singleXmlCell>
  <singleXmlCell id="173" r="S67" connectionId="0">
    <xmlCellPr id="1" uniqueName="ns3:M3_15_1">
      <xmlPr mapId="4102" xpath="/ns3:M19_FBIII/ns3:Serviceeinrichtungen/ns3:M3_15_1" xmlDataType="decimal"/>
    </xmlCellPr>
  </singleXmlCell>
  <singleXmlCell id="174" r="U76" connectionId="0">
    <xmlCellPr id="1" uniqueName="ns3:M3_6_21">
      <xmlPr mapId="4102" xpath="/ns3:M19_FBIII/ns3:Serviceeinrichtungen/ns3:M3_6_21" xmlDataType="integer"/>
    </xmlCellPr>
  </singleXmlCell>
  <singleXmlCell id="175" r="U78" connectionId="0">
    <xmlCellPr id="1" uniqueName="ns3:M3_6_1">
      <xmlPr mapId="4102" xpath="/ns3:M19_FBIII/ns3:Serviceeinrichtungen/ns3:M3_6_1" xmlDataType="integer"/>
    </xmlCellPr>
  </singleXmlCell>
  <singleXmlCell id="179" r="U80" connectionId="0">
    <xmlCellPr id="1" uniqueName="ns3:M3_6">
      <xmlPr mapId="4102" xpath="/ns3:M19_FBIII/ns3:Serviceeinrichtungen/ns3:M3_6" xmlDataType="integer"/>
    </xmlCellPr>
  </singleXmlCell>
  <singleXmlCell id="181" r="U82" connectionId="0">
    <xmlCellPr id="1" uniqueName="ns3:M3_6_14">
      <xmlPr mapId="4102" xpath="/ns3:M19_FBIII/ns3:Serviceeinrichtungen/ns3:M3_6_14" xmlDataType="integer"/>
    </xmlCellPr>
  </singleXmlCell>
  <singleXmlCell id="182" r="U85" connectionId="0">
    <xmlCellPr id="1" uniqueName="ns3:M3_6_13">
      <xmlPr mapId="4102" xpath="/ns3:M19_FBIII/ns3:Serviceeinrichtungen/ns3:M3_6_13" xmlDataType="integer"/>
    </xmlCellPr>
  </singleXmlCell>
  <singleXmlCell id="184" r="U87" connectionId="0">
    <xmlCellPr id="1" uniqueName="ns3:M3_6_12">
      <xmlPr mapId="4102" xpath="/ns3:M19_FBIII/ns3:Serviceeinrichtungen/ns3:M3_6_12" xmlDataType="decimal"/>
    </xmlCellPr>
  </singleXmlCell>
  <singleXmlCell id="185" r="M91" connectionId="0">
    <xmlCellPr id="1" uniqueName="ns3:M3_6_22">
      <xmlPr mapId="4102" xpath="/ns3:M19_FBIII/ns3:Serviceeinrichtungen/ns3:M3_6_22" xmlDataType="integer"/>
    </xmlCellPr>
  </singleXmlCell>
  <singleXmlCell id="189" r="M92" connectionId="0">
    <xmlCellPr id="1" uniqueName="ns3:M3_6_23">
      <xmlPr mapId="4102" xpath="/ns3:M19_FBIII/ns3:Serviceeinrichtungen/ns3:M3_6_23" xmlDataType="integer"/>
    </xmlCellPr>
  </singleXmlCell>
  <singleXmlCell id="190" r="P91" connectionId="0">
    <xmlCellPr id="1" uniqueName="ns3:M3_6_24">
      <xmlPr mapId="4102" xpath="/ns3:M19_FBIII/ns3:Serviceeinrichtungen/ns3:M3_6_24" xmlDataType="integer"/>
    </xmlCellPr>
  </singleXmlCell>
  <singleXmlCell id="196" r="P92" connectionId="0">
    <xmlCellPr id="1" uniqueName="ns3:M3_6_25">
      <xmlPr mapId="4102" xpath="/ns3:M19_FBIII/ns3:Serviceeinrichtungen/ns3:M3_6_25" xmlDataType="integer"/>
    </xmlCellPr>
  </singleXmlCell>
  <singleXmlCell id="197" r="S91" connectionId="0">
    <xmlCellPr id="1" uniqueName="ns3:M3_15_2">
      <xmlPr mapId="4102" xpath="/ns3:M19_FBIII/ns3:Serviceeinrichtungen/ns3:M3_15_2" xmlDataType="decimal"/>
    </xmlCellPr>
  </singleXmlCell>
  <singleXmlCell id="198" r="S92" connectionId="0">
    <xmlCellPr id="1" uniqueName="ns3:M3_15_3">
      <xmlPr mapId="4102" xpath="/ns3:M19_FBIII/ns3:Serviceeinrichtungen/ns3:M3_15_3" xmlDataType="decimal"/>
    </xmlCellPr>
  </singleXmlCell>
  <singleXmlCell id="199" r="V91" connectionId="0">
    <xmlCellPr id="1" uniqueName="ns3:M3_16_2">
      <xmlPr mapId="4102" xpath="/ns3:M19_FBIII/ns3:Serviceeinrichtungen/ns3:M3_16_2" xmlDataType="decimal"/>
    </xmlCellPr>
  </singleXmlCell>
  <singleXmlCell id="202" r="V92" connectionId="0">
    <xmlCellPr id="1" uniqueName="ns3:M3_16_3">
      <xmlPr mapId="4102" xpath="/ns3:M19_FBIII/ns3:Serviceeinrichtungen/ns3:M3_16_3" xmlDataType="decimal"/>
    </xmlCellPr>
  </singleXmlCell>
  <singleXmlCell id="203" r="U101" connectionId="0">
    <xmlCellPr id="1" uniqueName="ns3:M3_10">
      <xmlPr mapId="4102" xpath="/ns3:M19_FBIII/ns3:Serviceeinrichtungen/ns3:M3_10" xmlDataType="integer"/>
    </xmlCellPr>
  </singleXmlCell>
  <singleXmlCell id="204" r="O104" connectionId="0">
    <xmlCellPr id="1" uniqueName="ns3:M3_15_7">
      <xmlPr mapId="4102" xpath="/ns3:M19_FBIII/ns3:Serviceeinrichtungen/ns3:M3_15_7" xmlDataType="decimal"/>
    </xmlCellPr>
  </singleXmlCell>
  <singleXmlCell id="205" r="T104" connectionId="0">
    <xmlCellPr id="1" uniqueName="ns3:M3_16_7">
      <xmlPr mapId="4102" xpath="/ns3:M19_FBIII/ns3:Serviceeinrichtungen/ns3:M3_16_7" xmlDataType="decimal"/>
    </xmlCellPr>
  </singleXmlCell>
  <singleXmlCell id="206" r="W108" connectionId="0">
    <xmlCellPr id="1" uniqueName="ns3:M3_10_5">
      <xmlPr mapId="4102" xpath="/ns3:M19_FBIII/ns3:Serviceeinrichtungen/ns3:M3_10_5" xmlDataType="string"/>
    </xmlCellPr>
  </singleXmlCell>
  <singleXmlCell id="207" r="C110" connectionId="0">
    <xmlCellPr id="1" uniqueName="ns3:M3_10_6">
      <xmlPr mapId="4102" xpath="/ns3:M19_FBIII/ns3:Serviceeinrichtungen/ns3:M3_10_6" xmlDataType="string"/>
    </xmlCellPr>
  </singleXmlCell>
  <singleXmlCell id="208" r="U116" connectionId="0">
    <xmlCellPr id="1" uniqueName="ns3:M3_7">
      <xmlPr mapId="4102" xpath="/ns3:M19_FBIII/ns3:Serviceeinrichtungen/ns3:M3_7" xmlDataType="integer"/>
    </xmlCellPr>
  </singleXmlCell>
  <singleXmlCell id="209" r="U118" connectionId="0">
    <xmlCellPr id="1" uniqueName="ns3:M3_7_1">
      <xmlPr mapId="4102" xpath="/ns3:M19_FBIII/ns3:Serviceeinrichtungen/ns3:M3_7_1" xmlDataType="integer"/>
    </xmlCellPr>
  </singleXmlCell>
  <singleXmlCell id="210" r="M122" connectionId="0">
    <xmlCellPr id="1" uniqueName="ns3:M3_3_2">
      <xmlPr mapId="4102" xpath="/ns3:M19_FBIII/ns3:Serviceeinrichtungen/ns3:M3_3_2" xmlDataType="integer"/>
    </xmlCellPr>
  </singleXmlCell>
  <singleXmlCell id="255" r="P122" connectionId="0">
    <xmlCellPr id="1" uniqueName="ns3:M3_4_2">
      <xmlPr mapId="4102" xpath="/ns3:M19_FBIII/ns3:Serviceeinrichtungen/ns3:M3_4_2" xmlDataType="integer"/>
    </xmlCellPr>
  </singleXmlCell>
  <singleXmlCell id="256" r="S122" connectionId="0">
    <xmlCellPr id="1" uniqueName="ns3:M3_15_4">
      <xmlPr mapId="4102" xpath="/ns3:M19_FBIII/ns3:Serviceeinrichtungen/ns3:M3_15_4" xmlDataType="decimal"/>
    </xmlCellPr>
  </singleXmlCell>
  <singleXmlCell id="296" r="V122" connectionId="0">
    <xmlCellPr id="1" uniqueName="ns3:M3_16_4">
      <xmlPr mapId="4102" xpath="/ns3:M19_FBIII/ns3:Serviceeinrichtungen/ns3:M3_16_4" xmlDataType="decimal"/>
    </xmlCellPr>
  </singleXmlCell>
  <singleXmlCell id="297" r="U127" connectionId="0">
    <xmlCellPr id="1" uniqueName="ns3:M3_8">
      <xmlPr mapId="4102" xpath="/ns3:M19_FBIII/ns3:Serviceeinrichtungen/ns3:M3_8" xmlDataType="integer"/>
    </xmlCellPr>
  </singleXmlCell>
  <singleXmlCell id="298" r="U129" connectionId="0">
    <xmlCellPr id="1" uniqueName="ns3:M3_8_1">
      <xmlPr mapId="4102" xpath="/ns3:M19_FBIII/ns3:Serviceeinrichtungen/ns3:M3_8_1" xmlDataType="integer"/>
    </xmlCellPr>
  </singleXmlCell>
  <singleXmlCell id="299" r="U131" connectionId="0">
    <xmlCellPr id="1" uniqueName="ns3:M3_8_2">
      <xmlPr mapId="4102" xpath="/ns3:M19_FBIII/ns3:Serviceeinrichtungen/ns3:M3_8_2" xmlDataType="integer"/>
    </xmlCellPr>
  </singleXmlCell>
  <singleXmlCell id="300" r="M135" connectionId="0">
    <xmlCellPr id="1" uniqueName="ns3:M3_3_3">
      <xmlPr mapId="4102" xpath="/ns3:M19_FBIII/ns3:Serviceeinrichtungen/ns3:M3_3_3" xmlDataType="integer"/>
    </xmlCellPr>
  </singleXmlCell>
  <singleXmlCell id="301" r="P135" connectionId="0">
    <xmlCellPr id="1" uniqueName="ns3:M3_4_3">
      <xmlPr mapId="4102" xpath="/ns3:M19_FBIII/ns3:Serviceeinrichtungen/ns3:M3_4_3" xmlDataType="integer"/>
    </xmlCellPr>
  </singleXmlCell>
  <singleXmlCell id="302" r="S135" connectionId="0">
    <xmlCellPr id="1" uniqueName="ns3:M3_15_5">
      <xmlPr mapId="4102" xpath="/ns3:M19_FBIII/ns3:Serviceeinrichtungen/ns3:M3_15_5" xmlDataType="decimal"/>
    </xmlCellPr>
  </singleXmlCell>
  <singleXmlCell id="303" r="V135" connectionId="0">
    <xmlCellPr id="1" uniqueName="ns3:M3_16_5">
      <xmlPr mapId="4102" xpath="/ns3:M19_FBIII/ns3:Serviceeinrichtungen/ns3:M3_16_5" xmlDataType="decimal"/>
    </xmlCellPr>
  </singleXmlCell>
  <singleXmlCell id="304" r="U140" connectionId="0">
    <xmlCellPr id="1" uniqueName="ns3:M3_9">
      <xmlPr mapId="4102" xpath="/ns3:M19_FBIII/ns3:Serviceeinrichtungen/ns3:M3_9" xmlDataType="integer"/>
    </xmlCellPr>
  </singleXmlCell>
  <singleXmlCell id="305" r="U142" connectionId="0">
    <xmlCellPr id="1" uniqueName="ns3:M3_9_1">
      <xmlPr mapId="4102" xpath="/ns3:M19_FBIII/ns3:Serviceeinrichtungen/ns3:M3_9_1" xmlDataType="integer"/>
    </xmlCellPr>
  </singleXmlCell>
  <singleXmlCell id="306" r="M146" connectionId="0">
    <xmlCellPr id="1" uniqueName="ns3:M3_3_4">
      <xmlPr mapId="4102" xpath="/ns3:M19_FBIII/ns3:Serviceeinrichtungen/ns3:M3_3_4" xmlDataType="integer"/>
    </xmlCellPr>
  </singleXmlCell>
  <singleXmlCell id="307" r="P146" connectionId="0">
    <xmlCellPr id="1" uniqueName="ns3:M3_4_4">
      <xmlPr mapId="4102" xpath="/ns3:M19_FBIII/ns3:Serviceeinrichtungen/ns3:M3_4_4" xmlDataType="integer"/>
    </xmlCellPr>
  </singleXmlCell>
  <singleXmlCell id="429" r="S146" connectionId="0">
    <xmlCellPr id="1" uniqueName="ns3:M3_15_6">
      <xmlPr mapId="4102" xpath="/ns3:M19_FBIII/ns3:Serviceeinrichtungen/ns3:M3_15_6" xmlDataType="decimal"/>
    </xmlCellPr>
  </singleXmlCell>
  <singleXmlCell id="443" r="V146" connectionId="0">
    <xmlCellPr id="1" uniqueName="ns3:M3_16_6">
      <xmlPr mapId="4102" xpath="/ns3:M19_FBIII/ns3:Serviceeinrichtungen/ns3:M3_16_6" xmlDataType="decimal"/>
    </xmlCellPr>
  </singleXmlCell>
  <singleXmlCell id="444" r="U151" connectionId="0">
    <xmlCellPr id="1" uniqueName="ns3:M3_12">
      <xmlPr mapId="4102" xpath="/ns3:M19_FBIII/ns3:Serviceeinrichtungen/ns3:M3_12" xmlDataType="integer"/>
    </xmlCellPr>
  </singleXmlCell>
  <singleXmlCell id="448" r="M155" connectionId="0">
    <xmlCellPr id="1" uniqueName="ns3:M3_3_7">
      <xmlPr mapId="4102" xpath="/ns3:M19_FBIII/ns3:Serviceeinrichtungen/ns3:M3_3_7" xmlDataType="integer"/>
    </xmlCellPr>
  </singleXmlCell>
  <singleXmlCell id="493" r="P155" connectionId="0">
    <xmlCellPr id="1" uniqueName="ns3:M3_4_7">
      <xmlPr mapId="4102" xpath="/ns3:M19_FBIII/ns3:Serviceeinrichtungen/ns3:M3_4_7" xmlDataType="integer"/>
    </xmlCellPr>
  </singleXmlCell>
  <singleXmlCell id="532" r="S155" connectionId="0">
    <xmlCellPr id="1" uniqueName="ns3:M3_15_10">
      <xmlPr mapId="4102" xpath="/ns3:M19_FBIII/ns3:Serviceeinrichtungen/ns3:M3_15_10" xmlDataType="decimal"/>
    </xmlCellPr>
  </singleXmlCell>
  <singleXmlCell id="533" r="V155" connectionId="0">
    <xmlCellPr id="1" uniqueName="ns3:M3_16_10">
      <xmlPr mapId="4102" xpath="/ns3:M19_FBIII/ns3:Serviceeinrichtungen/ns3:M3_16_10" xmlDataType="decimal"/>
    </xmlCellPr>
  </singleXmlCell>
  <singleXmlCell id="534" r="U161" connectionId="0">
    <xmlCellPr id="1" uniqueName="ns3:M3_11">
      <xmlPr mapId="4102" xpath="/ns3:M19_FBIII/ns3:Serviceeinrichtungen/ns3:M3_11" xmlDataType="integer"/>
    </xmlCellPr>
  </singleXmlCell>
  <singleXmlCell id="535" r="U163" connectionId="0">
    <xmlCellPr id="1" uniqueName="ns3:M3_11_1">
      <xmlPr mapId="4102" xpath="/ns3:M19_FBIII/ns3:Serviceeinrichtungen/ns3:M3_11_1" xmlDataType="integer"/>
    </xmlCellPr>
  </singleXmlCell>
  <singleXmlCell id="536" r="V165" connectionId="0">
    <xmlCellPr id="1" uniqueName="ns3:M3_11_2">
      <xmlPr mapId="4102" xpath="/ns3:M19_FBIII/ns3:Serviceeinrichtungen/ns3:M3_11_2" xmlDataType="string"/>
    </xmlCellPr>
  </singleXmlCell>
  <singleXmlCell id="537" r="M172" connectionId="0">
    <xmlCellPr id="1" uniqueName="ns3:M3_3_6">
      <xmlPr mapId="4102" xpath="/ns3:M19_FBIII/ns3:Serviceeinrichtungen/ns3:M3_3_6" xmlDataType="integer"/>
    </xmlCellPr>
  </singleXmlCell>
  <singleXmlCell id="538" r="P172" connectionId="0">
    <xmlCellPr id="1" uniqueName="ns3:M3_4_6">
      <xmlPr mapId="4102" xpath="/ns3:M19_FBIII/ns3:Serviceeinrichtungen/ns3:M3_4_6" xmlDataType="integer"/>
    </xmlCellPr>
  </singleXmlCell>
  <singleXmlCell id="539" r="S172" connectionId="0">
    <xmlCellPr id="1" uniqueName="ns3:M3_15_9">
      <xmlPr mapId="4102" xpath="/ns3:M19_FBIII/ns3:Serviceeinrichtungen/ns3:M3_15_9" xmlDataType="decimal"/>
    </xmlCellPr>
  </singleXmlCell>
  <singleXmlCell id="540" r="V172" connectionId="0">
    <xmlCellPr id="1" uniqueName="ns3:M3_16_9">
      <xmlPr mapId="4102" xpath="/ns3:M19_FBIII/ns3:Serviceeinrichtungen/ns3:M3_16_9" xmlDataType="decimal"/>
    </xmlCellPr>
  </singleXmlCell>
  <singleXmlCell id="541" r="C192" connectionId="0">
    <xmlCellPr id="1" uniqueName="ns3:M3_13">
      <xmlPr mapId="4102" xpath="/ns3:M19_FBIII/ns3:Serviceeinrichtungen/ns3:M3_13" xmlDataType="string"/>
    </xmlCellPr>
  </singleXmlCell>
  <singleXmlCell id="542" r="O230" connectionId="0">
    <xmlCellPr id="1" uniqueName="ns3:M3_15_8">
      <xmlPr mapId="4102" xpath="/ns3:M19_FBIII/ns3:Serviceeinrichtungen/ns3:M3_15_8" xmlDataType="decimal"/>
    </xmlCellPr>
  </singleXmlCell>
  <singleXmlCell id="543" r="T230" connectionId="0">
    <xmlCellPr id="1" uniqueName="ns3:M3_16_8">
      <xmlPr mapId="4102" xpath="/ns3:M19_FBIII/ns3:Serviceeinrichtungen/ns3:M3_16_8" xmlDataType="decimal"/>
    </xmlCellPr>
  </singleXmlCell>
  <singleXmlCell id="544" r="L234" connectionId="0">
    <xmlCellPr id="1" uniqueName="ns3:M3_17_1">
      <xmlPr mapId="4102" xpath="/ns3:M19_FBIII/ns3:Serviceeinrichtungen/ns3:M3_17_1" xmlDataType="string"/>
    </xmlCellPr>
  </singleXmlCell>
  <singleXmlCell id="545" r="C237" connectionId="0">
    <xmlCellPr id="1" uniqueName="ns3:M3_17">
      <xmlPr mapId="4102" xpath="/ns3:M19_FBIII/ns3:Serviceeinrichtungen/ns3:M3_17" xmlDataType="string"/>
    </xmlCellPr>
  </singleXmlCell>
  <singleXmlCell id="546" r="Q247" connectionId="0">
    <xmlCellPr id="1" uniqueName="ns3:M3_35_1">
      <xmlPr mapId="4102" xpath="/ns3:M19_FBIII/ns3:Aufwendungen_Serviceeinrichtungen/ns3:M3_35_1" xmlDataType="decimal"/>
    </xmlCellPr>
  </singleXmlCell>
  <singleXmlCell id="547" r="U247" connectionId="0">
    <xmlCellPr id="1" uniqueName="ns3:M3_35_2">
      <xmlPr mapId="4102" xpath="/ns3:M19_FBIII/ns3:Aufwendungen_Serviceeinrichtungen/ns3:M3_35_2" xmlDataType="decimal"/>
    </xmlCellPr>
  </singleXmlCell>
  <singleXmlCell id="548" r="Q248" connectionId="0">
    <xmlCellPr id="1" uniqueName="ns3:M3_35_3">
      <xmlPr mapId="4102" xpath="/ns3:M19_FBIII/ns3:Aufwendungen_Serviceeinrichtungen/ns3:M3_35_3" xmlDataType="decimal"/>
    </xmlCellPr>
  </singleXmlCell>
  <singleXmlCell id="549" r="U248" connectionId="0">
    <xmlCellPr id="1" uniqueName="ns3:M3_35_4">
      <xmlPr mapId="4102" xpath="/ns3:M19_FBIII/ns3:Aufwendungen_Serviceeinrichtungen/ns3:M3_35_4" xmlDataType="decimal"/>
    </xmlCellPr>
  </singleXmlCell>
  <singleXmlCell id="550" r="Q249" connectionId="0">
    <xmlCellPr id="1" uniqueName="ns3:M3_35_5">
      <xmlPr mapId="4102" xpath="/ns3:M19_FBIII/ns3:Aufwendungen_Serviceeinrichtungen/ns3:M3_35_5" xmlDataType="decimal"/>
    </xmlCellPr>
  </singleXmlCell>
  <singleXmlCell id="551" r="U249" connectionId="0">
    <xmlCellPr id="1" uniqueName="ns3:M3_35_6">
      <xmlPr mapId="4102" xpath="/ns3:M19_FBIII/ns3:Aufwendungen_Serviceeinrichtungen/ns3:M3_35_6" xmlDataType="decimal"/>
    </xmlCellPr>
  </singleXmlCell>
  <singleXmlCell id="552" r="Q250" connectionId="0">
    <xmlCellPr id="1" uniqueName="ns3:M3_35_7">
      <xmlPr mapId="4102" xpath="/ns3:M19_FBIII/ns3:Aufwendungen_Serviceeinrichtungen/ns3:M3_35_7" xmlDataType="decimal"/>
    </xmlCellPr>
  </singleXmlCell>
  <singleXmlCell id="553" r="U250" connectionId="0">
    <xmlCellPr id="1" uniqueName="ns3:M3_35_8">
      <xmlPr mapId="4102" xpath="/ns3:M19_FBIII/ns3:Aufwendungen_Serviceeinrichtungen/ns3:M3_35_8" xmlDataType="decimal"/>
    </xmlCellPr>
  </singleXmlCell>
  <singleXmlCell id="554" r="Q251" connectionId="0">
    <xmlCellPr id="1" uniqueName="ns3:M3_35_9">
      <xmlPr mapId="4102" xpath="/ns3:M19_FBIII/ns3:Aufwendungen_Serviceeinrichtungen/ns3:M3_35_9" xmlDataType="decimal"/>
    </xmlCellPr>
  </singleXmlCell>
  <singleXmlCell id="555" r="U251" connectionId="0">
    <xmlCellPr id="1" uniqueName="ns3:M3_35_10">
      <xmlPr mapId="4102" xpath="/ns3:M19_FBIII/ns3:Aufwendungen_Serviceeinrichtungen/ns3:M3_35_10" xmlDataType="decimal"/>
    </xmlCellPr>
  </singleXmlCell>
  <singleXmlCell id="556" r="Q252" connectionId="0">
    <xmlCellPr id="1" uniqueName="ns3:M3_35_13">
      <xmlPr mapId="4102" xpath="/ns3:M19_FBIII/ns3:Aufwendungen_Serviceeinrichtungen/ns3:M3_35_13" xmlDataType="decimal"/>
    </xmlCellPr>
  </singleXmlCell>
  <singleXmlCell id="557" r="U252" connectionId="0">
    <xmlCellPr id="1" uniqueName="ns3:M3_35_14">
      <xmlPr mapId="4102" xpath="/ns3:M19_FBIII/ns3:Aufwendungen_Serviceeinrichtungen/ns3:M3_35_14" xmlDataType="decimal"/>
    </xmlCellPr>
  </singleXmlCell>
  <singleXmlCell id="560" r="Q253" connectionId="0">
    <xmlCellPr id="1" uniqueName="ns3:M3_35_15">
      <xmlPr mapId="4102" xpath="/ns3:M19_FBIII/ns3:Aufwendungen_Serviceeinrichtungen/ns3:M3_35_15" xmlDataType="decimal"/>
    </xmlCellPr>
  </singleXmlCell>
  <singleXmlCell id="561" r="U253" connectionId="0">
    <xmlCellPr id="1" uniqueName="ns3:M3_35_16">
      <xmlPr mapId="4102" xpath="/ns3:M19_FBIII/ns3:Aufwendungen_Serviceeinrichtungen/ns3:M3_35_16" xmlDataType="decimal"/>
    </xmlCellPr>
  </singleXmlCell>
  <singleXmlCell id="562" r="Q255" connectionId="0">
    <xmlCellPr id="1" uniqueName="ns3:M3_35_17">
      <xmlPr mapId="4102" xpath="/ns3:M19_FBIII/ns3:Aufwendungen_Serviceeinrichtungen/ns3:M3_35_17" xmlDataType="decimal"/>
    </xmlCellPr>
  </singleXmlCell>
  <singleXmlCell id="564" r="U255" connectionId="0">
    <xmlCellPr id="1" uniqueName="ns3:M3_35_18">
      <xmlPr mapId="4102" xpath="/ns3:M19_FBIII/ns3:Aufwendungen_Serviceeinrichtungen/ns3:M3_35_18" xmlDataType="decimal"/>
    </xmlCellPr>
  </singleXmlCell>
  <singleXmlCell id="565" r="N260" connectionId="0">
    <xmlCellPr id="1" uniqueName="ns3:M3_35_19">
      <xmlPr mapId="4102" xpath="/ns3:M19_FBIII/ns3:Aufwendungen_Serviceeinrichtungen/ns3:M3_35_19" xmlDataType="string"/>
    </xmlCellPr>
  </singleXmlCell>
  <singleXmlCell id="566" r="C263" connectionId="0">
    <xmlCellPr id="1" uniqueName="ns3:M3_19">
      <xmlPr mapId="4102" xpath="/ns3:M19_FBIII/ns3:Aufwendungen_Serviceeinrichtungen/ns3:M3_19" xmlDataType="string"/>
    </xmlCellPr>
  </singleXmlCell>
  <singleXmlCell id="567" r="W268" connectionId="0">
    <xmlCellPr id="1" uniqueName="ns3:M3_36_1">
      <xmlPr mapId="4102" xpath="/ns3:M19_FBIII/ns3:Fördermittel_für_Serviceeinrichtungen/ns3:M3_36_1" xmlDataType="string"/>
    </xmlCellPr>
  </singleXmlCell>
  <singleXmlCell id="568" r="M271" connectionId="0">
    <xmlCellPr id="1" uniqueName="ns3:M3_36_2">
      <xmlPr mapId="4102" xpath="/ns3:M19_FBIII/ns3:Fördermittel_für_Serviceeinrichtungen/ns3:M3_36_2" xmlDataType="decimal"/>
    </xmlCellPr>
  </singleXmlCell>
  <singleXmlCell id="569" r="P271" connectionId="0">
    <xmlCellPr id="1" uniqueName="ns3:M3_36_3">
      <xmlPr mapId="4102" xpath="/ns3:M19_FBIII/ns3:Fördermittel_für_Serviceeinrichtungen/ns3:M3_36_3" xmlDataType="decimal"/>
    </xmlCellPr>
  </singleXmlCell>
  <singleXmlCell id="570" r="S271" connectionId="0">
    <xmlCellPr id="1" uniqueName="ns3:M3_36_4">
      <xmlPr mapId="4102" xpath="/ns3:M19_FBIII/ns3:Fördermittel_für_Serviceeinrichtungen/ns3:M3_36_4" xmlDataType="decimal"/>
    </xmlCellPr>
  </singleXmlCell>
  <singleXmlCell id="571" r="V271" connectionId="0">
    <xmlCellPr id="1" uniqueName="ns3:M3_36_5">
      <xmlPr mapId="4102" xpath="/ns3:M19_FBIII/ns3:Fördermittel_für_Serviceeinrichtungen/ns3:M3_36_5" xmlDataType="decimal"/>
    </xmlCellPr>
  </singleXmlCell>
  <singleXmlCell id="572" r="M272" connectionId="0">
    <xmlCellPr id="1" uniqueName="ns3:M3_36_6">
      <xmlPr mapId="4102" xpath="/ns3:M19_FBIII/ns3:Fördermittel_für_Serviceeinrichtungen/ns3:M3_36_6" xmlDataType="decimal"/>
    </xmlCellPr>
  </singleXmlCell>
  <singleXmlCell id="573" r="P272" connectionId="0">
    <xmlCellPr id="1" uniqueName="ns3:M3_36_7">
      <xmlPr mapId="4102" xpath="/ns3:M19_FBIII/ns3:Fördermittel_für_Serviceeinrichtungen/ns3:M3_36_7" xmlDataType="decimal"/>
    </xmlCellPr>
  </singleXmlCell>
  <singleXmlCell id="574" r="S272" connectionId="0">
    <xmlCellPr id="1" uniqueName="ns3:M3_36_8">
      <xmlPr mapId="4102" xpath="/ns3:M19_FBIII/ns3:Fördermittel_für_Serviceeinrichtungen/ns3:M3_36_8" xmlDataType="decimal"/>
    </xmlCellPr>
  </singleXmlCell>
  <singleXmlCell id="575" r="V272" connectionId="0">
    <xmlCellPr id="1" uniqueName="ns3:M3_36_9">
      <xmlPr mapId="4102" xpath="/ns3:M19_FBIII/ns3:Fördermittel_für_Serviceeinrichtungen/ns3:M3_36_9" xmlDataType="decimal"/>
    </xmlCellPr>
  </singleXmlCell>
  <singleXmlCell id="576" r="M273" connectionId="0">
    <xmlCellPr id="1" uniqueName="ns3:M3_36_10">
      <xmlPr mapId="4102" xpath="/ns3:M19_FBIII/ns3:Fördermittel_für_Serviceeinrichtungen/ns3:M3_36_10" xmlDataType="decimal"/>
    </xmlCellPr>
  </singleXmlCell>
  <singleXmlCell id="577" r="P273" connectionId="0">
    <xmlCellPr id="1" uniqueName="ns3:M3_36_11">
      <xmlPr mapId="4102" xpath="/ns3:M19_FBIII/ns3:Fördermittel_für_Serviceeinrichtungen/ns3:M3_36_11" xmlDataType="decimal"/>
    </xmlCellPr>
  </singleXmlCell>
  <singleXmlCell id="578" r="S273" connectionId="0">
    <xmlCellPr id="1" uniqueName="ns3:M3_36_12">
      <xmlPr mapId="4102" xpath="/ns3:M19_FBIII/ns3:Fördermittel_für_Serviceeinrichtungen/ns3:M3_36_12" xmlDataType="decimal"/>
    </xmlCellPr>
  </singleXmlCell>
  <singleXmlCell id="579" r="V273" connectionId="0">
    <xmlCellPr id="1" uniqueName="ns3:M3_36_13">
      <xmlPr mapId="4102" xpath="/ns3:M19_FBIII/ns3:Fördermittel_für_Serviceeinrichtungen/ns3:M3_36_13" xmlDataType="decimal"/>
    </xmlCellPr>
  </singleXmlCell>
  <singleXmlCell id="581" r="M274" connectionId="0">
    <xmlCellPr id="1" uniqueName="ns3:M3_36_14">
      <xmlPr mapId="4102" xpath="/ns3:M19_FBIII/ns3:Fördermittel_für_Serviceeinrichtungen/ns3:M3_36_14" xmlDataType="decimal"/>
    </xmlCellPr>
  </singleXmlCell>
  <singleXmlCell id="582" r="P274" connectionId="0">
    <xmlCellPr id="1" uniqueName="ns3:M3_36_15">
      <xmlPr mapId="4102" xpath="/ns3:M19_FBIII/ns3:Fördermittel_für_Serviceeinrichtungen/ns3:M3_36_15" xmlDataType="decimal"/>
    </xmlCellPr>
  </singleXmlCell>
  <singleXmlCell id="624" r="S274" connectionId="0">
    <xmlCellPr id="1" uniqueName="ns3:M3_36_16">
      <xmlPr mapId="4102" xpath="/ns3:M19_FBIII/ns3:Fördermittel_für_Serviceeinrichtungen/ns3:M3_36_16" xmlDataType="decimal"/>
    </xmlCellPr>
  </singleXmlCell>
  <singleXmlCell id="626" r="V274" connectionId="0">
    <xmlCellPr id="1" uniqueName="ns3:M3_36_17">
      <xmlPr mapId="4102" xpath="/ns3:M19_FBIII/ns3:Fördermittel_für_Serviceeinrichtungen/ns3:M3_36_17" xmlDataType="decimal"/>
    </xmlCellPr>
  </singleXmlCell>
  <singleXmlCell id="627" r="M275" connectionId="0">
    <xmlCellPr id="1" uniqueName="ns3:M3_36_18">
      <xmlPr mapId="4102" xpath="/ns3:M19_FBIII/ns3:Fördermittel_für_Serviceeinrichtungen/ns3:M3_36_18" xmlDataType="decimal"/>
    </xmlCellPr>
  </singleXmlCell>
  <singleXmlCell id="628" r="P275" connectionId="0">
    <xmlCellPr id="1" uniqueName="ns3:M3_36_19">
      <xmlPr mapId="4102" xpath="/ns3:M19_FBIII/ns3:Fördermittel_für_Serviceeinrichtungen/ns3:M3_36_19" xmlDataType="decimal"/>
    </xmlCellPr>
  </singleXmlCell>
  <singleXmlCell id="629" r="S275" connectionId="0">
    <xmlCellPr id="1" uniqueName="ns3:M3_36_20">
      <xmlPr mapId="4102" xpath="/ns3:M19_FBIII/ns3:Fördermittel_für_Serviceeinrichtungen/ns3:M3_36_20" xmlDataType="decimal"/>
    </xmlCellPr>
  </singleXmlCell>
  <singleXmlCell id="630" r="V275" connectionId="0">
    <xmlCellPr id="1" uniqueName="ns3:M3_36_21">
      <xmlPr mapId="4102" xpath="/ns3:M19_FBIII/ns3:Fördermittel_für_Serviceeinrichtungen/ns3:M3_36_21" xmlDataType="decimal"/>
    </xmlCellPr>
  </singleXmlCell>
  <singleXmlCell id="631" r="M276" connectionId="0">
    <xmlCellPr id="1" uniqueName="ns3:M3_36_22">
      <xmlPr mapId="4102" xpath="/ns3:M19_FBIII/ns3:Fördermittel_für_Serviceeinrichtungen/ns3:M3_36_22" xmlDataType="decimal"/>
    </xmlCellPr>
  </singleXmlCell>
  <singleXmlCell id="632" r="P276" connectionId="0">
    <xmlCellPr id="1" uniqueName="ns3:M3_36_23">
      <xmlPr mapId="4102" xpath="/ns3:M19_FBIII/ns3:Fördermittel_für_Serviceeinrichtungen/ns3:M3_36_23" xmlDataType="decimal"/>
    </xmlCellPr>
  </singleXmlCell>
  <singleXmlCell id="633" r="S276" connectionId="0">
    <xmlCellPr id="1" uniqueName="ns3:M3_36_24">
      <xmlPr mapId="4102" xpath="/ns3:M19_FBIII/ns3:Fördermittel_für_Serviceeinrichtungen/ns3:M3_36_24" xmlDataType="decimal"/>
    </xmlCellPr>
  </singleXmlCell>
  <singleXmlCell id="634" r="V276" connectionId="0">
    <xmlCellPr id="1" uniqueName="ns3:M3_36_25">
      <xmlPr mapId="4102" xpath="/ns3:M19_FBIII/ns3:Fördermittel_für_Serviceeinrichtungen/ns3:M3_36_25" xmlDataType="decimal"/>
    </xmlCellPr>
  </singleXmlCell>
  <singleXmlCell id="635" r="M277" connectionId="0">
    <xmlCellPr id="1" uniqueName="ns3:M3_36_26">
      <xmlPr mapId="4102" xpath="/ns3:M19_FBIII/ns3:Fördermittel_für_Serviceeinrichtungen/ns3:M3_36_26" xmlDataType="decimal"/>
    </xmlCellPr>
  </singleXmlCell>
  <singleXmlCell id="636" r="P277" connectionId="0">
    <xmlCellPr id="1" uniqueName="ns3:M3_36_27">
      <xmlPr mapId="4102" xpath="/ns3:M19_FBIII/ns3:Fördermittel_für_Serviceeinrichtungen/ns3:M3_36_27" xmlDataType="decimal"/>
    </xmlCellPr>
  </singleXmlCell>
  <singleXmlCell id="637" r="S277" connectionId="0">
    <xmlCellPr id="1" uniqueName="ns3:M3_36_28">
      <xmlPr mapId="4102" xpath="/ns3:M19_FBIII/ns3:Fördermittel_für_Serviceeinrichtungen/ns3:M3_36_28" xmlDataType="decimal"/>
    </xmlCellPr>
  </singleXmlCell>
  <singleXmlCell id="638" r="V277" connectionId="0">
    <xmlCellPr id="1" uniqueName="ns3:M3_36_29">
      <xmlPr mapId="4102" xpath="/ns3:M19_FBIII/ns3:Fördermittel_für_Serviceeinrichtungen/ns3:M3_36_29" xmlDataType="decimal"/>
    </xmlCellPr>
  </singleXmlCell>
  <singleXmlCell id="639" r="M279" connectionId="0">
    <xmlCellPr id="1" uniqueName="ns3:M3_36_31">
      <xmlPr mapId="4102" xpath="/ns3:M19_FBIII/ns3:Fördermittel_für_Serviceeinrichtungen/ns3:M3_36_31" xmlDataType="decimal"/>
    </xmlCellPr>
  </singleXmlCell>
  <singleXmlCell id="640" r="P279" connectionId="0">
    <xmlCellPr id="1" uniqueName="ns3:M3_36_32">
      <xmlPr mapId="4102" xpath="/ns3:M19_FBIII/ns3:Fördermittel_für_Serviceeinrichtungen/ns3:M3_36_32" xmlDataType="decimal"/>
    </xmlCellPr>
  </singleXmlCell>
  <singleXmlCell id="641" r="S279" connectionId="0">
    <xmlCellPr id="1" uniqueName="ns3:M3_36_33">
      <xmlPr mapId="4102" xpath="/ns3:M19_FBIII/ns3:Fördermittel_für_Serviceeinrichtungen/ns3:M3_36_33" xmlDataType="decimal"/>
    </xmlCellPr>
  </singleXmlCell>
  <singleXmlCell id="642" r="V279" connectionId="0">
    <xmlCellPr id="1" uniqueName="ns3:M3_36_34">
      <xmlPr mapId="4102" xpath="/ns3:M19_FBIII/ns3:Fördermittel_für_Serviceeinrichtungen/ns3:M3_36_34" xmlDataType="decimal"/>
    </xmlCellPr>
  </singleXmlCell>
  <singleXmlCell id="643" r="S281" connectionId="0">
    <xmlCellPr id="1" uniqueName="ns3:M3_36_30">
      <xmlPr mapId="4102" xpath="/ns3:M19_FBIII/ns3:Fördermittel_für_Serviceeinrichtungen/ns3:M3_36_30" xmlDataType="decimal"/>
    </xmlCellPr>
  </singleXmlCell>
  <singleXmlCell id="644" r="Q288" connectionId="0">
    <xmlCellPr id="1" uniqueName="ns3:M3_20">
      <xmlPr mapId="4102" xpath="/ns3:M19_FBIII/ns3:Ausgaben_Terminals_Personenbahnhöfe/ns3:M3_20" xmlDataType="decimal"/>
    </xmlCellPr>
  </singleXmlCell>
  <singleXmlCell id="645" r="U288" connectionId="0">
    <xmlCellPr id="1" uniqueName="ns3:M3_20_1">
      <xmlPr mapId="4102" xpath="/ns3:M19_FBIII/ns3:Ausgaben_Terminals_Personenbahnhöfe/ns3:M3_20_1" xmlDataType="decimal"/>
    </xmlCellPr>
  </singleXmlCell>
  <singleXmlCell id="646" r="Q289" connectionId="0">
    <xmlCellPr id="1" uniqueName="ns3:M3_20_2">
      <xmlPr mapId="4102" xpath="/ns3:M19_FBIII/ns3:Ausgaben_Terminals_Personenbahnhöfe/ns3:M3_20_2" xmlDataType="decimal"/>
    </xmlCellPr>
  </singleXmlCell>
  <singleXmlCell id="647" r="U289" connectionId="0">
    <xmlCellPr id="1" uniqueName="ns3:M3_20_3">
      <xmlPr mapId="4102" xpath="/ns3:M19_FBIII/ns3:Ausgaben_Terminals_Personenbahnhöfe/ns3:M3_20_3" xmlDataType="decimal"/>
    </xmlCellPr>
  </singleXmlCell>
  <singleXmlCell id="648" r="Q290" connectionId="0">
    <xmlCellPr id="1" uniqueName="ns3:M3_20_4">
      <xmlPr mapId="4102" xpath="/ns3:M19_FBIII/ns3:Ausgaben_Terminals_Personenbahnhöfe/ns3:M3_20_4" xmlDataType="decimal"/>
    </xmlCellPr>
  </singleXmlCell>
  <singleXmlCell id="649" r="U290" connectionId="0">
    <xmlCellPr id="1" uniqueName="ns3:M3_20_5">
      <xmlPr mapId="4102" xpath="/ns3:M19_FBIII/ns3:Ausgaben_Terminals_Personenbahnhöfe/ns3:M3_20_5" xmlDataType="decimal"/>
    </xmlCellPr>
  </singleXmlCell>
  <singleXmlCell id="650" r="Q291" connectionId="0">
    <xmlCellPr id="1" uniqueName="ns3:M3_20_6">
      <xmlPr mapId="4102" xpath="/ns3:M19_FBIII/ns3:Ausgaben_Terminals_Personenbahnhöfe/ns3:M3_20_6" xmlDataType="decimal"/>
    </xmlCellPr>
  </singleXmlCell>
  <singleXmlCell id="651" r="U291" connectionId="0">
    <xmlCellPr id="1" uniqueName="ns3:M3_20_7">
      <xmlPr mapId="4102" xpath="/ns3:M19_FBIII/ns3:Ausgaben_Terminals_Personenbahnhöfe/ns3:M3_20_7" xmlDataType="decimal"/>
    </xmlCellPr>
  </singleXmlCell>
  <singleXmlCell id="652" r="Q295" connectionId="0">
    <xmlCellPr id="1" uniqueName="ns3:M3_21">
      <xmlPr mapId="4102" xpath="/ns3:M19_FBIII/ns3:Ausgaben_Terminals_Personenbahnhöfe/ns3:Große_Personenbahnöfe/ns3:M3_21" xmlDataType="decimal"/>
    </xmlCellPr>
  </singleXmlCell>
  <singleXmlCell id="653" r="U295" connectionId="0">
    <xmlCellPr id="1" uniqueName="ns3:M3_21_1">
      <xmlPr mapId="4102" xpath="/ns3:M19_FBIII/ns3:Ausgaben_Terminals_Personenbahnhöfe/ns3:Große_Personenbahnöfe/ns3:M3_21_1" xmlDataType="decimal"/>
    </xmlCellPr>
  </singleXmlCell>
  <singleXmlCell id="654" r="Q296" connectionId="0">
    <xmlCellPr id="1" uniqueName="ns3:M3_21_2">
      <xmlPr mapId="4102" xpath="/ns3:M19_FBIII/ns3:Ausgaben_Terminals_Personenbahnhöfe/ns3:Große_Personenbahnöfe/ns3:M3_21_2" xmlDataType="decimal"/>
    </xmlCellPr>
  </singleXmlCell>
  <singleXmlCell id="655" r="U296" connectionId="0">
    <xmlCellPr id="1" uniqueName="ns3:M3_21_3">
      <xmlPr mapId="4102" xpath="/ns3:M19_FBIII/ns3:Ausgaben_Terminals_Personenbahnhöfe/ns3:Große_Personenbahnöfe/ns3:M3_21_3" xmlDataType="decimal"/>
    </xmlCellPr>
  </singleXmlCell>
  <singleXmlCell id="656" r="Q297" connectionId="0">
    <xmlCellPr id="1" uniqueName="ns3:M3_21_8">
      <xmlPr mapId="4102" xpath="/ns3:M19_FBIII/ns3:Ausgaben_Terminals_Personenbahnhöfe/ns3:Große_Personenbahnöfe/ns3:M3_21_8" xmlDataType="decimal"/>
    </xmlCellPr>
  </singleXmlCell>
  <singleXmlCell id="657" r="U297" connectionId="0">
    <xmlCellPr id="1" uniqueName="ns3:M3_21_9">
      <xmlPr mapId="4102" xpath="/ns3:M19_FBIII/ns3:Ausgaben_Terminals_Personenbahnhöfe/ns3:Große_Personenbahnöfe/ns3:M3_21_9" xmlDataType="decimal"/>
    </xmlCellPr>
  </singleXmlCell>
  <singleXmlCell id="658" r="Q298" connectionId="0">
    <xmlCellPr id="1" uniqueName="ns3:M3_21_10">
      <xmlPr mapId="4102" xpath="/ns3:M19_FBIII/ns3:Ausgaben_Terminals_Personenbahnhöfe/ns3:Große_Personenbahnöfe/ns3:M3_21_10" xmlDataType="decimal"/>
    </xmlCellPr>
  </singleXmlCell>
  <singleXmlCell id="660" r="U298" connectionId="0">
    <xmlCellPr id="1" uniqueName="ns3:M3_21_11">
      <xmlPr mapId="4102" xpath="/ns3:M19_FBIII/ns3:Ausgaben_Terminals_Personenbahnhöfe/ns3:Große_Personenbahnöfe/ns3:M3_21_11" xmlDataType="decimal"/>
    </xmlCellPr>
  </singleXmlCell>
  <singleXmlCell id="661" r="Q299" connectionId="0">
    <xmlCellPr id="1" uniqueName="ns3:M3_21_6">
      <xmlPr mapId="4102" xpath="/ns3:M19_FBIII/ns3:Ausgaben_Terminals_Personenbahnhöfe/ns3:Große_Personenbahnöfe/ns3:M3_21_6" xmlDataType="decimal"/>
    </xmlCellPr>
  </singleXmlCell>
  <singleXmlCell id="662" r="U299" connectionId="0">
    <xmlCellPr id="1" uniqueName="ns3:M3_21_7">
      <xmlPr mapId="4102" xpath="/ns3:M19_FBIII/ns3:Ausgaben_Terminals_Personenbahnhöfe/ns3:Große_Personenbahnöfe/ns3:M3_21_7" xmlDataType="decimal"/>
    </xmlCellPr>
  </singleXmlCell>
  <singleXmlCell id="663" r="Q303" connectionId="0">
    <xmlCellPr id="1" uniqueName="ns3:M3_22">
      <xmlPr mapId="4102" xpath="/ns3:M19_FBIII/ns3:Ausgaben_Terminals_Personenbahnhöfe/ns3:Große_KV_Güterterminals/ns3:M3_22" xmlDataType="decimal"/>
    </xmlCellPr>
  </singleXmlCell>
  <singleXmlCell id="664" r="U303" connectionId="0">
    <xmlCellPr id="1" uniqueName="ns3:M3_22_1">
      <xmlPr mapId="4102" xpath="/ns3:M19_FBIII/ns3:Ausgaben_Terminals_Personenbahnhöfe/ns3:Große_KV_Güterterminals/ns3:M3_22_1" xmlDataType="decimal"/>
    </xmlCellPr>
  </singleXmlCell>
  <singleXmlCell id="665" r="Q304" connectionId="0">
    <xmlCellPr id="1" uniqueName="ns3:M3_22_2">
      <xmlPr mapId="4102" xpath="/ns3:M19_FBIII/ns3:Ausgaben_Terminals_Personenbahnhöfe/ns3:Große_KV_Güterterminals/ns3:M3_22_2" xmlDataType="decimal"/>
    </xmlCellPr>
  </singleXmlCell>
  <singleXmlCell id="666" r="U304" connectionId="0">
    <xmlCellPr id="1" uniqueName="ns3:M3_22_3">
      <xmlPr mapId="4102" xpath="/ns3:M19_FBIII/ns3:Ausgaben_Terminals_Personenbahnhöfe/ns3:Große_KV_Güterterminals/ns3:M3_22_3" xmlDataType="decimal"/>
    </xmlCellPr>
  </singleXmlCell>
  <singleXmlCell id="667" r="Q305" connectionId="0">
    <xmlCellPr id="1" uniqueName="ns3:M3_22_9">
      <xmlPr mapId="4102" xpath="/ns3:M19_FBIII/ns3:Ausgaben_Terminals_Personenbahnhöfe/ns3:Große_KV_Güterterminals/ns3:M3_22_9" xmlDataType="decimal"/>
    </xmlCellPr>
  </singleXmlCell>
  <singleXmlCell id="668" r="U305" connectionId="0">
    <xmlCellPr id="1" uniqueName="ns3:M3_22_10">
      <xmlPr mapId="4102" xpath="/ns3:M19_FBIII/ns3:Ausgaben_Terminals_Personenbahnhöfe/ns3:Große_KV_Güterterminals/ns3:M3_22_10" xmlDataType="decimal"/>
    </xmlCellPr>
  </singleXmlCell>
  <singleXmlCell id="669" r="Q306" connectionId="0">
    <xmlCellPr id="1" uniqueName="ns3:M3_22_11">
      <xmlPr mapId="4102" xpath="/ns3:M19_FBIII/ns3:Ausgaben_Terminals_Personenbahnhöfe/ns3:Große_KV_Güterterminals/ns3:M3_22_11" xmlDataType="decimal"/>
    </xmlCellPr>
  </singleXmlCell>
  <singleXmlCell id="670" r="U306" connectionId="0">
    <xmlCellPr id="1" uniqueName="ns3:M3_22_12">
      <xmlPr mapId="4102" xpath="/ns3:M19_FBIII/ns3:Ausgaben_Terminals_Personenbahnhöfe/ns3:Große_KV_Güterterminals/ns3:M3_22_12" xmlDataType="decimal"/>
    </xmlCellPr>
  </singleXmlCell>
  <singleXmlCell id="671" r="Q307" connectionId="0">
    <xmlCellPr id="1" uniqueName="ns3:M3_22_6">
      <xmlPr mapId="4102" xpath="/ns3:M19_FBIII/ns3:Ausgaben_Terminals_Personenbahnhöfe/ns3:Große_KV_Güterterminals/ns3:M3_22_6" xmlDataType="decimal"/>
    </xmlCellPr>
  </singleXmlCell>
  <singleXmlCell id="672" r="U307" connectionId="0">
    <xmlCellPr id="1" uniqueName="ns3:M3_22_7">
      <xmlPr mapId="4102" xpath="/ns3:M19_FBIII/ns3:Ausgaben_Terminals_Personenbahnhöfe/ns3:Große_KV_Güterterminals/ns3:M3_22_7" xmlDataType="decimal"/>
    </xmlCellPr>
  </singleXmlCell>
  <singleXmlCell id="690" r="N310" connectionId="0">
    <xmlCellPr id="1" uniqueName="ns3:M3_22_13">
      <xmlPr mapId="4102" xpath="/ns3:M19_FBIII/ns3:Ausgaben_Terminals_Personenbahnhöfe/ns3:Große_KV_Güterterminals/ns3:M3_22_13" xmlDataType="string"/>
    </xmlCellPr>
  </singleXmlCell>
  <singleXmlCell id="691" r="C313" connectionId="0">
    <xmlCellPr id="1" uniqueName="ns3:M3_22_8">
      <xmlPr mapId="4102" xpath="/ns3:M19_FBIII/ns3:Ausgaben_Terminals_Personenbahnhöfe/ns3:Große_KV_Güterterminals/ns3:M3_22_8" xmlDataType="string"/>
    </xmlCellPr>
  </singleXmlCell>
  <singleXmlCell id="692" r="O357" connectionId="0">
    <xmlCellPr id="1" uniqueName="ns3:M3_25_VJ">
      <xmlPr mapId="4102" xpath="/ns3:M19_FBIII/ns3:Ausgaben_Terminals_Personenbahnhöfe/ns3:Vermögens-und_Kapitalsituation_2018/ns3:M3_25_VJ" xmlDataType="decimal"/>
    </xmlCellPr>
  </singleXmlCell>
  <singleXmlCell id="693" r="T357" connectionId="0">
    <xmlCellPr id="1" uniqueName="ns3:M3_26_VJ">
      <xmlPr mapId="4102" xpath="/ns3:M19_FBIII/ns3:Ausgaben_Terminals_Personenbahnhöfe/ns3:Vermögens-und_Kapitalsituation_2018/ns3:M3_26_VJ" xmlDataType="decimal"/>
    </xmlCellPr>
  </singleXmlCell>
  <singleXmlCell id="694" r="O358" connectionId="0">
    <xmlCellPr id="1" uniqueName="ns3:M3_25_1_VJ">
      <xmlPr mapId="4102" xpath="/ns3:M19_FBIII/ns3:Ausgaben_Terminals_Personenbahnhöfe/ns3:Vermögens-und_Kapitalsituation_2018/ns3:M3_25_1_VJ" xmlDataType="decimal"/>
    </xmlCellPr>
  </singleXmlCell>
  <singleXmlCell id="695" r="T358" connectionId="0">
    <xmlCellPr id="1" uniqueName="ns3:M3_26_1_VJ">
      <xmlPr mapId="4102" xpath="/ns3:M19_FBIII/ns3:Ausgaben_Terminals_Personenbahnhöfe/ns3:Vermögens-und_Kapitalsituation_2018/ns3:M3_26_1_VJ" xmlDataType="decimal"/>
    </xmlCellPr>
  </singleXmlCell>
  <singleXmlCell id="696" r="O359" connectionId="0">
    <xmlCellPr id="1" uniqueName="ns3:M3_25_2_VJ">
      <xmlPr mapId="4102" xpath="/ns3:M19_FBIII/ns3:Ausgaben_Terminals_Personenbahnhöfe/ns3:Vermögens-und_Kapitalsituation_2018/ns3:M3_25_2_VJ" xmlDataType="decimal"/>
    </xmlCellPr>
  </singleXmlCell>
  <singleXmlCell id="697" r="T359" connectionId="0">
    <xmlCellPr id="1" uniqueName="ns3:M3_26_2_VJ">
      <xmlPr mapId="4102" xpath="/ns3:M19_FBIII/ns3:Ausgaben_Terminals_Personenbahnhöfe/ns3:Vermögens-und_Kapitalsituation_2018/ns3:M3_26_2_VJ" xmlDataType="decimal"/>
    </xmlCellPr>
  </singleXmlCell>
  <singleXmlCell id="698" r="O360" connectionId="0">
    <xmlCellPr id="1" uniqueName="ns3:M3_25_3_VJ">
      <xmlPr mapId="4102" xpath="/ns3:M19_FBIII/ns3:Ausgaben_Terminals_Personenbahnhöfe/ns3:Vermögens-und_Kapitalsituation_2018/ns3:M3_25_3_VJ" xmlDataType="decimal"/>
    </xmlCellPr>
  </singleXmlCell>
  <singleXmlCell id="699" r="T360" connectionId="0">
    <xmlCellPr id="1" uniqueName="ns3:M3_26_3_VJ">
      <xmlPr mapId="4102" xpath="/ns3:M19_FBIII/ns3:Ausgaben_Terminals_Personenbahnhöfe/ns3:Vermögens-und_Kapitalsituation_2018/ns3:M3_26_3_VJ" xmlDataType="decimal"/>
    </xmlCellPr>
  </singleXmlCell>
  <singleXmlCell id="700" r="O361" connectionId="0">
    <xmlCellPr id="1" uniqueName="ns3:M3_25_4_VJ">
      <xmlPr mapId="4102" xpath="/ns3:M19_FBIII/ns3:Ausgaben_Terminals_Personenbahnhöfe/ns3:Vermögens-und_Kapitalsituation_2018/ns3:M3_25_4_VJ" xmlDataType="decimal"/>
    </xmlCellPr>
  </singleXmlCell>
  <singleXmlCell id="701" r="T361" connectionId="0">
    <xmlCellPr id="1" uniqueName="ns3:M3_26_4_VJ">
      <xmlPr mapId="4102" xpath="/ns3:M19_FBIII/ns3:Ausgaben_Terminals_Personenbahnhöfe/ns3:Vermögens-und_Kapitalsituation_2018/ns3:M3_26_4_VJ" xmlDataType="decimal"/>
    </xmlCellPr>
  </singleXmlCell>
  <singleXmlCell id="702" r="O362" connectionId="0">
    <xmlCellPr id="1" uniqueName="ns3:M3_25_7_VJ">
      <xmlPr mapId="4102" xpath="/ns3:M19_FBIII/ns3:Ausgaben_Terminals_Personenbahnhöfe/ns3:Vermögens-und_Kapitalsituation_2018/ns3:M3_25_7_VJ" xmlDataType="decimal"/>
    </xmlCellPr>
  </singleXmlCell>
  <singleXmlCell id="703" r="T362" connectionId="0">
    <xmlCellPr id="1" uniqueName="ns3:M3_26_7_VJ">
      <xmlPr mapId="4102" xpath="/ns3:M19_FBIII/ns3:Ausgaben_Terminals_Personenbahnhöfe/ns3:Vermögens-und_Kapitalsituation_2018/ns3:M3_26_7_VJ" xmlDataType="decimal"/>
    </xmlCellPr>
  </singleXmlCell>
  <singleXmlCell id="704" r="O363" connectionId="0">
    <xmlCellPr id="1" uniqueName="ns3:M3_25_8_VJ">
      <xmlPr mapId="4102" xpath="/ns3:M19_FBIII/ns3:Ausgaben_Terminals_Personenbahnhöfe/ns3:Vermögens-und_Kapitalsituation_2018/ns3:M3_25_8_VJ" xmlDataType="decimal"/>
    </xmlCellPr>
  </singleXmlCell>
  <singleXmlCell id="705" r="T363" connectionId="0">
    <xmlCellPr id="1" uniqueName="ns3:M3_26_8_VJ">
      <xmlPr mapId="4102" xpath="/ns3:M19_FBIII/ns3:Ausgaben_Terminals_Personenbahnhöfe/ns3:Vermögens-und_Kapitalsituation_2018/ns3:M3_26_8_VJ" xmlDataType="decimal"/>
    </xmlCellPr>
  </singleXmlCell>
  <singleXmlCell id="706" r="O364" connectionId="0">
    <xmlCellPr id="1" uniqueName="ns3:M3_25_6_VJ">
      <xmlPr mapId="4102" xpath="/ns3:M19_FBIII/ns3:Ausgaben_Terminals_Personenbahnhöfe/ns3:Vermögens-und_Kapitalsituation_2018/ns3:M3_25_6_VJ" xmlDataType="decimal"/>
    </xmlCellPr>
  </singleXmlCell>
  <singleXmlCell id="707" r="T364" connectionId="0">
    <xmlCellPr id="1" uniqueName="ns3:M3_26_6_VJ">
      <xmlPr mapId="4102" xpath="/ns3:M19_FBIII/ns3:Ausgaben_Terminals_Personenbahnhöfe/ns3:Vermögens-und_Kapitalsituation_2018/ns3:M3_26_6_VJ" xmlDataType="decimal"/>
    </xmlCellPr>
  </singleXmlCell>
  <singleXmlCell id="708" r="T367" connectionId="0">
    <xmlCellPr id="1" uniqueName="ns3:M3_27_1_VJ">
      <xmlPr mapId="4102" xpath="/ns3:M19_FBIII/ns3:Ausgaben_Terminals_Personenbahnhöfe/ns3:Vermögens-und_Kapitalsituation_2018/ns3:M3_27_1_VJ" xmlDataType="decimal"/>
    </xmlCellPr>
  </singleXmlCell>
  <singleXmlCell id="709" r="T369" connectionId="0">
    <xmlCellPr id="1" uniqueName="ns3:M3_27_7_VJ">
      <xmlPr mapId="4102" xpath="/ns3:M19_FBIII/ns3:Ausgaben_Terminals_Personenbahnhöfe/ns3:Vermögens-und_Kapitalsituation_2018/ns3:M3_27_7_VJ" xmlDataType="decimal"/>
    </xmlCellPr>
  </singleXmlCell>
  <singleXmlCell id="710" r="T371" connectionId="0">
    <xmlCellPr id="1" uniqueName="ns3:M3_27_2_VJ">
      <xmlPr mapId="4102" xpath="/ns3:M19_FBIII/ns3:Ausgaben_Terminals_Personenbahnhöfe/ns3:Vermögens-und_Kapitalsituation_2018/ns3:M3_27_2_VJ" xmlDataType="decimal"/>
    </xmlCellPr>
  </singleXmlCell>
  <singleXmlCell id="711" r="T373" connectionId="0">
    <xmlCellPr id="1" uniqueName="ns3:M3_27_3_VJ">
      <xmlPr mapId="4102" xpath="/ns3:M19_FBIII/ns3:Ausgaben_Terminals_Personenbahnhöfe/ns3:Vermögens-und_Kapitalsituation_2018/ns3:M3_27_3_VJ" xmlDataType="decimal"/>
    </xmlCellPr>
  </singleXmlCell>
  <singleXmlCell id="712" r="T375" connectionId="0">
    <xmlCellPr id="1" uniqueName="ns3:M3_27_4_VJ">
      <xmlPr mapId="4102" xpath="/ns3:M19_FBIII/ns3:Ausgaben_Terminals_Personenbahnhöfe/ns3:Vermögens-und_Kapitalsituation_2018/ns3:M3_27_4_VJ" xmlDataType="decimal"/>
    </xmlCellPr>
  </singleXmlCell>
  <singleXmlCell id="713" r="T377" connectionId="0">
    <xmlCellPr id="1" uniqueName="ns3:M3_27_5_VJ">
      <xmlPr mapId="4102" xpath="/ns3:M19_FBIII/ns3:Ausgaben_Terminals_Personenbahnhöfe/ns3:Vermögens-und_Kapitalsituation_2018/ns3:M3_27_5_VJ" xmlDataType="decimal"/>
    </xmlCellPr>
  </singleXmlCell>
  <singleXmlCell id="714" r="P379" connectionId="0">
    <xmlCellPr id="1" uniqueName="ns3:M3_27_6_VJ">
      <xmlPr mapId="4102" xpath="/ns3:M19_FBIII/ns3:Ausgaben_Terminals_Personenbahnhöfe/ns3:Vermögens-und_Kapitalsituation_2018/ns3:M3_27_6_VJ" xmlDataType="string"/>
    </xmlCellPr>
  </singleXmlCell>
  <singleXmlCell id="715" r="T382" connectionId="0">
    <xmlCellPr id="1" uniqueName="ns3:M3_29_1_VJ">
      <xmlPr mapId="4102" xpath="/ns3:M19_FBIII/ns3:Ausgaben_Terminals_Personenbahnhöfe/ns3:Vermögens-und_Kapitalsituation_2018/ns3:M3_29_1_VJ" xmlDataType="string"/>
    </xmlCellPr>
  </singleXmlCell>
  <singleXmlCell id="716" r="C385" connectionId="0">
    <xmlCellPr id="1" uniqueName="ns3:M3_29_VJ">
      <xmlPr mapId="4102" xpath="/ns3:M19_FBIII/ns3:Ausgaben_Terminals_Personenbahnhöfe/ns3:Vermögens-und_Kapitalsituation_2018/ns3:M3_29_VJ" xmlDataType="string"/>
    </xmlCellPr>
  </singleXmlCell>
  <singleXmlCell id="717" r="O392" connectionId="0">
    <xmlCellPr id="1" uniqueName="ns3:M3_25">
      <xmlPr mapId="4102" xpath="/ns3:M19_FBIII/ns3:Ausgaben_Terminals_Personenbahnhöfe/ns3:Vermögens-und_Kapitalsituation_2019/ns3:M3_25" xmlDataType="decimal"/>
    </xmlCellPr>
  </singleXmlCell>
  <singleXmlCell id="718" r="T392" connectionId="0">
    <xmlCellPr id="1" uniqueName="ns3:M3_26">
      <xmlPr mapId="4102" xpath="/ns3:M19_FBIII/ns3:Ausgaben_Terminals_Personenbahnhöfe/ns3:Vermögens-und_Kapitalsituation_2019/ns3:M3_26" xmlDataType="decimal"/>
    </xmlCellPr>
  </singleXmlCell>
  <singleXmlCell id="719" r="O393" connectionId="0">
    <xmlCellPr id="1" uniqueName="ns3:M3_25_1">
      <xmlPr mapId="4102" xpath="/ns3:M19_FBIII/ns3:Ausgaben_Terminals_Personenbahnhöfe/ns3:Vermögens-und_Kapitalsituation_2019/ns3:M3_25_1" xmlDataType="decimal"/>
    </xmlCellPr>
  </singleXmlCell>
  <singleXmlCell id="720" r="T393" connectionId="0">
    <xmlCellPr id="1" uniqueName="ns3:M3_26_1">
      <xmlPr mapId="4102" xpath="/ns3:M19_FBIII/ns3:Ausgaben_Terminals_Personenbahnhöfe/ns3:Vermögens-und_Kapitalsituation_2019/ns3:M3_26_1" xmlDataType="decimal"/>
    </xmlCellPr>
  </singleXmlCell>
  <singleXmlCell id="721" r="O394" connectionId="0">
    <xmlCellPr id="1" uniqueName="ns3:M3_25_2">
      <xmlPr mapId="4102" xpath="/ns3:M19_FBIII/ns3:Ausgaben_Terminals_Personenbahnhöfe/ns3:Vermögens-und_Kapitalsituation_2019/ns3:M3_25_2" xmlDataType="decimal"/>
    </xmlCellPr>
  </singleXmlCell>
  <singleXmlCell id="722" r="T394" connectionId="0">
    <xmlCellPr id="1" uniqueName="ns3:M3_26_2">
      <xmlPr mapId="4102" xpath="/ns3:M19_FBIII/ns3:Ausgaben_Terminals_Personenbahnhöfe/ns3:Vermögens-und_Kapitalsituation_2019/ns3:M3_26_2" xmlDataType="decimal"/>
    </xmlCellPr>
  </singleXmlCell>
  <singleXmlCell id="723" r="O395" connectionId="0">
    <xmlCellPr id="1" uniqueName="ns3:M3_25_3">
      <xmlPr mapId="4102" xpath="/ns3:M19_FBIII/ns3:Ausgaben_Terminals_Personenbahnhöfe/ns3:Vermögens-und_Kapitalsituation_2019/ns3:M3_25_3" xmlDataType="decimal"/>
    </xmlCellPr>
  </singleXmlCell>
  <singleXmlCell id="724" r="T395" connectionId="0">
    <xmlCellPr id="1" uniqueName="ns3:M3_26_3">
      <xmlPr mapId="4102" xpath="/ns3:M19_FBIII/ns3:Ausgaben_Terminals_Personenbahnhöfe/ns3:Vermögens-und_Kapitalsituation_2019/ns3:M3_26_3" xmlDataType="decimal"/>
    </xmlCellPr>
  </singleXmlCell>
  <singleXmlCell id="725" r="O396" connectionId="0">
    <xmlCellPr id="1" uniqueName="ns3:M3_25_4">
      <xmlPr mapId="4102" xpath="/ns3:M19_FBIII/ns3:Ausgaben_Terminals_Personenbahnhöfe/ns3:Vermögens-und_Kapitalsituation_2019/ns3:M3_25_4" xmlDataType="decimal"/>
    </xmlCellPr>
  </singleXmlCell>
  <singleXmlCell id="726" r="T396" connectionId="0">
    <xmlCellPr id="1" uniqueName="ns3:M3_26_4">
      <xmlPr mapId="4102" xpath="/ns3:M19_FBIII/ns3:Ausgaben_Terminals_Personenbahnhöfe/ns3:Vermögens-und_Kapitalsituation_2019/ns3:M3_26_4" xmlDataType="decimal"/>
    </xmlCellPr>
  </singleXmlCell>
  <singleXmlCell id="728" r="O397" connectionId="0">
    <xmlCellPr id="1" uniqueName="ns3:M3_25_7">
      <xmlPr mapId="4102" xpath="/ns3:M19_FBIII/ns3:Ausgaben_Terminals_Personenbahnhöfe/ns3:Vermögens-und_Kapitalsituation_2019/ns3:M3_25_7" xmlDataType="decimal"/>
    </xmlCellPr>
  </singleXmlCell>
  <singleXmlCell id="729" r="T397" connectionId="0">
    <xmlCellPr id="1" uniqueName="ns3:M3_26_7">
      <xmlPr mapId="4102" xpath="/ns3:M19_FBIII/ns3:Ausgaben_Terminals_Personenbahnhöfe/ns3:Vermögens-und_Kapitalsituation_2019/ns3:M3_26_7" xmlDataType="decimal"/>
    </xmlCellPr>
  </singleXmlCell>
  <singleXmlCell id="730" r="O398" connectionId="0">
    <xmlCellPr id="1" uniqueName="ns3:M3_25_8">
      <xmlPr mapId="4102" xpath="/ns3:M19_FBIII/ns3:Ausgaben_Terminals_Personenbahnhöfe/ns3:Vermögens-und_Kapitalsituation_2019/ns3:M3_25_8" xmlDataType="decimal"/>
    </xmlCellPr>
  </singleXmlCell>
  <singleXmlCell id="731" r="T398" connectionId="0">
    <xmlCellPr id="1" uniqueName="ns3:M3_26_8">
      <xmlPr mapId="4102" xpath="/ns3:M19_FBIII/ns3:Ausgaben_Terminals_Personenbahnhöfe/ns3:Vermögens-und_Kapitalsituation_2019/ns3:M3_26_8" xmlDataType="decimal"/>
    </xmlCellPr>
  </singleXmlCell>
  <singleXmlCell id="732" r="O399" connectionId="0">
    <xmlCellPr id="1" uniqueName="ns3:M3_25_6">
      <xmlPr mapId="4102" xpath="/ns3:M19_FBIII/ns3:Ausgaben_Terminals_Personenbahnhöfe/ns3:Vermögens-und_Kapitalsituation_2019/ns3:M3_25_6" xmlDataType="decimal"/>
    </xmlCellPr>
  </singleXmlCell>
  <singleXmlCell id="733" r="T399" connectionId="0">
    <xmlCellPr id="1" uniqueName="ns3:M3_26_6">
      <xmlPr mapId="4102" xpath="/ns3:M19_FBIII/ns3:Ausgaben_Terminals_Personenbahnhöfe/ns3:Vermögens-und_Kapitalsituation_2019/ns3:M3_26_6" xmlDataType="decimal"/>
    </xmlCellPr>
  </singleXmlCell>
  <singleXmlCell id="804" r="T402" connectionId="0">
    <xmlCellPr id="1" uniqueName="ns3:M3_27_1">
      <xmlPr mapId="4102" xpath="/ns3:M19_FBIII/ns3:Ausgaben_Terminals_Personenbahnhöfe/ns3:Vermögens-und_Kapitalsituation_2019/ns3:M3_27_1" xmlDataType="decimal"/>
    </xmlCellPr>
  </singleXmlCell>
  <singleXmlCell id="817" r="T404" connectionId="0">
    <xmlCellPr id="1" uniqueName="ns3:M3_27_7">
      <xmlPr mapId="4102" xpath="/ns3:M19_FBIII/ns3:Ausgaben_Terminals_Personenbahnhöfe/ns3:Vermögens-und_Kapitalsituation_2019/ns3:M3_27_7" xmlDataType="decimal"/>
    </xmlCellPr>
  </singleXmlCell>
  <singleXmlCell id="819" r="T406" connectionId="0">
    <xmlCellPr id="1" uniqueName="ns3:M3_27_2">
      <xmlPr mapId="4102" xpath="/ns3:M19_FBIII/ns3:Ausgaben_Terminals_Personenbahnhöfe/ns3:Vermögens-und_Kapitalsituation_2019/ns3:M3_27_2" xmlDataType="decimal"/>
    </xmlCellPr>
  </singleXmlCell>
  <singleXmlCell id="833" r="T408" connectionId="0">
    <xmlCellPr id="1" uniqueName="ns3:M3_27_3">
      <xmlPr mapId="4102" xpath="/ns3:M19_FBIII/ns3:Ausgaben_Terminals_Personenbahnhöfe/ns3:Vermögens-und_Kapitalsituation_2019/ns3:M3_27_3" xmlDataType="decimal"/>
    </xmlCellPr>
  </singleXmlCell>
  <singleXmlCell id="857" r="T410" connectionId="0">
    <xmlCellPr id="1" uniqueName="ns3:M3_27_4">
      <xmlPr mapId="4102" xpath="/ns3:M19_FBIII/ns3:Ausgaben_Terminals_Personenbahnhöfe/ns3:Vermögens-und_Kapitalsituation_2019/ns3:M3_27_4" xmlDataType="decimal"/>
    </xmlCellPr>
  </singleXmlCell>
  <singleXmlCell id="863" r="T412" connectionId="0">
    <xmlCellPr id="1" uniqueName="ns3:M3_27_5">
      <xmlPr mapId="4102" xpath="/ns3:M19_FBIII/ns3:Ausgaben_Terminals_Personenbahnhöfe/ns3:Vermögens-und_Kapitalsituation_2019/ns3:M3_27_5" xmlDataType="decimal"/>
    </xmlCellPr>
  </singleXmlCell>
  <singleXmlCell id="864" r="P414" connectionId="0">
    <xmlCellPr id="1" uniqueName="ns3:M3_27_6">
      <xmlPr mapId="4102" xpath="/ns3:M19_FBIII/ns3:Ausgaben_Terminals_Personenbahnhöfe/ns3:Vermögens-und_Kapitalsituation_2019/ns3:M3_27_6" xmlDataType="string"/>
    </xmlCellPr>
  </singleXmlCell>
  <singleXmlCell id="865" r="T417" connectionId="0">
    <xmlCellPr id="1" uniqueName="ns3:M3_29_1">
      <xmlPr mapId="4102" xpath="/ns3:M19_FBIII/ns3:Ausgaben_Terminals_Personenbahnhöfe/ns3:Vermögens-und_Kapitalsituation_2019/ns3:M3_29_1" xmlDataType="string"/>
    </xmlCellPr>
  </singleXmlCell>
  <singleXmlCell id="866" r="C420" connectionId="0">
    <xmlCellPr id="1" uniqueName="ns3:M3_29">
      <xmlPr mapId="4102" xpath="/ns3:M19_FBIII/ns3:Ausgaben_Terminals_Personenbahnhöfe/ns3:Vermögens-und_Kapitalsituation_2019/ns3:M3_29" xmlDataType="string"/>
    </xmlCellPr>
  </singleXmlCell>
  <singleXmlCell id="867" r="C424" connectionId="0">
    <xmlCellPr id="1" uniqueName="ns3:M3_30">
      <xmlPr mapId="4102" xpath="/ns3:M19_FBIII/ns3:Ausgaben_Terminals_Personenbahnhöfe/ns3:Informationen/ns3:M3_30" xmlDataType="string"/>
    </xmlCellPr>
  </singleXmlCell>
  <singleXmlCell id="868" r="I431" connectionId="0">
    <xmlCellPr id="1" uniqueName="ns3:U0_5_1">
      <xmlPr mapId="4102" xpath="/ns3:M19_FBIII/ns3:Ausgaben_Terminals_Personenbahnhöfe/ns3:Informationen/ns3:U0_5_1" xmlDataType="string"/>
    </xmlCellPr>
  </singleXmlCell>
  <singleXmlCell id="1024" r="I433" connectionId="0">
    <xmlCellPr id="1" uniqueName="ns3:U0_5_2">
      <xmlPr mapId="4102" xpath="/ns3:M19_FBIII/ns3:Ausgaben_Terminals_Personenbahnhöfe/ns3:Informationen/ns3:U0_5_2" xmlDataType="string"/>
    </xmlCellPr>
  </singleXmlCell>
  <singleXmlCell id="1025" r="I435" connectionId="0">
    <xmlCellPr id="1" uniqueName="ns3:U0_5_4">
      <xmlPr mapId="4102" xpath="/ns3:M19_FBIII/ns3:Ausgaben_Terminals_Personenbahnhöfe/ns3:Informationen/ns3:U0_5_4" xmlDataType="string"/>
    </xmlCellPr>
  </singleXmlCell>
  <singleXmlCell id="1026" r="W441" connectionId="0">
    <xmlCellPr id="1" uniqueName="ns3:M3_31">
      <xmlPr mapId="4102" xpath="/ns3:M19_FBIII/ns3:Ausgaben_Terminals_Personenbahnhöfe/ns3:Informationen/ns3:M3_31" xmlDataType="string"/>
    </xmlCellPr>
  </singleXmlCell>
</singleXmlCells>
</file>

<file path=xl/tables/tableSingleCells6.xml><?xml version="1.0" encoding="utf-8"?>
<singleXmlCells xmlns="http://schemas.openxmlformats.org/spreadsheetml/2006/main">
  <singleXmlCell id="165" r="U21" connectionId="0">
    <xmlCellPr id="1" uniqueName="ns4:U0_4">
      <xmlPr mapId="3656" xpath="/ns4:FB_III_GT_Standorte/ns4:Unternehmensdaten/ns4:U0_4" xmlDataType="string"/>
    </xmlCellPr>
  </singleXmlCell>
  <singleXmlCell id="166" r="G21" connectionId="0">
    <xmlCellPr id="1" uniqueName="ns4:lfd_Nr.">
      <xmlPr mapId="3656" xpath="/ns4:FB_III_GT_Standorte/ns4:Unternehmensdaten/ns4:lfd_Nr." xmlDataType="string"/>
    </xmlCellPr>
  </singleXmlCell>
  <singleXmlCell id="167" r="H21" connectionId="0">
    <xmlCellPr id="1" uniqueName="ns4:U0_4_1">
      <xmlPr mapId="3656" xpath="/ns4:FB_III_GT_Standorte/ns4:Unternehmensdaten/ns4:U0_4_1" xmlDataType="string"/>
    </xmlCellPr>
  </singleXmlCell>
  <singleXmlCell id="183" r="H23" connectionId="0">
    <xmlCellPr id="1" uniqueName="ns4:M3_34_1">
      <xmlPr mapId="3656" xpath="/ns4:FB_III_GT_Standorte/ns4:Unternehmensdaten/ns4:M3_34_1" xmlDataType="string"/>
    </xmlCellPr>
  </singleXmlCell>
  <singleXmlCell id="186" r="E25" connectionId="0">
    <xmlCellPr id="1" uniqueName="ns4:M3_34_2">
      <xmlPr mapId="3656" xpath="/ns4:FB_III_GT_Standorte/ns4:Unternehmensdaten/ns4:M3_34_2" xmlDataType="string"/>
    </xmlCellPr>
  </singleXmlCell>
  <singleXmlCell id="187" r="I25" connectionId="0">
    <xmlCellPr id="1" uniqueName="ns4:M3_34_3">
      <xmlPr mapId="3656" xpath="/ns4:FB_III_GT_Standorte/ns4:Unternehmensdaten/ns4:M3_34_3" xmlDataType="string"/>
    </xmlCellPr>
  </singleXmlCell>
  <singleXmlCell id="188" r="I29" connectionId="0">
    <xmlCellPr id="1" uniqueName="ns4:M3_34_36">
      <xmlPr mapId="3656" xpath="/ns4:FB_III_GT_Standorte/ns4:Unternehmensdaten/ns4:M3_34_36" xmlDataType="string"/>
    </xmlCellPr>
  </singleXmlCell>
  <singleXmlCell id="212" r="K29" connectionId="0">
    <xmlCellPr id="1" uniqueName="ns4:M3_34_37">
      <xmlPr mapId="3656" xpath="/ns4:FB_III_GT_Standorte/ns4:Unternehmensdaten/ns4:M3_34_37" xmlDataType="string"/>
    </xmlCellPr>
  </singleXmlCell>
  <singleXmlCell id="213" r="Q29" connectionId="0">
    <xmlCellPr id="1" uniqueName="ns4:M3_34_38">
      <xmlPr mapId="3656" xpath="/ns4:FB_III_GT_Standorte/ns4:Unternehmensdaten/ns4:M3_34_38" xmlDataType="string"/>
    </xmlCellPr>
  </singleXmlCell>
  <singleXmlCell id="214" r="S29" connectionId="0">
    <xmlCellPr id="1" uniqueName="ns4:M3_34_39">
      <xmlPr mapId="3656" xpath="/ns4:FB_III_GT_Standorte/ns4:Unternehmensdaten/ns4:M3_34_39" xmlDataType="string"/>
    </xmlCellPr>
  </singleXmlCell>
  <singleXmlCell id="215" r="I32" connectionId="0">
    <xmlCellPr id="1" uniqueName="ns4:M3_34_40">
      <xmlPr mapId="3656" xpath="/ns4:FB_III_GT_Standorte/ns4:Unternehmensdaten/ns4:M3_34_40" xmlDataType="string"/>
    </xmlCellPr>
  </singleXmlCell>
  <singleXmlCell id="217" r="K32" connectionId="0">
    <xmlCellPr id="1" uniqueName="ns4:M3_34_41">
      <xmlPr mapId="3656" xpath="/ns4:FB_III_GT_Standorte/ns4:Unternehmensdaten/ns4:M3_34_41" xmlDataType="string"/>
    </xmlCellPr>
  </singleXmlCell>
  <singleXmlCell id="218" r="Q32" connectionId="0">
    <xmlCellPr id="1" uniqueName="ns4:M3_34_42">
      <xmlPr mapId="3656" xpath="/ns4:FB_III_GT_Standorte/ns4:Unternehmensdaten/ns4:M3_34_42" xmlDataType="string"/>
    </xmlCellPr>
  </singleXmlCell>
  <singleXmlCell id="219" r="S32" connectionId="0">
    <xmlCellPr id="1" uniqueName="ns4:M3_34_43">
      <xmlPr mapId="3656" xpath="/ns4:FB_III_GT_Standorte/ns4:Unternehmensdaten/ns4:M3_34_43" xmlDataType="string"/>
    </xmlCellPr>
  </singleXmlCell>
  <singleXmlCell id="225" r="V35" connectionId="0">
    <xmlCellPr id="1" uniqueName="ns4:M3_34_4">
      <xmlPr mapId="3656" xpath="/ns4:FB_III_GT_Standorte/ns4:Unternehmensdaten/ns4:M3_34_4" xmlDataType="string"/>
    </xmlCellPr>
  </singleXmlCell>
  <singleXmlCell id="227" r="X35" connectionId="0">
    <xmlCellPr id="1" uniqueName="ns4:M3_34_5">
      <xmlPr mapId="3656" xpath="/ns4:FB_III_GT_Standorte/ns4:Unternehmensdaten/ns4:M3_34_5" xmlDataType="string"/>
    </xmlCellPr>
  </singleXmlCell>
  <singleXmlCell id="278" r="I37" connectionId="0">
    <xmlCellPr id="1" uniqueName="ns4:M3_34_6">
      <xmlPr mapId="3656" xpath="/ns4:FB_III_GT_Standorte/ns4:Unternehmensdaten/ns4:M3_34_6" xmlDataType="string"/>
    </xmlCellPr>
  </singleXmlCell>
  <singleXmlCell id="308" r="Q39" connectionId="0">
    <xmlCellPr id="1" uniqueName="ns4:M3_34_7">
      <xmlPr mapId="3656" xpath="/ns4:FB_III_GT_Standorte/ns4:Unternehmensdaten/ns4:M3_34_7" xmlDataType="string"/>
    </xmlCellPr>
  </singleXmlCell>
  <singleXmlCell id="309" r="T39" connectionId="0">
    <xmlCellPr id="1" uniqueName="ns4:M3_34_8">
      <xmlPr mapId="3656" xpath="/ns4:FB_III_GT_Standorte/ns4:Unternehmensdaten/ns4:M3_34_8" xmlDataType="string"/>
    </xmlCellPr>
  </singleXmlCell>
  <singleXmlCell id="310" r="W39" connectionId="0">
    <xmlCellPr id="1" uniqueName="ns4:M3_34_9">
      <xmlPr mapId="3656" xpath="/ns4:FB_III_GT_Standorte/ns4:Unternehmensdaten/ns4:M3_34_9" xmlDataType="string"/>
    </xmlCellPr>
  </singleXmlCell>
  <singleXmlCell id="311" r="N43" connectionId="0">
    <xmlCellPr id="1" uniqueName="ns4:M3_34_10">
      <xmlPr mapId="3656" xpath="/ns4:FB_III_GT_Standorte/ns4:M3_34_10" xmlDataType="decimal"/>
    </xmlCellPr>
  </singleXmlCell>
  <singleXmlCell id="312" r="T43" connectionId="0">
    <xmlCellPr id="1" uniqueName="ns4:M3_34_12">
      <xmlPr mapId="3656" xpath="/ns4:FB_III_GT_Standorte/ns4:M3_34_12" xmlDataType="integer"/>
    </xmlCellPr>
  </singleXmlCell>
  <singleXmlCell id="313" r="N47" connectionId="0">
    <xmlCellPr id="1" uniqueName="ns4:M3_34_13">
      <xmlPr mapId="3656" xpath="/ns4:FB_III_GT_Standorte/ns4:M3_34_13" xmlDataType="decimal"/>
    </xmlCellPr>
  </singleXmlCell>
  <singleXmlCell id="334" r="T47" connectionId="0">
    <xmlCellPr id="1" uniqueName="ns4:M3_34_15">
      <xmlPr mapId="3656" xpath="/ns4:FB_III_GT_Standorte/ns4:M3_34_15" xmlDataType="integer"/>
    </xmlCellPr>
  </singleXmlCell>
  <singleXmlCell id="421" r="T51" connectionId="0">
    <xmlCellPr id="1" uniqueName="ns4:M3_34_16">
      <xmlPr mapId="3656" xpath="/ns4:FB_III_GT_Standorte/ns4:M3_34_16" xmlDataType="decimal"/>
    </xmlCellPr>
  </singleXmlCell>
  <singleXmlCell id="422" r="N53" connectionId="0">
    <xmlCellPr id="1" uniqueName="ns4:M3_34_44">
      <xmlPr mapId="3656" xpath="/ns4:FB_III_GT_Standorte/ns4:M3_34_44" xmlDataType="decimal"/>
    </xmlCellPr>
  </singleXmlCell>
  <singleXmlCell id="441" r="T53" connectionId="0">
    <xmlCellPr id="1" uniqueName="ns4:M3_34_45">
      <xmlPr mapId="3656" xpath="/ns4:FB_III_GT_Standorte/ns4:M3_34_45" xmlDataType="decimal"/>
    </xmlCellPr>
  </singleXmlCell>
  <singleXmlCell id="442" r="C59" connectionId="0">
    <xmlCellPr id="1" uniqueName="ns4:M3_34_46">
      <xmlPr mapId="3656" xpath="/ns4:FB_III_GT_Standorte/ns4:M3_34_46" xmlDataType="string"/>
    </xmlCellPr>
  </singleXmlCell>
  <singleXmlCell id="445" r="G59" connectionId="0">
    <xmlCellPr id="1" uniqueName="ns4:M3_34_47">
      <xmlPr mapId="3656" xpath="/ns4:FB_III_GT_Standorte/ns4:M3_34_47" xmlDataType="string"/>
    </xmlCellPr>
  </singleXmlCell>
  <singleXmlCell id="458" r="D67" connectionId="0">
    <xmlCellPr id="1" uniqueName="ns4:M3_34_48">
      <xmlPr mapId="3656" xpath="/ns4:FB_III_GT_Standorte/ns4:M3_34_48" xmlDataType="string"/>
    </xmlCellPr>
  </singleXmlCell>
  <singleXmlCell id="734" r="D69" connectionId="0">
    <xmlCellPr id="1" uniqueName="ns4:M3_34_49">
      <xmlPr mapId="3656" xpath="/ns4:FB_III_GT_Standorte/ns4:M3_34_49" xmlDataType="string"/>
    </xmlCellPr>
  </singleXmlCell>
  <singleXmlCell id="805" r="D71" connectionId="0">
    <xmlCellPr id="1" uniqueName="ns4:M3_34_18">
      <xmlPr mapId="3656" xpath="/ns4:FB_III_GT_Standorte/ns4:M3_34_18" xmlDataType="string"/>
    </xmlCellPr>
  </singleXmlCell>
  <singleXmlCell id="806" r="N71" connectionId="0">
    <xmlCellPr id="1" uniqueName="ns4:M3_34_19">
      <xmlPr mapId="3656" xpath="/ns4:FB_III_GT_Standorte/ns4:M3_34_19" xmlDataType="string"/>
    </xmlCellPr>
  </singleXmlCell>
  <singleXmlCell id="830" r="D73" connectionId="0">
    <xmlCellPr id="1" uniqueName="ns4:M3_34_25">
      <xmlPr mapId="3656" xpath="/ns4:FB_III_GT_Standorte/ns4:M3_34_25" xmlDataType="string"/>
    </xmlCellPr>
  </singleXmlCell>
  <singleXmlCell id="831" r="I73" connectionId="0">
    <xmlCellPr id="1" uniqueName="ns4:M3_34_31">
      <xmlPr mapId="3656" xpath="/ns4:FB_III_GT_Standorte/ns4:M3_34_31" xmlDataType="string"/>
    </xmlCellPr>
  </singleXmlCell>
  <singleXmlCell id="832" r="N73" connectionId="0">
    <xmlCellPr id="1" uniqueName="ns4:M3_34_22">
      <xmlPr mapId="3656" xpath="/ns4:FB_III_GT_Standorte/ns4:M3_34_22" xmlDataType="string"/>
    </xmlCellPr>
  </singleXmlCell>
  <singleXmlCell id="1000" r="D75" connectionId="0">
    <xmlCellPr id="1" uniqueName="ns4:M3_34_28">
      <xmlPr mapId="3656" xpath="/ns4:FB_III_GT_Standorte/ns4:M3_34_28" xmlDataType="string"/>
    </xmlCellPr>
  </singleXmlCell>
  <singleXmlCell id="1002" r="I75" connectionId="0">
    <xmlCellPr id="1" uniqueName="ns4:M3_34_26">
      <xmlPr mapId="3656" xpath="/ns4:FB_III_GT_Standorte/ns4:M3_34_26" xmlDataType="string"/>
    </xmlCellPr>
  </singleXmlCell>
  <singleXmlCell id="1003" r="N75" connectionId="0">
    <xmlCellPr id="1" uniqueName="ns4:M3_34_30">
      <xmlPr mapId="3656" xpath="/ns4:FB_III_GT_Standorte/ns4:M3_34_30" xmlDataType="string"/>
    </xmlCellPr>
  </singleXmlCell>
  <singleXmlCell id="1004" r="F77" connectionId="0">
    <xmlCellPr id="1" uniqueName="ns4:M3_34_29">
      <xmlPr mapId="3656" xpath="/ns4:FB_III_GT_Standorte/ns4:M3_34_29" xmlDataType="string"/>
    </xmlCellPr>
  </singleXmlCell>
  <singleXmlCell id="1005" r="I83" connectionId="0">
    <xmlCellPr id="1" uniqueName="ns4:M3_34_32">
      <xmlPr mapId="3656" xpath="/ns4:FB_III_GT_Standorte/ns4:M3_34_32" xmlDataType="string"/>
    </xmlCellPr>
  </singleXmlCell>
  <singleXmlCell id="1006" r="I85" connectionId="0">
    <xmlCellPr id="1" uniqueName="ns4:M3_34_33">
      <xmlPr mapId="3656" xpath="/ns4:FB_III_GT_Standorte/ns4:M3_34_33" xmlDataType="string"/>
    </xmlCellPr>
  </singleXmlCell>
  <singleXmlCell id="1007" r="I87" connectionId="0">
    <xmlCellPr id="1" uniqueName="ns4:M3_34_34">
      <xmlPr mapId="3656" xpath="/ns4:FB_III_GT_Standorte/ns4:M3_34_34" xmlDataType="string"/>
    </xmlCellPr>
  </singleXmlCell>
  <singleXmlCell id="1008" r="W93" connectionId="0">
    <xmlCellPr id="1" uniqueName="ns4:M3_34_35">
      <xmlPr mapId="3656" xpath="/ns4:FB_III_GT_Standorte/ns4:M3_34_35" xmlDataType="string"/>
    </xmlCellPr>
  </singleXmlCell>
  <singleXmlCell id="110" r="U96" connectionId="0">
    <xmlCellPr id="1" uniqueName="ns4:U0_4">
      <xmlPr mapId="3762" xpath="/ns4:FB_III_GT_Standorte/ns4:Unternehmensdaten/ns4:U0_4" xmlDataType="string"/>
    </xmlCellPr>
  </singleXmlCell>
  <singleXmlCell id="111" r="G96" connectionId="0">
    <xmlCellPr id="1" uniqueName="ns4:lfd_Nr.">
      <xmlPr mapId="3762" xpath="/ns4:FB_III_GT_Standorte/ns4:Unternehmensdaten/ns4:lfd_Nr." xmlDataType="string"/>
    </xmlCellPr>
  </singleXmlCell>
  <singleXmlCell id="1061" r="H96" connectionId="0">
    <xmlCellPr id="1" uniqueName="ns4:U0_4_1">
      <xmlPr mapId="3762" xpath="/ns4:FB_III_GT_Standorte/ns4:Unternehmensdaten/ns4:U0_4_1" xmlDataType="string"/>
    </xmlCellPr>
  </singleXmlCell>
  <singleXmlCell id="1062" r="F98" connectionId="0">
    <xmlCellPr id="1" uniqueName="ns4:M3_34_1">
      <xmlPr mapId="3762" xpath="/ns4:FB_III_GT_Standorte/ns4:Unternehmensdaten/ns4:M3_34_1" xmlDataType="string"/>
    </xmlCellPr>
  </singleXmlCell>
  <singleXmlCell id="1063" r="F100" connectionId="0">
    <xmlCellPr id="1" uniqueName="ns4:M3_34_2">
      <xmlPr mapId="3762" xpath="/ns4:FB_III_GT_Standorte/ns4:Unternehmensdaten/ns4:M3_34_2" xmlDataType="string"/>
    </xmlCellPr>
  </singleXmlCell>
  <singleXmlCell id="1064" r="J100" connectionId="0">
    <xmlCellPr id="1" uniqueName="ns4:M3_34_3">
      <xmlPr mapId="3762" xpath="/ns4:FB_III_GT_Standorte/ns4:Unternehmensdaten/ns4:M3_34_3" xmlDataType="string"/>
    </xmlCellPr>
  </singleXmlCell>
  <singleXmlCell id="1065" r="I104" connectionId="0">
    <xmlCellPr id="1" uniqueName="ns4:M3_34_36">
      <xmlPr mapId="3762" xpath="/ns4:FB_III_GT_Standorte/ns4:Unternehmensdaten/ns4:M3_34_36" xmlDataType="string"/>
    </xmlCellPr>
  </singleXmlCell>
  <singleXmlCell id="1066" r="K104" connectionId="0">
    <xmlCellPr id="1" uniqueName="ns4:M3_34_37">
      <xmlPr mapId="3762" xpath="/ns4:FB_III_GT_Standorte/ns4:Unternehmensdaten/ns4:M3_34_37" xmlDataType="string"/>
    </xmlCellPr>
  </singleXmlCell>
  <singleXmlCell id="1067" r="Q104" connectionId="0">
    <xmlCellPr id="1" uniqueName="ns4:M3_34_38">
      <xmlPr mapId="3762" xpath="/ns4:FB_III_GT_Standorte/ns4:Unternehmensdaten/ns4:M3_34_38" xmlDataType="string"/>
    </xmlCellPr>
  </singleXmlCell>
  <singleXmlCell id="1068" r="S104" connectionId="0">
    <xmlCellPr id="1" uniqueName="ns4:M3_34_39">
      <xmlPr mapId="3762" xpath="/ns4:FB_III_GT_Standorte/ns4:Unternehmensdaten/ns4:M3_34_39" xmlDataType="string"/>
    </xmlCellPr>
  </singleXmlCell>
  <singleXmlCell id="1069" r="I107" connectionId="0">
    <xmlCellPr id="1" uniqueName="ns4:M3_34_40">
      <xmlPr mapId="3762" xpath="/ns4:FB_III_GT_Standorte/ns4:Unternehmensdaten/ns4:M3_34_40" xmlDataType="string"/>
    </xmlCellPr>
  </singleXmlCell>
  <singleXmlCell id="1070" r="K107" connectionId="0">
    <xmlCellPr id="1" uniqueName="ns4:M3_34_41">
      <xmlPr mapId="3762" xpath="/ns4:FB_III_GT_Standorte/ns4:Unternehmensdaten/ns4:M3_34_41" xmlDataType="string"/>
    </xmlCellPr>
  </singleXmlCell>
  <singleXmlCell id="1071" r="Q107" connectionId="0">
    <xmlCellPr id="1" uniqueName="ns4:M3_34_42">
      <xmlPr mapId="3762" xpath="/ns4:FB_III_GT_Standorte/ns4:Unternehmensdaten/ns4:M3_34_42" xmlDataType="string"/>
    </xmlCellPr>
  </singleXmlCell>
  <singleXmlCell id="1072" r="S107" connectionId="0">
    <xmlCellPr id="1" uniqueName="ns4:M3_34_43">
      <xmlPr mapId="3762" xpath="/ns4:FB_III_GT_Standorte/ns4:Unternehmensdaten/ns4:M3_34_43" xmlDataType="string"/>
    </xmlCellPr>
  </singleXmlCell>
  <singleXmlCell id="1073" r="V110" connectionId="0">
    <xmlCellPr id="1" uniqueName="ns4:M3_34_4">
      <xmlPr mapId="3762" xpath="/ns4:FB_III_GT_Standorte/ns4:Unternehmensdaten/ns4:M3_34_4" xmlDataType="string"/>
    </xmlCellPr>
  </singleXmlCell>
  <singleXmlCell id="1074" r="X110" connectionId="0">
    <xmlCellPr id="1" uniqueName="ns4:M3_34_5">
      <xmlPr mapId="3762" xpath="/ns4:FB_III_GT_Standorte/ns4:Unternehmensdaten/ns4:M3_34_5" xmlDataType="string"/>
    </xmlCellPr>
  </singleXmlCell>
  <singleXmlCell id="1075" r="I112" connectionId="0">
    <xmlCellPr id="1" uniqueName="ns4:M3_34_6">
      <xmlPr mapId="3762" xpath="/ns4:FB_III_GT_Standorte/ns4:Unternehmensdaten/ns4:M3_34_6" xmlDataType="string"/>
    </xmlCellPr>
  </singleXmlCell>
  <singleXmlCell id="1076" r="Q114" connectionId="0">
    <xmlCellPr id="1" uniqueName="ns4:M3_34_7">
      <xmlPr mapId="3762" xpath="/ns4:FB_III_GT_Standorte/ns4:Unternehmensdaten/ns4:M3_34_7" xmlDataType="string"/>
    </xmlCellPr>
  </singleXmlCell>
  <singleXmlCell id="1077" r="T114" connectionId="0">
    <xmlCellPr id="1" uniqueName="ns4:M3_34_8">
      <xmlPr mapId="3762" xpath="/ns4:FB_III_GT_Standorte/ns4:Unternehmensdaten/ns4:M3_34_8" xmlDataType="string"/>
    </xmlCellPr>
  </singleXmlCell>
  <singleXmlCell id="1078" r="W114" connectionId="0">
    <xmlCellPr id="1" uniqueName="ns4:M3_34_9">
      <xmlPr mapId="3762" xpath="/ns4:FB_III_GT_Standorte/ns4:Unternehmensdaten/ns4:M3_34_9" xmlDataType="string"/>
    </xmlCellPr>
  </singleXmlCell>
  <singleXmlCell id="1079" r="N118" connectionId="0">
    <xmlCellPr id="1" uniqueName="ns4:M3_34_10">
      <xmlPr mapId="3762" xpath="/ns4:FB_III_GT_Standorte/ns4:M3_34_10" xmlDataType="decimal"/>
    </xmlCellPr>
  </singleXmlCell>
  <singleXmlCell id="1080" r="T118" connectionId="0">
    <xmlCellPr id="1" uniqueName="ns4:M3_34_12">
      <xmlPr mapId="3762" xpath="/ns4:FB_III_GT_Standorte/ns4:M3_34_12" xmlDataType="integer"/>
    </xmlCellPr>
  </singleXmlCell>
  <singleXmlCell id="1081" r="N122" connectionId="0">
    <xmlCellPr id="1" uniqueName="ns4:M3_34_13">
      <xmlPr mapId="3762" xpath="/ns4:FB_III_GT_Standorte/ns4:M3_34_13" xmlDataType="decimal"/>
    </xmlCellPr>
  </singleXmlCell>
  <singleXmlCell id="1082" r="T122" connectionId="0">
    <xmlCellPr id="1" uniqueName="ns4:M3_34_15">
      <xmlPr mapId="3762" xpath="/ns4:FB_III_GT_Standorte/ns4:M3_34_15" xmlDataType="integer"/>
    </xmlCellPr>
  </singleXmlCell>
  <singleXmlCell id="1083" r="T126" connectionId="0">
    <xmlCellPr id="1" uniqueName="ns4:M3_34_16">
      <xmlPr mapId="3762" xpath="/ns4:FB_III_GT_Standorte/ns4:M3_34_16" xmlDataType="decimal"/>
    </xmlCellPr>
  </singleXmlCell>
  <singleXmlCell id="1084" r="N128" connectionId="0">
    <xmlCellPr id="1" uniqueName="ns4:M3_34_44">
      <xmlPr mapId="3762" xpath="/ns4:FB_III_GT_Standorte/ns4:M3_34_44" xmlDataType="decimal"/>
    </xmlCellPr>
  </singleXmlCell>
  <singleXmlCell id="1085" r="T128" connectionId="0">
    <xmlCellPr id="1" uniqueName="ns4:M3_34_45">
      <xmlPr mapId="3762" xpath="/ns4:FB_III_GT_Standorte/ns4:M3_34_45" xmlDataType="decimal"/>
    </xmlCellPr>
  </singleXmlCell>
  <singleXmlCell id="1086" r="C134" connectionId="0">
    <xmlCellPr id="1" uniqueName="ns4:M3_34_46">
      <xmlPr mapId="3762" xpath="/ns4:FB_III_GT_Standorte/ns4:M3_34_46" xmlDataType="string"/>
    </xmlCellPr>
  </singleXmlCell>
  <singleXmlCell id="1087" r="G134" connectionId="0">
    <xmlCellPr id="1" uniqueName="ns4:M3_34_47">
      <xmlPr mapId="3762" xpath="/ns4:FB_III_GT_Standorte/ns4:M3_34_47" xmlDataType="string"/>
    </xmlCellPr>
  </singleXmlCell>
  <singleXmlCell id="1088" r="D142" connectionId="0">
    <xmlCellPr id="1" uniqueName="ns4:M3_34_48">
      <xmlPr mapId="3762" xpath="/ns4:FB_III_GT_Standorte/ns4:M3_34_48" xmlDataType="string"/>
    </xmlCellPr>
  </singleXmlCell>
  <singleXmlCell id="1089" r="D144" connectionId="0">
    <xmlCellPr id="1" uniqueName="ns4:M3_34_49">
      <xmlPr mapId="3762" xpath="/ns4:FB_III_GT_Standorte/ns4:M3_34_49" xmlDataType="string"/>
    </xmlCellPr>
  </singleXmlCell>
  <singleXmlCell id="1090" r="D146" connectionId="0">
    <xmlCellPr id="1" uniqueName="ns4:M3_34_18">
      <xmlPr mapId="3762" xpath="/ns4:FB_III_GT_Standorte/ns4:M3_34_18" xmlDataType="string"/>
    </xmlCellPr>
  </singleXmlCell>
  <singleXmlCell id="1091" r="N146" connectionId="0">
    <xmlCellPr id="1" uniqueName="ns4:M3_34_19">
      <xmlPr mapId="3762" xpath="/ns4:FB_III_GT_Standorte/ns4:M3_34_19" xmlDataType="string"/>
    </xmlCellPr>
  </singleXmlCell>
  <singleXmlCell id="1092" r="D148" connectionId="0">
    <xmlCellPr id="1" uniqueName="ns4:M3_34_25">
      <xmlPr mapId="3762" xpath="/ns4:FB_III_GT_Standorte/ns4:M3_34_25" xmlDataType="string"/>
    </xmlCellPr>
  </singleXmlCell>
  <singleXmlCell id="1093" r="I148" connectionId="0">
    <xmlCellPr id="1" uniqueName="ns4:M3_34_31">
      <xmlPr mapId="3762" xpath="/ns4:FB_III_GT_Standorte/ns4:M3_34_31" xmlDataType="string"/>
    </xmlCellPr>
  </singleXmlCell>
  <singleXmlCell id="1094" r="N148" connectionId="0">
    <xmlCellPr id="1" uniqueName="ns4:M3_34_22">
      <xmlPr mapId="3762" xpath="/ns4:FB_III_GT_Standorte/ns4:M3_34_22" xmlDataType="string"/>
    </xmlCellPr>
  </singleXmlCell>
  <singleXmlCell id="1095" r="D150" connectionId="0">
    <xmlCellPr id="1" uniqueName="ns4:M3_34_28">
      <xmlPr mapId="3762" xpath="/ns4:FB_III_GT_Standorte/ns4:M3_34_28" xmlDataType="string"/>
    </xmlCellPr>
  </singleXmlCell>
  <singleXmlCell id="1096" r="I150" connectionId="0">
    <xmlCellPr id="1" uniqueName="ns4:M3_34_26">
      <xmlPr mapId="3762" xpath="/ns4:FB_III_GT_Standorte/ns4:M3_34_26" xmlDataType="string"/>
    </xmlCellPr>
  </singleXmlCell>
  <singleXmlCell id="1097" r="N150" connectionId="0">
    <xmlCellPr id="1" uniqueName="ns4:M3_34_30">
      <xmlPr mapId="3762" xpath="/ns4:FB_III_GT_Standorte/ns4:M3_34_30" xmlDataType="string"/>
    </xmlCellPr>
  </singleXmlCell>
  <singleXmlCell id="1098" r="F152" connectionId="0">
    <xmlCellPr id="1" uniqueName="ns4:M3_34_29">
      <xmlPr mapId="3762" xpath="/ns4:FB_III_GT_Standorte/ns4:M3_34_29" xmlDataType="string"/>
    </xmlCellPr>
  </singleXmlCell>
  <singleXmlCell id="1099" r="I159" connectionId="0">
    <xmlCellPr id="1" uniqueName="ns4:M3_34_32">
      <xmlPr mapId="3762" xpath="/ns4:FB_III_GT_Standorte/ns4:M3_34_32" xmlDataType="string"/>
    </xmlCellPr>
  </singleXmlCell>
  <singleXmlCell id="1100" r="I161" connectionId="0">
    <xmlCellPr id="1" uniqueName="ns4:M3_34_33">
      <xmlPr mapId="3762" xpath="/ns4:FB_III_GT_Standorte/ns4:M3_34_33" xmlDataType="string"/>
    </xmlCellPr>
  </singleXmlCell>
  <singleXmlCell id="1101" r="I163" connectionId="0">
    <xmlCellPr id="1" uniqueName="ns4:M3_34_34">
      <xmlPr mapId="3762" xpath="/ns4:FB_III_GT_Standorte/ns4:M3_34_34" xmlDataType="string"/>
    </xmlCellPr>
  </singleXmlCell>
  <singleXmlCell id="1102" r="W169" connectionId="0">
    <xmlCellPr id="1" uniqueName="ns4:M3_34_35">
      <xmlPr mapId="3762" xpath="/ns4:FB_III_GT_Standorte/ns4:M3_34_35" xmlDataType="string"/>
    </xmlCellPr>
  </singleXmlCell>
  <singleXmlCell id="1103" r="U172" connectionId="0">
    <xmlCellPr id="1" uniqueName="ns4:U0_4">
      <xmlPr mapId="3763" xpath="/ns4:FB_III_GT_Standorte/ns4:Unternehmensdaten/ns4:U0_4" xmlDataType="string"/>
    </xmlCellPr>
  </singleXmlCell>
  <singleXmlCell id="1104" r="G172" connectionId="0">
    <xmlCellPr id="1" uniqueName="ns4:lfd_Nr.">
      <xmlPr mapId="3763" xpath="/ns4:FB_III_GT_Standorte/ns4:Unternehmensdaten/ns4:lfd_Nr." xmlDataType="string"/>
    </xmlCellPr>
  </singleXmlCell>
  <singleXmlCell id="1105" r="H172" connectionId="0">
    <xmlCellPr id="1" uniqueName="ns4:U0_4_1">
      <xmlPr mapId="3763" xpath="/ns4:FB_III_GT_Standorte/ns4:Unternehmensdaten/ns4:U0_4_1" xmlDataType="string"/>
    </xmlCellPr>
  </singleXmlCell>
  <singleXmlCell id="1106" r="F174" connectionId="0">
    <xmlCellPr id="1" uniqueName="ns4:M3_34_1">
      <xmlPr mapId="3763" xpath="/ns4:FB_III_GT_Standorte/ns4:Unternehmensdaten/ns4:M3_34_1" xmlDataType="string"/>
    </xmlCellPr>
  </singleXmlCell>
  <singleXmlCell id="1107" r="F176" connectionId="0">
    <xmlCellPr id="1" uniqueName="ns4:M3_34_2">
      <xmlPr mapId="3763" xpath="/ns4:FB_III_GT_Standorte/ns4:Unternehmensdaten/ns4:M3_34_2" xmlDataType="string"/>
    </xmlCellPr>
  </singleXmlCell>
  <singleXmlCell id="1108" r="J176" connectionId="0">
    <xmlCellPr id="1" uniqueName="ns4:M3_34_3">
      <xmlPr mapId="3763" xpath="/ns4:FB_III_GT_Standorte/ns4:Unternehmensdaten/ns4:M3_34_3" xmlDataType="string"/>
    </xmlCellPr>
  </singleXmlCell>
  <singleXmlCell id="1109" r="I180" connectionId="0">
    <xmlCellPr id="1" uniqueName="ns4:M3_34_36">
      <xmlPr mapId="3763" xpath="/ns4:FB_III_GT_Standorte/ns4:Unternehmensdaten/ns4:M3_34_36" xmlDataType="string"/>
    </xmlCellPr>
  </singleXmlCell>
  <singleXmlCell id="1110" r="K180" connectionId="0">
    <xmlCellPr id="1" uniqueName="ns4:M3_34_37">
      <xmlPr mapId="3763" xpath="/ns4:FB_III_GT_Standorte/ns4:Unternehmensdaten/ns4:M3_34_37" xmlDataType="string"/>
    </xmlCellPr>
  </singleXmlCell>
  <singleXmlCell id="1111" r="Q180" connectionId="0">
    <xmlCellPr id="1" uniqueName="ns4:M3_34_38">
      <xmlPr mapId="3763" xpath="/ns4:FB_III_GT_Standorte/ns4:Unternehmensdaten/ns4:M3_34_38" xmlDataType="string"/>
    </xmlCellPr>
  </singleXmlCell>
  <singleXmlCell id="1113" r="S180" connectionId="0">
    <xmlCellPr id="1" uniqueName="ns4:M3_34_39">
      <xmlPr mapId="3763" xpath="/ns4:FB_III_GT_Standorte/ns4:Unternehmensdaten/ns4:M3_34_39" xmlDataType="string"/>
    </xmlCellPr>
  </singleXmlCell>
  <singleXmlCell id="1114" r="I183" connectionId="0">
    <xmlCellPr id="1" uniqueName="ns4:M3_34_40">
      <xmlPr mapId="3763" xpath="/ns4:FB_III_GT_Standorte/ns4:Unternehmensdaten/ns4:M3_34_40" xmlDataType="string"/>
    </xmlCellPr>
  </singleXmlCell>
  <singleXmlCell id="1115" r="K183" connectionId="0">
    <xmlCellPr id="1" uniqueName="ns4:M3_34_41">
      <xmlPr mapId="3763" xpath="/ns4:FB_III_GT_Standorte/ns4:Unternehmensdaten/ns4:M3_34_41" xmlDataType="string"/>
    </xmlCellPr>
  </singleXmlCell>
  <singleXmlCell id="1116" r="Q183" connectionId="0">
    <xmlCellPr id="1" uniqueName="ns4:M3_34_42">
      <xmlPr mapId="3763" xpath="/ns4:FB_III_GT_Standorte/ns4:Unternehmensdaten/ns4:M3_34_42" xmlDataType="string"/>
    </xmlCellPr>
  </singleXmlCell>
  <singleXmlCell id="1117" r="S183" connectionId="0">
    <xmlCellPr id="1" uniqueName="ns4:M3_34_43">
      <xmlPr mapId="3763" xpath="/ns4:FB_III_GT_Standorte/ns4:Unternehmensdaten/ns4:M3_34_43" xmlDataType="string"/>
    </xmlCellPr>
  </singleXmlCell>
  <singleXmlCell id="1118" r="V186" connectionId="0">
    <xmlCellPr id="1" uniqueName="ns4:M3_34_4">
      <xmlPr mapId="3763" xpath="/ns4:FB_III_GT_Standorte/ns4:Unternehmensdaten/ns4:M3_34_4" xmlDataType="string"/>
    </xmlCellPr>
  </singleXmlCell>
  <singleXmlCell id="1119" r="X186" connectionId="0">
    <xmlCellPr id="1" uniqueName="ns4:M3_34_5">
      <xmlPr mapId="3763" xpath="/ns4:FB_III_GT_Standorte/ns4:Unternehmensdaten/ns4:M3_34_5" xmlDataType="string"/>
    </xmlCellPr>
  </singleXmlCell>
  <singleXmlCell id="1120" r="I188" connectionId="0">
    <xmlCellPr id="1" uniqueName="ns4:M3_34_6">
      <xmlPr mapId="3763" xpath="/ns4:FB_III_GT_Standorte/ns4:Unternehmensdaten/ns4:M3_34_6" xmlDataType="string"/>
    </xmlCellPr>
  </singleXmlCell>
  <singleXmlCell id="1121" r="Q190" connectionId="0">
    <xmlCellPr id="1" uniqueName="ns4:M3_34_7">
      <xmlPr mapId="3763" xpath="/ns4:FB_III_GT_Standorte/ns4:Unternehmensdaten/ns4:M3_34_7" xmlDataType="string"/>
    </xmlCellPr>
  </singleXmlCell>
  <singleXmlCell id="1122" r="T190" connectionId="0">
    <xmlCellPr id="1" uniqueName="ns4:M3_34_8">
      <xmlPr mapId="3763" xpath="/ns4:FB_III_GT_Standorte/ns4:Unternehmensdaten/ns4:M3_34_8" xmlDataType="string"/>
    </xmlCellPr>
  </singleXmlCell>
  <singleXmlCell id="1123" r="W190" connectionId="0">
    <xmlCellPr id="1" uniqueName="ns4:M3_34_9">
      <xmlPr mapId="3763" xpath="/ns4:FB_III_GT_Standorte/ns4:Unternehmensdaten/ns4:M3_34_9" xmlDataType="string"/>
    </xmlCellPr>
  </singleXmlCell>
  <singleXmlCell id="1124" r="N194" connectionId="0">
    <xmlCellPr id="1" uniqueName="ns4:M3_34_10">
      <xmlPr mapId="3763" xpath="/ns4:FB_III_GT_Standorte/ns4:M3_34_10" xmlDataType="decimal"/>
    </xmlCellPr>
  </singleXmlCell>
  <singleXmlCell id="1125" r="T194" connectionId="0">
    <xmlCellPr id="1" uniqueName="ns4:M3_34_12">
      <xmlPr mapId="3763" xpath="/ns4:FB_III_GT_Standorte/ns4:M3_34_12" xmlDataType="integer"/>
    </xmlCellPr>
  </singleXmlCell>
  <singleXmlCell id="1126" r="N198" connectionId="0">
    <xmlCellPr id="1" uniqueName="ns4:M3_34_13">
      <xmlPr mapId="3763" xpath="/ns4:FB_III_GT_Standorte/ns4:M3_34_13" xmlDataType="decimal"/>
    </xmlCellPr>
  </singleXmlCell>
  <singleXmlCell id="1127" r="T198" connectionId="0">
    <xmlCellPr id="1" uniqueName="ns4:M3_34_15">
      <xmlPr mapId="3763" xpath="/ns4:FB_III_GT_Standorte/ns4:M3_34_15" xmlDataType="integer"/>
    </xmlCellPr>
  </singleXmlCell>
  <singleXmlCell id="1128" r="T202" connectionId="0">
    <xmlCellPr id="1" uniqueName="ns4:M3_34_16">
      <xmlPr mapId="3763" xpath="/ns4:FB_III_GT_Standorte/ns4:M3_34_16" xmlDataType="decimal"/>
    </xmlCellPr>
  </singleXmlCell>
  <singleXmlCell id="1129" r="N204" connectionId="0">
    <xmlCellPr id="1" uniqueName="ns4:M3_34_44">
      <xmlPr mapId="3763" xpath="/ns4:FB_III_GT_Standorte/ns4:M3_34_44" xmlDataType="decimal"/>
    </xmlCellPr>
  </singleXmlCell>
  <singleXmlCell id="1130" r="T204" connectionId="0">
    <xmlCellPr id="1" uniqueName="ns4:M3_34_45">
      <xmlPr mapId="3763" xpath="/ns4:FB_III_GT_Standorte/ns4:M3_34_45" xmlDataType="decimal"/>
    </xmlCellPr>
  </singleXmlCell>
  <singleXmlCell id="1131" r="C210" connectionId="0">
    <xmlCellPr id="1" uniqueName="ns4:M3_34_46">
      <xmlPr mapId="3763" xpath="/ns4:FB_III_GT_Standorte/ns4:M3_34_46" xmlDataType="string"/>
    </xmlCellPr>
  </singleXmlCell>
  <singleXmlCell id="1132" r="G210" connectionId="0">
    <xmlCellPr id="1" uniqueName="ns4:M3_34_47">
      <xmlPr mapId="3763" xpath="/ns4:FB_III_GT_Standorte/ns4:M3_34_47" xmlDataType="string"/>
    </xmlCellPr>
  </singleXmlCell>
  <singleXmlCell id="1133" r="D218" connectionId="0">
    <xmlCellPr id="1" uniqueName="ns4:M3_34_48">
      <xmlPr mapId="3763" xpath="/ns4:FB_III_GT_Standorte/ns4:M3_34_48" xmlDataType="string"/>
    </xmlCellPr>
  </singleXmlCell>
  <singleXmlCell id="1134" r="D220" connectionId="0">
    <xmlCellPr id="1" uniqueName="ns4:M3_34_49">
      <xmlPr mapId="3763" xpath="/ns4:FB_III_GT_Standorte/ns4:M3_34_49" xmlDataType="string"/>
    </xmlCellPr>
  </singleXmlCell>
  <singleXmlCell id="1135" r="D222" connectionId="0">
    <xmlCellPr id="1" uniqueName="ns4:M3_34_18">
      <xmlPr mapId="3763" xpath="/ns4:FB_III_GT_Standorte/ns4:M3_34_18" xmlDataType="string"/>
    </xmlCellPr>
  </singleXmlCell>
  <singleXmlCell id="1136" r="N222" connectionId="0">
    <xmlCellPr id="1" uniqueName="ns4:M3_34_19">
      <xmlPr mapId="3763" xpath="/ns4:FB_III_GT_Standorte/ns4:M3_34_19" xmlDataType="string"/>
    </xmlCellPr>
  </singleXmlCell>
  <singleXmlCell id="1137" r="D224" connectionId="0">
    <xmlCellPr id="1" uniqueName="ns4:M3_34_25">
      <xmlPr mapId="3763" xpath="/ns4:FB_III_GT_Standorte/ns4:M3_34_25" xmlDataType="string"/>
    </xmlCellPr>
  </singleXmlCell>
  <singleXmlCell id="1138" r="I224" connectionId="0">
    <xmlCellPr id="1" uniqueName="ns4:M3_34_31">
      <xmlPr mapId="3763" xpath="/ns4:FB_III_GT_Standorte/ns4:M3_34_31" xmlDataType="string"/>
    </xmlCellPr>
  </singleXmlCell>
  <singleXmlCell id="1139" r="N224" connectionId="0">
    <xmlCellPr id="1" uniqueName="ns4:M3_34_22">
      <xmlPr mapId="3763" xpath="/ns4:FB_III_GT_Standorte/ns4:M3_34_22" xmlDataType="string"/>
    </xmlCellPr>
  </singleXmlCell>
  <singleXmlCell id="1140" r="D226" connectionId="0">
    <xmlCellPr id="1" uniqueName="ns4:M3_34_28">
      <xmlPr mapId="3763" xpath="/ns4:FB_III_GT_Standorte/ns4:M3_34_28" xmlDataType="string"/>
    </xmlCellPr>
  </singleXmlCell>
  <singleXmlCell id="1141" r="I226" connectionId="0">
    <xmlCellPr id="1" uniqueName="ns4:M3_34_26">
      <xmlPr mapId="3763" xpath="/ns4:FB_III_GT_Standorte/ns4:M3_34_26" xmlDataType="string"/>
    </xmlCellPr>
  </singleXmlCell>
  <singleXmlCell id="1142" r="N226" connectionId="0">
    <xmlCellPr id="1" uniqueName="ns4:M3_34_30">
      <xmlPr mapId="3763" xpath="/ns4:FB_III_GT_Standorte/ns4:M3_34_30" xmlDataType="string"/>
    </xmlCellPr>
  </singleXmlCell>
  <singleXmlCell id="1143" r="F228" connectionId="0">
    <xmlCellPr id="1" uniqueName="ns4:M3_34_29">
      <xmlPr mapId="3763" xpath="/ns4:FB_III_GT_Standorte/ns4:M3_34_29" xmlDataType="string"/>
    </xmlCellPr>
  </singleXmlCell>
  <singleXmlCell id="1144" r="I235" connectionId="0">
    <xmlCellPr id="1" uniqueName="ns4:M3_34_32">
      <xmlPr mapId="3763" xpath="/ns4:FB_III_GT_Standorte/ns4:M3_34_32" xmlDataType="string"/>
    </xmlCellPr>
  </singleXmlCell>
  <singleXmlCell id="1145" r="I237" connectionId="0">
    <xmlCellPr id="1" uniqueName="ns4:M3_34_33">
      <xmlPr mapId="3763" xpath="/ns4:FB_III_GT_Standorte/ns4:M3_34_33" xmlDataType="string"/>
    </xmlCellPr>
  </singleXmlCell>
  <singleXmlCell id="1146" r="I239" connectionId="0">
    <xmlCellPr id="1" uniqueName="ns4:M3_34_34">
      <xmlPr mapId="3763" xpath="/ns4:FB_III_GT_Standorte/ns4:M3_34_34" xmlDataType="string"/>
    </xmlCellPr>
  </singleXmlCell>
  <singleXmlCell id="1147" r="W245" connectionId="0">
    <xmlCellPr id="1" uniqueName="ns4:M3_34_35">
      <xmlPr mapId="3763" xpath="/ns4:FB_III_GT_Standorte/ns4:M3_34_35" xmlDataType="string"/>
    </xmlCellPr>
  </singleXmlCell>
  <singleXmlCell id="1148" r="U248" connectionId="0">
    <xmlCellPr id="1" uniqueName="ns4:U0_4">
      <xmlPr mapId="3764" xpath="/ns4:FB_III_GT_Standorte/ns4:Unternehmensdaten/ns4:U0_4" xmlDataType="string"/>
    </xmlCellPr>
  </singleXmlCell>
  <singleXmlCell id="1149" r="G248" connectionId="0">
    <xmlCellPr id="1" uniqueName="ns4:lfd_Nr.">
      <xmlPr mapId="3764" xpath="/ns4:FB_III_GT_Standorte/ns4:Unternehmensdaten/ns4:lfd_Nr." xmlDataType="string"/>
    </xmlCellPr>
  </singleXmlCell>
  <singleXmlCell id="1150" r="H248" connectionId="0">
    <xmlCellPr id="1" uniqueName="ns4:U0_4_1">
      <xmlPr mapId="3764" xpath="/ns4:FB_III_GT_Standorte/ns4:Unternehmensdaten/ns4:U0_4_1" xmlDataType="string"/>
    </xmlCellPr>
  </singleXmlCell>
  <singleXmlCell id="1152" r="F250" connectionId="0">
    <xmlCellPr id="1" uniqueName="ns4:M3_34_1">
      <xmlPr mapId="3764" xpath="/ns4:FB_III_GT_Standorte/ns4:Unternehmensdaten/ns4:M3_34_1" xmlDataType="string"/>
    </xmlCellPr>
  </singleXmlCell>
  <singleXmlCell id="1153" r="F252" connectionId="0">
    <xmlCellPr id="1" uniqueName="ns4:M3_34_2">
      <xmlPr mapId="3764" xpath="/ns4:FB_III_GT_Standorte/ns4:Unternehmensdaten/ns4:M3_34_2" xmlDataType="string"/>
    </xmlCellPr>
  </singleXmlCell>
  <singleXmlCell id="1154" r="J252" connectionId="0">
    <xmlCellPr id="1" uniqueName="ns4:M3_34_3">
      <xmlPr mapId="3764" xpath="/ns4:FB_III_GT_Standorte/ns4:Unternehmensdaten/ns4:M3_34_3" xmlDataType="string"/>
    </xmlCellPr>
  </singleXmlCell>
  <singleXmlCell id="1155" r="I256" connectionId="0">
    <xmlCellPr id="1" uniqueName="ns4:M3_34_36">
      <xmlPr mapId="3764" xpath="/ns4:FB_III_GT_Standorte/ns4:Unternehmensdaten/ns4:M3_34_36" xmlDataType="string"/>
    </xmlCellPr>
  </singleXmlCell>
  <singleXmlCell id="1156" r="K256" connectionId="0">
    <xmlCellPr id="1" uniqueName="ns4:M3_34_37">
      <xmlPr mapId="3764" xpath="/ns4:FB_III_GT_Standorte/ns4:Unternehmensdaten/ns4:M3_34_37" xmlDataType="string"/>
    </xmlCellPr>
  </singleXmlCell>
  <singleXmlCell id="1157" r="Q256" connectionId="0">
    <xmlCellPr id="1" uniqueName="ns4:M3_34_38">
      <xmlPr mapId="3764" xpath="/ns4:FB_III_GT_Standorte/ns4:Unternehmensdaten/ns4:M3_34_38" xmlDataType="string"/>
    </xmlCellPr>
  </singleXmlCell>
  <singleXmlCell id="1158" r="S256" connectionId="0">
    <xmlCellPr id="1" uniqueName="ns4:M3_34_39">
      <xmlPr mapId="3764" xpath="/ns4:FB_III_GT_Standorte/ns4:Unternehmensdaten/ns4:M3_34_39" xmlDataType="string"/>
    </xmlCellPr>
  </singleXmlCell>
  <singleXmlCell id="1159" r="I259" connectionId="0">
    <xmlCellPr id="1" uniqueName="ns4:M3_34_40">
      <xmlPr mapId="3764" xpath="/ns4:FB_III_GT_Standorte/ns4:Unternehmensdaten/ns4:M3_34_40" xmlDataType="string"/>
    </xmlCellPr>
  </singleXmlCell>
  <singleXmlCell id="1160" r="K259" connectionId="0">
    <xmlCellPr id="1" uniqueName="ns4:M3_34_41">
      <xmlPr mapId="3764" xpath="/ns4:FB_III_GT_Standorte/ns4:Unternehmensdaten/ns4:M3_34_41" xmlDataType="string"/>
    </xmlCellPr>
  </singleXmlCell>
  <singleXmlCell id="1161" r="Q259" connectionId="0">
    <xmlCellPr id="1" uniqueName="ns4:M3_34_42">
      <xmlPr mapId="3764" xpath="/ns4:FB_III_GT_Standorte/ns4:Unternehmensdaten/ns4:M3_34_42" xmlDataType="string"/>
    </xmlCellPr>
  </singleXmlCell>
  <singleXmlCell id="1162" r="S259" connectionId="0">
    <xmlCellPr id="1" uniqueName="ns4:M3_34_43">
      <xmlPr mapId="3764" xpath="/ns4:FB_III_GT_Standorte/ns4:Unternehmensdaten/ns4:M3_34_43" xmlDataType="string"/>
    </xmlCellPr>
  </singleXmlCell>
  <singleXmlCell id="1163" r="V262" connectionId="0">
    <xmlCellPr id="1" uniqueName="ns4:M3_34_4">
      <xmlPr mapId="3764" xpath="/ns4:FB_III_GT_Standorte/ns4:Unternehmensdaten/ns4:M3_34_4" xmlDataType="string"/>
    </xmlCellPr>
  </singleXmlCell>
  <singleXmlCell id="1165" r="X262" connectionId="0">
    <xmlCellPr id="1" uniqueName="ns4:M3_34_5">
      <xmlPr mapId="3764" xpath="/ns4:FB_III_GT_Standorte/ns4:Unternehmensdaten/ns4:M3_34_5" xmlDataType="string"/>
    </xmlCellPr>
  </singleXmlCell>
  <singleXmlCell id="1166" r="I264" connectionId="0">
    <xmlCellPr id="1" uniqueName="ns4:M3_34_6">
      <xmlPr mapId="3764" xpath="/ns4:FB_III_GT_Standorte/ns4:Unternehmensdaten/ns4:M3_34_6" xmlDataType="string"/>
    </xmlCellPr>
  </singleXmlCell>
  <singleXmlCell id="1167" r="Q266" connectionId="0">
    <xmlCellPr id="1" uniqueName="ns4:M3_34_7">
      <xmlPr mapId="3764" xpath="/ns4:FB_III_GT_Standorte/ns4:Unternehmensdaten/ns4:M3_34_7" xmlDataType="string"/>
    </xmlCellPr>
  </singleXmlCell>
  <singleXmlCell id="1168" r="T266" connectionId="0">
    <xmlCellPr id="1" uniqueName="ns4:M3_34_8">
      <xmlPr mapId="3764" xpath="/ns4:FB_III_GT_Standorte/ns4:Unternehmensdaten/ns4:M3_34_8" xmlDataType="string"/>
    </xmlCellPr>
  </singleXmlCell>
  <singleXmlCell id="1169" r="W266" connectionId="0">
    <xmlCellPr id="1" uniqueName="ns4:M3_34_9">
      <xmlPr mapId="3764" xpath="/ns4:FB_III_GT_Standorte/ns4:Unternehmensdaten/ns4:M3_34_9" xmlDataType="string"/>
    </xmlCellPr>
  </singleXmlCell>
  <singleXmlCell id="1170" r="N270" connectionId="0">
    <xmlCellPr id="1" uniqueName="ns4:M3_34_10">
      <xmlPr mapId="3764" xpath="/ns4:FB_III_GT_Standorte/ns4:M3_34_10" xmlDataType="decimal"/>
    </xmlCellPr>
  </singleXmlCell>
  <singleXmlCell id="1171" r="T270" connectionId="0">
    <xmlCellPr id="1" uniqueName="ns4:M3_34_12">
      <xmlPr mapId="3764" xpath="/ns4:FB_III_GT_Standorte/ns4:M3_34_12" xmlDataType="integer"/>
    </xmlCellPr>
  </singleXmlCell>
  <singleXmlCell id="1172" r="N274" connectionId="0">
    <xmlCellPr id="1" uniqueName="ns4:M3_34_13">
      <xmlPr mapId="3764" xpath="/ns4:FB_III_GT_Standorte/ns4:M3_34_13" xmlDataType="decimal"/>
    </xmlCellPr>
  </singleXmlCell>
  <singleXmlCell id="1173" r="T274" connectionId="0">
    <xmlCellPr id="1" uniqueName="ns4:M3_34_15">
      <xmlPr mapId="3764" xpath="/ns4:FB_III_GT_Standorte/ns4:M3_34_15" xmlDataType="integer"/>
    </xmlCellPr>
  </singleXmlCell>
  <singleXmlCell id="1174" r="T278" connectionId="0">
    <xmlCellPr id="1" uniqueName="ns4:M3_34_16">
      <xmlPr mapId="3764" xpath="/ns4:FB_III_GT_Standorte/ns4:M3_34_16" xmlDataType="decimal"/>
    </xmlCellPr>
  </singleXmlCell>
  <singleXmlCell id="1175" r="N280" connectionId="0">
    <xmlCellPr id="1" uniqueName="ns4:M3_34_44">
      <xmlPr mapId="3764" xpath="/ns4:FB_III_GT_Standorte/ns4:M3_34_44" xmlDataType="decimal"/>
    </xmlCellPr>
  </singleXmlCell>
  <singleXmlCell id="1176" r="T280" connectionId="0">
    <xmlCellPr id="1" uniqueName="ns4:M3_34_45">
      <xmlPr mapId="3764" xpath="/ns4:FB_III_GT_Standorte/ns4:M3_34_45" xmlDataType="decimal"/>
    </xmlCellPr>
  </singleXmlCell>
  <singleXmlCell id="1177" r="C286" connectionId="0">
    <xmlCellPr id="1" uniqueName="ns4:M3_34_46">
      <xmlPr mapId="3764" xpath="/ns4:FB_III_GT_Standorte/ns4:M3_34_46" xmlDataType="string"/>
    </xmlCellPr>
  </singleXmlCell>
  <singleXmlCell id="1178" r="G286" connectionId="0">
    <xmlCellPr id="1" uniqueName="ns4:M3_34_47">
      <xmlPr mapId="3764" xpath="/ns4:FB_III_GT_Standorte/ns4:M3_34_47" xmlDataType="string"/>
    </xmlCellPr>
  </singleXmlCell>
  <singleXmlCell id="1179" r="D294" connectionId="0">
    <xmlCellPr id="1" uniqueName="ns4:M3_34_48">
      <xmlPr mapId="3764" xpath="/ns4:FB_III_GT_Standorte/ns4:M3_34_48" xmlDataType="string"/>
    </xmlCellPr>
  </singleXmlCell>
  <singleXmlCell id="1180" r="D296" connectionId="0">
    <xmlCellPr id="1" uniqueName="ns4:M3_34_49">
      <xmlPr mapId="3764" xpath="/ns4:FB_III_GT_Standorte/ns4:M3_34_49" xmlDataType="string"/>
    </xmlCellPr>
  </singleXmlCell>
  <singleXmlCell id="1181" r="D298" connectionId="0">
    <xmlCellPr id="1" uniqueName="ns4:M3_34_18">
      <xmlPr mapId="3764" xpath="/ns4:FB_III_GT_Standorte/ns4:M3_34_18" xmlDataType="string"/>
    </xmlCellPr>
  </singleXmlCell>
  <singleXmlCell id="1182" r="N298" connectionId="0">
    <xmlCellPr id="1" uniqueName="ns4:M3_34_19">
      <xmlPr mapId="3764" xpath="/ns4:FB_III_GT_Standorte/ns4:M3_34_19" xmlDataType="string"/>
    </xmlCellPr>
  </singleXmlCell>
  <singleXmlCell id="1183" r="D300" connectionId="0">
    <xmlCellPr id="1" uniqueName="ns4:M3_34_25">
      <xmlPr mapId="3764" xpath="/ns4:FB_III_GT_Standorte/ns4:M3_34_25" xmlDataType="string"/>
    </xmlCellPr>
  </singleXmlCell>
  <singleXmlCell id="1184" r="I300" connectionId="0">
    <xmlCellPr id="1" uniqueName="ns4:M3_34_31">
      <xmlPr mapId="3764" xpath="/ns4:FB_III_GT_Standorte/ns4:M3_34_31" xmlDataType="string"/>
    </xmlCellPr>
  </singleXmlCell>
  <singleXmlCell id="1185" r="N300" connectionId="0">
    <xmlCellPr id="1" uniqueName="ns4:M3_34_22">
      <xmlPr mapId="3764" xpath="/ns4:FB_III_GT_Standorte/ns4:M3_34_22" xmlDataType="string"/>
    </xmlCellPr>
  </singleXmlCell>
  <singleXmlCell id="1186" r="D302" connectionId="0">
    <xmlCellPr id="1" uniqueName="ns4:M3_34_28">
      <xmlPr mapId="3764" xpath="/ns4:FB_III_GT_Standorte/ns4:M3_34_28" xmlDataType="string"/>
    </xmlCellPr>
  </singleXmlCell>
  <singleXmlCell id="1187" r="I302" connectionId="0">
    <xmlCellPr id="1" uniqueName="ns4:M3_34_26">
      <xmlPr mapId="3764" xpath="/ns4:FB_III_GT_Standorte/ns4:M3_34_26" xmlDataType="string"/>
    </xmlCellPr>
  </singleXmlCell>
  <singleXmlCell id="1188" r="N302" connectionId="0">
    <xmlCellPr id="1" uniqueName="ns4:M3_34_30">
      <xmlPr mapId="3764" xpath="/ns4:FB_III_GT_Standorte/ns4:M3_34_30" xmlDataType="string"/>
    </xmlCellPr>
  </singleXmlCell>
  <singleXmlCell id="1189" r="F304" connectionId="0">
    <xmlCellPr id="1" uniqueName="ns4:M3_34_29">
      <xmlPr mapId="3764" xpath="/ns4:FB_III_GT_Standorte/ns4:M3_34_29" xmlDataType="string"/>
    </xmlCellPr>
  </singleXmlCell>
  <singleXmlCell id="1190" r="I311" connectionId="0">
    <xmlCellPr id="1" uniqueName="ns4:M3_34_32">
      <xmlPr mapId="3764" xpath="/ns4:FB_III_GT_Standorte/ns4:M3_34_32" xmlDataType="string"/>
    </xmlCellPr>
  </singleXmlCell>
  <singleXmlCell id="1191" r="I313" connectionId="0">
    <xmlCellPr id="1" uniqueName="ns4:M3_34_33">
      <xmlPr mapId="3764" xpath="/ns4:FB_III_GT_Standorte/ns4:M3_34_33" xmlDataType="string"/>
    </xmlCellPr>
  </singleXmlCell>
  <singleXmlCell id="1192" r="I315" connectionId="0">
    <xmlCellPr id="1" uniqueName="ns4:M3_34_34">
      <xmlPr mapId="3764" xpath="/ns4:FB_III_GT_Standorte/ns4:M3_34_34" xmlDataType="string"/>
    </xmlCellPr>
  </singleXmlCell>
  <singleXmlCell id="1193" r="W321" connectionId="0">
    <xmlCellPr id="1" uniqueName="ns4:M3_34_35">
      <xmlPr mapId="3764" xpath="/ns4:FB_III_GT_Standorte/ns4:M3_34_35" xmlDataType="string"/>
    </xmlCellPr>
  </singleXmlCell>
  <singleXmlCell id="1194" r="U324" connectionId="0">
    <xmlCellPr id="1" uniqueName="ns4:U0_4">
      <xmlPr mapId="3765" xpath="/ns4:FB_III_GT_Standorte/ns4:Unternehmensdaten/ns4:U0_4" xmlDataType="string"/>
    </xmlCellPr>
  </singleXmlCell>
  <singleXmlCell id="1195" r="G324" connectionId="0">
    <xmlCellPr id="1" uniqueName="ns4:lfd_Nr.">
      <xmlPr mapId="3765" xpath="/ns4:FB_III_GT_Standorte/ns4:Unternehmensdaten/ns4:lfd_Nr." xmlDataType="string"/>
    </xmlCellPr>
  </singleXmlCell>
  <singleXmlCell id="1196" r="H324" connectionId="0">
    <xmlCellPr id="1" uniqueName="ns4:U0_4_1">
      <xmlPr mapId="3765" xpath="/ns4:FB_III_GT_Standorte/ns4:Unternehmensdaten/ns4:U0_4_1" xmlDataType="string"/>
    </xmlCellPr>
  </singleXmlCell>
  <singleXmlCell id="1197" r="F326" connectionId="0">
    <xmlCellPr id="1" uniqueName="ns4:M3_34_1">
      <xmlPr mapId="3765" xpath="/ns4:FB_III_GT_Standorte/ns4:Unternehmensdaten/ns4:M3_34_1" xmlDataType="string"/>
    </xmlCellPr>
  </singleXmlCell>
  <singleXmlCell id="1199" r="F328" connectionId="0">
    <xmlCellPr id="1" uniqueName="ns4:M3_34_2">
      <xmlPr mapId="3765" xpath="/ns4:FB_III_GT_Standorte/ns4:Unternehmensdaten/ns4:M3_34_2" xmlDataType="string"/>
    </xmlCellPr>
  </singleXmlCell>
  <singleXmlCell id="1200" r="J328" connectionId="0">
    <xmlCellPr id="1" uniqueName="ns4:M3_34_3">
      <xmlPr mapId="3765" xpath="/ns4:FB_III_GT_Standorte/ns4:Unternehmensdaten/ns4:M3_34_3" xmlDataType="string"/>
    </xmlCellPr>
  </singleXmlCell>
  <singleXmlCell id="1201" r="I332" connectionId="0">
    <xmlCellPr id="1" uniqueName="ns4:M3_34_36">
      <xmlPr mapId="3765" xpath="/ns4:FB_III_GT_Standorte/ns4:Unternehmensdaten/ns4:M3_34_36" xmlDataType="string"/>
    </xmlCellPr>
  </singleXmlCell>
  <singleXmlCell id="1202" r="K332" connectionId="0">
    <xmlCellPr id="1" uniqueName="ns4:M3_34_37">
      <xmlPr mapId="3765" xpath="/ns4:FB_III_GT_Standorte/ns4:Unternehmensdaten/ns4:M3_34_37" xmlDataType="string"/>
    </xmlCellPr>
  </singleXmlCell>
  <singleXmlCell id="1203" r="Q332" connectionId="0">
    <xmlCellPr id="1" uniqueName="ns4:M3_34_38">
      <xmlPr mapId="3765" xpath="/ns4:FB_III_GT_Standorte/ns4:Unternehmensdaten/ns4:M3_34_38" xmlDataType="string"/>
    </xmlCellPr>
  </singleXmlCell>
  <singleXmlCell id="1204" r="S332" connectionId="0">
    <xmlCellPr id="1" uniqueName="ns4:M3_34_39">
      <xmlPr mapId="3765" xpath="/ns4:FB_III_GT_Standorte/ns4:Unternehmensdaten/ns4:M3_34_39" xmlDataType="string"/>
    </xmlCellPr>
  </singleXmlCell>
  <singleXmlCell id="1205" r="I335" connectionId="0">
    <xmlCellPr id="1" uniqueName="ns4:M3_34_40">
      <xmlPr mapId="3765" xpath="/ns4:FB_III_GT_Standorte/ns4:Unternehmensdaten/ns4:M3_34_40" xmlDataType="string"/>
    </xmlCellPr>
  </singleXmlCell>
  <singleXmlCell id="1206" r="K335" connectionId="0">
    <xmlCellPr id="1" uniqueName="ns4:M3_34_41">
      <xmlPr mapId="3765" xpath="/ns4:FB_III_GT_Standorte/ns4:Unternehmensdaten/ns4:M3_34_41" xmlDataType="string"/>
    </xmlCellPr>
  </singleXmlCell>
  <singleXmlCell id="1207" r="Q335" connectionId="0">
    <xmlCellPr id="1" uniqueName="ns4:M3_34_42">
      <xmlPr mapId="3765" xpath="/ns4:FB_III_GT_Standorte/ns4:Unternehmensdaten/ns4:M3_34_42" xmlDataType="string"/>
    </xmlCellPr>
  </singleXmlCell>
  <singleXmlCell id="1208" r="S335" connectionId="0">
    <xmlCellPr id="1" uniqueName="ns4:M3_34_43">
      <xmlPr mapId="3765" xpath="/ns4:FB_III_GT_Standorte/ns4:Unternehmensdaten/ns4:M3_34_43" xmlDataType="string"/>
    </xmlCellPr>
  </singleXmlCell>
  <singleXmlCell id="1209" r="V338" connectionId="0">
    <xmlCellPr id="1" uniqueName="ns4:M3_34_4">
      <xmlPr mapId="3765" xpath="/ns4:FB_III_GT_Standorte/ns4:Unternehmensdaten/ns4:M3_34_4" xmlDataType="string"/>
    </xmlCellPr>
  </singleXmlCell>
  <singleXmlCell id="1210" r="X338" connectionId="0">
    <xmlCellPr id="1" uniqueName="ns4:M3_34_5">
      <xmlPr mapId="3765" xpath="/ns4:FB_III_GT_Standorte/ns4:Unternehmensdaten/ns4:M3_34_5" xmlDataType="string"/>
    </xmlCellPr>
  </singleXmlCell>
  <singleXmlCell id="1211" r="I340" connectionId="0">
    <xmlCellPr id="1" uniqueName="ns4:M3_34_6">
      <xmlPr mapId="3765" xpath="/ns4:FB_III_GT_Standorte/ns4:Unternehmensdaten/ns4:M3_34_6" xmlDataType="string"/>
    </xmlCellPr>
  </singleXmlCell>
  <singleXmlCell id="1212" r="Q342" connectionId="0">
    <xmlCellPr id="1" uniqueName="ns4:M3_34_7">
      <xmlPr mapId="3765" xpath="/ns4:FB_III_GT_Standorte/ns4:Unternehmensdaten/ns4:M3_34_7" xmlDataType="string"/>
    </xmlCellPr>
  </singleXmlCell>
  <singleXmlCell id="1213" r="T342" connectionId="0">
    <xmlCellPr id="1" uniqueName="ns4:M3_34_8">
      <xmlPr mapId="3765" xpath="/ns4:FB_III_GT_Standorte/ns4:Unternehmensdaten/ns4:M3_34_8" xmlDataType="string"/>
    </xmlCellPr>
  </singleXmlCell>
  <singleXmlCell id="1214" r="W342" connectionId="0">
    <xmlCellPr id="1" uniqueName="ns4:M3_34_9">
      <xmlPr mapId="3765" xpath="/ns4:FB_III_GT_Standorte/ns4:Unternehmensdaten/ns4:M3_34_9" xmlDataType="string"/>
    </xmlCellPr>
  </singleXmlCell>
  <singleXmlCell id="1215" r="N346" connectionId="0">
    <xmlCellPr id="1" uniqueName="ns4:M3_34_10">
      <xmlPr mapId="3765" xpath="/ns4:FB_III_GT_Standorte/ns4:M3_34_10" xmlDataType="decimal"/>
    </xmlCellPr>
  </singleXmlCell>
  <singleXmlCell id="1216" r="T346" connectionId="0">
    <xmlCellPr id="1" uniqueName="ns4:M3_34_12">
      <xmlPr mapId="3765" xpath="/ns4:FB_III_GT_Standorte/ns4:M3_34_12" xmlDataType="integer"/>
    </xmlCellPr>
  </singleXmlCell>
  <singleXmlCell id="1217" r="N350" connectionId="0">
    <xmlCellPr id="1" uniqueName="ns4:M3_34_13">
      <xmlPr mapId="3765" xpath="/ns4:FB_III_GT_Standorte/ns4:M3_34_13" xmlDataType="decimal"/>
    </xmlCellPr>
  </singleXmlCell>
  <singleXmlCell id="1218" r="T350" connectionId="0">
    <xmlCellPr id="1" uniqueName="ns4:M3_34_15">
      <xmlPr mapId="3765" xpath="/ns4:FB_III_GT_Standorte/ns4:M3_34_15" xmlDataType="integer"/>
    </xmlCellPr>
  </singleXmlCell>
  <singleXmlCell id="1219" r="T354" connectionId="0">
    <xmlCellPr id="1" uniqueName="ns4:M3_34_16">
      <xmlPr mapId="3765" xpath="/ns4:FB_III_GT_Standorte/ns4:M3_34_16" xmlDataType="decimal"/>
    </xmlCellPr>
  </singleXmlCell>
  <singleXmlCell id="1220" r="N356" connectionId="0">
    <xmlCellPr id="1" uniqueName="ns4:M3_34_44">
      <xmlPr mapId="3765" xpath="/ns4:FB_III_GT_Standorte/ns4:M3_34_44" xmlDataType="decimal"/>
    </xmlCellPr>
  </singleXmlCell>
  <singleXmlCell id="1221" r="T356" connectionId="0">
    <xmlCellPr id="1" uniqueName="ns4:M3_34_45">
      <xmlPr mapId="3765" xpath="/ns4:FB_III_GT_Standorte/ns4:M3_34_45" xmlDataType="decimal"/>
    </xmlCellPr>
  </singleXmlCell>
  <singleXmlCell id="1222" r="C362" connectionId="0">
    <xmlCellPr id="1" uniqueName="ns4:M3_34_46">
      <xmlPr mapId="3765" xpath="/ns4:FB_III_GT_Standorte/ns4:M3_34_46" xmlDataType="string"/>
    </xmlCellPr>
  </singleXmlCell>
  <singleXmlCell id="1223" r="G362" connectionId="0">
    <xmlCellPr id="1" uniqueName="ns4:M3_34_47">
      <xmlPr mapId="3765" xpath="/ns4:FB_III_GT_Standorte/ns4:M3_34_47" xmlDataType="string"/>
    </xmlCellPr>
  </singleXmlCell>
  <singleXmlCell id="1224" r="D370" connectionId="0">
    <xmlCellPr id="1" uniqueName="ns4:M3_34_48">
      <xmlPr mapId="3765" xpath="/ns4:FB_III_GT_Standorte/ns4:M3_34_48" xmlDataType="string"/>
    </xmlCellPr>
  </singleXmlCell>
  <singleXmlCell id="1225" r="D372" connectionId="0">
    <xmlCellPr id="1" uniqueName="ns4:M3_34_49">
      <xmlPr mapId="3765" xpath="/ns4:FB_III_GT_Standorte/ns4:M3_34_49" xmlDataType="string"/>
    </xmlCellPr>
  </singleXmlCell>
  <singleXmlCell id="1226" r="D374" connectionId="0">
    <xmlCellPr id="1" uniqueName="ns4:M3_34_18">
      <xmlPr mapId="3765" xpath="/ns4:FB_III_GT_Standorte/ns4:M3_34_18" xmlDataType="string"/>
    </xmlCellPr>
  </singleXmlCell>
  <singleXmlCell id="1227" r="N374" connectionId="0">
    <xmlCellPr id="1" uniqueName="ns4:M3_34_19">
      <xmlPr mapId="3765" xpath="/ns4:FB_III_GT_Standorte/ns4:M3_34_19" xmlDataType="string"/>
    </xmlCellPr>
  </singleXmlCell>
  <singleXmlCell id="1228" r="D376" connectionId="0">
    <xmlCellPr id="1" uniqueName="ns4:M3_34_25">
      <xmlPr mapId="3765" xpath="/ns4:FB_III_GT_Standorte/ns4:M3_34_25" xmlDataType="string"/>
    </xmlCellPr>
  </singleXmlCell>
  <singleXmlCell id="1229" r="I376" connectionId="0">
    <xmlCellPr id="1" uniqueName="ns4:M3_34_31">
      <xmlPr mapId="3765" xpath="/ns4:FB_III_GT_Standorte/ns4:M3_34_31" xmlDataType="string"/>
    </xmlCellPr>
  </singleXmlCell>
  <singleXmlCell id="1230" r="N376" connectionId="0">
    <xmlCellPr id="1" uniqueName="ns4:M3_34_22">
      <xmlPr mapId="3765" xpath="/ns4:FB_III_GT_Standorte/ns4:M3_34_22" xmlDataType="string"/>
    </xmlCellPr>
  </singleXmlCell>
  <singleXmlCell id="1231" r="D378" connectionId="0">
    <xmlCellPr id="1" uniqueName="ns4:M3_34_28">
      <xmlPr mapId="3765" xpath="/ns4:FB_III_GT_Standorte/ns4:M3_34_28" xmlDataType="string"/>
    </xmlCellPr>
  </singleXmlCell>
  <singleXmlCell id="1232" r="I378" connectionId="0">
    <xmlCellPr id="1" uniqueName="ns4:M3_34_26">
      <xmlPr mapId="3765" xpath="/ns4:FB_III_GT_Standorte/ns4:M3_34_26" xmlDataType="string"/>
    </xmlCellPr>
  </singleXmlCell>
  <singleXmlCell id="1233" r="N378" connectionId="0">
    <xmlCellPr id="1" uniqueName="ns4:M3_34_30">
      <xmlPr mapId="3765" xpath="/ns4:FB_III_GT_Standorte/ns4:M3_34_30" xmlDataType="string"/>
    </xmlCellPr>
  </singleXmlCell>
  <singleXmlCell id="1234" r="F380" connectionId="0">
    <xmlCellPr id="1" uniqueName="ns4:M3_34_29">
      <xmlPr mapId="3765" xpath="/ns4:FB_III_GT_Standorte/ns4:M3_34_29" xmlDataType="string"/>
    </xmlCellPr>
  </singleXmlCell>
  <singleXmlCell id="1235" r="I387" connectionId="0">
    <xmlCellPr id="1" uniqueName="ns4:M3_34_32">
      <xmlPr mapId="3765" xpath="/ns4:FB_III_GT_Standorte/ns4:M3_34_32" xmlDataType="string"/>
    </xmlCellPr>
  </singleXmlCell>
  <singleXmlCell id="1240" r="I389" connectionId="0">
    <xmlCellPr id="1" uniqueName="ns4:M3_34_33">
      <xmlPr mapId="3765" xpath="/ns4:FB_III_GT_Standorte/ns4:M3_34_33" xmlDataType="string"/>
    </xmlCellPr>
  </singleXmlCell>
  <singleXmlCell id="1241" r="I391" connectionId="0">
    <xmlCellPr id="1" uniqueName="ns4:M3_34_34">
      <xmlPr mapId="3765" xpath="/ns4:FB_III_GT_Standorte/ns4:M3_34_34" xmlDataType="string"/>
    </xmlCellPr>
  </singleXmlCell>
  <singleXmlCell id="1242" r="W397" connectionId="0">
    <xmlCellPr id="1" uniqueName="ns4:M3_34_35">
      <xmlPr mapId="3765" xpath="/ns4:FB_III_GT_Standorte/ns4:M3_34_35" xmlDataType="string"/>
    </xmlCellPr>
  </singleXmlCell>
  <singleXmlCell id="1243" r="U400" connectionId="0">
    <xmlCellPr id="1" uniqueName="ns4:U0_4">
      <xmlPr mapId="3766" xpath="/ns4:FB_III_GT_Standorte/ns4:Unternehmensdaten/ns4:U0_4" xmlDataType="string"/>
    </xmlCellPr>
  </singleXmlCell>
  <singleXmlCell id="1244" r="G400" connectionId="0">
    <xmlCellPr id="1" uniqueName="ns4:lfd_Nr.">
      <xmlPr mapId="3766" xpath="/ns4:FB_III_GT_Standorte/ns4:Unternehmensdaten/ns4:lfd_Nr." xmlDataType="string"/>
    </xmlCellPr>
  </singleXmlCell>
  <singleXmlCell id="1245" r="H400" connectionId="0">
    <xmlCellPr id="1" uniqueName="ns4:U0_4_1">
      <xmlPr mapId="3766" xpath="/ns4:FB_III_GT_Standorte/ns4:Unternehmensdaten/ns4:U0_4_1" xmlDataType="string"/>
    </xmlCellPr>
  </singleXmlCell>
  <singleXmlCell id="1246" r="F402" connectionId="0">
    <xmlCellPr id="1" uniqueName="ns4:M3_34_1">
      <xmlPr mapId="3766" xpath="/ns4:FB_III_GT_Standorte/ns4:Unternehmensdaten/ns4:M3_34_1" xmlDataType="string"/>
    </xmlCellPr>
  </singleXmlCell>
  <singleXmlCell id="1247" r="F404" connectionId="0">
    <xmlCellPr id="1" uniqueName="ns4:M3_34_2">
      <xmlPr mapId="3766" xpath="/ns4:FB_III_GT_Standorte/ns4:Unternehmensdaten/ns4:M3_34_2" xmlDataType="string"/>
    </xmlCellPr>
  </singleXmlCell>
  <singleXmlCell id="1248" r="J404" connectionId="0">
    <xmlCellPr id="1" uniqueName="ns4:M3_34_3">
      <xmlPr mapId="3766" xpath="/ns4:FB_III_GT_Standorte/ns4:Unternehmensdaten/ns4:M3_34_3" xmlDataType="string"/>
    </xmlCellPr>
  </singleXmlCell>
  <singleXmlCell id="1249" r="I408" connectionId="0">
    <xmlCellPr id="1" uniqueName="ns4:M3_34_36">
      <xmlPr mapId="3766" xpath="/ns4:FB_III_GT_Standorte/ns4:Unternehmensdaten/ns4:M3_34_36" xmlDataType="string"/>
    </xmlCellPr>
  </singleXmlCell>
  <singleXmlCell id="1250" r="K408" connectionId="0">
    <xmlCellPr id="1" uniqueName="ns4:M3_34_37">
      <xmlPr mapId="3766" xpath="/ns4:FB_III_GT_Standorte/ns4:Unternehmensdaten/ns4:M3_34_37" xmlDataType="string"/>
    </xmlCellPr>
  </singleXmlCell>
  <singleXmlCell id="1251" r="Q408" connectionId="0">
    <xmlCellPr id="1" uniqueName="ns4:M3_34_38">
      <xmlPr mapId="3766" xpath="/ns4:FB_III_GT_Standorte/ns4:Unternehmensdaten/ns4:M3_34_38" xmlDataType="string"/>
    </xmlCellPr>
  </singleXmlCell>
  <singleXmlCell id="1252" r="S408" connectionId="0">
    <xmlCellPr id="1" uniqueName="ns4:M3_34_39">
      <xmlPr mapId="3766" xpath="/ns4:FB_III_GT_Standorte/ns4:Unternehmensdaten/ns4:M3_34_39" xmlDataType="string"/>
    </xmlCellPr>
  </singleXmlCell>
  <singleXmlCell id="1253" r="I411" connectionId="0">
    <xmlCellPr id="1" uniqueName="ns4:M3_34_40">
      <xmlPr mapId="3766" xpath="/ns4:FB_III_GT_Standorte/ns4:Unternehmensdaten/ns4:M3_34_40" xmlDataType="string"/>
    </xmlCellPr>
  </singleXmlCell>
  <singleXmlCell id="1254" r="K411" connectionId="0">
    <xmlCellPr id="1" uniqueName="ns4:M3_34_41">
      <xmlPr mapId="3766" xpath="/ns4:FB_III_GT_Standorte/ns4:Unternehmensdaten/ns4:M3_34_41" xmlDataType="string"/>
    </xmlCellPr>
  </singleXmlCell>
  <singleXmlCell id="1255" r="Q411" connectionId="0">
    <xmlCellPr id="1" uniqueName="ns4:M3_34_42">
      <xmlPr mapId="3766" xpath="/ns4:FB_III_GT_Standorte/ns4:Unternehmensdaten/ns4:M3_34_42" xmlDataType="string"/>
    </xmlCellPr>
  </singleXmlCell>
  <singleXmlCell id="1256" r="S411" connectionId="0">
    <xmlCellPr id="1" uniqueName="ns4:M3_34_43">
      <xmlPr mapId="3766" xpath="/ns4:FB_III_GT_Standorte/ns4:Unternehmensdaten/ns4:M3_34_43" xmlDataType="string"/>
    </xmlCellPr>
  </singleXmlCell>
  <singleXmlCell id="1257" r="V414" connectionId="0">
    <xmlCellPr id="1" uniqueName="ns4:M3_34_4">
      <xmlPr mapId="3766" xpath="/ns4:FB_III_GT_Standorte/ns4:Unternehmensdaten/ns4:M3_34_4" xmlDataType="string"/>
    </xmlCellPr>
  </singleXmlCell>
  <singleXmlCell id="1258" r="X414" connectionId="0">
    <xmlCellPr id="1" uniqueName="ns4:M3_34_5">
      <xmlPr mapId="3766" xpath="/ns4:FB_III_GT_Standorte/ns4:Unternehmensdaten/ns4:M3_34_5" xmlDataType="string"/>
    </xmlCellPr>
  </singleXmlCell>
  <singleXmlCell id="1259" r="I416" connectionId="0">
    <xmlCellPr id="1" uniqueName="ns4:M3_34_6">
      <xmlPr mapId="3766" xpath="/ns4:FB_III_GT_Standorte/ns4:Unternehmensdaten/ns4:M3_34_6" xmlDataType="string"/>
    </xmlCellPr>
  </singleXmlCell>
  <singleXmlCell id="1260" r="Q418" connectionId="0">
    <xmlCellPr id="1" uniqueName="ns4:M3_34_7">
      <xmlPr mapId="3766" xpath="/ns4:FB_III_GT_Standorte/ns4:Unternehmensdaten/ns4:M3_34_7" xmlDataType="string"/>
    </xmlCellPr>
  </singleXmlCell>
  <singleXmlCell id="1261" r="T418" connectionId="0">
    <xmlCellPr id="1" uniqueName="ns4:M3_34_8">
      <xmlPr mapId="3766" xpath="/ns4:FB_III_GT_Standorte/ns4:Unternehmensdaten/ns4:M3_34_8" xmlDataType="string"/>
    </xmlCellPr>
  </singleXmlCell>
  <singleXmlCell id="1262" r="W418" connectionId="0">
    <xmlCellPr id="1" uniqueName="ns4:M3_34_9">
      <xmlPr mapId="3766" xpath="/ns4:FB_III_GT_Standorte/ns4:Unternehmensdaten/ns4:M3_34_9" xmlDataType="string"/>
    </xmlCellPr>
  </singleXmlCell>
  <singleXmlCell id="1263" r="N422" connectionId="0">
    <xmlCellPr id="1" uniqueName="ns4:M3_34_10">
      <xmlPr mapId="3766" xpath="/ns4:FB_III_GT_Standorte/ns4:M3_34_10" xmlDataType="decimal"/>
    </xmlCellPr>
  </singleXmlCell>
  <singleXmlCell id="1264" r="T422" connectionId="0">
    <xmlCellPr id="1" uniqueName="ns4:M3_34_12">
      <xmlPr mapId="3766" xpath="/ns4:FB_III_GT_Standorte/ns4:M3_34_12" xmlDataType="integer"/>
    </xmlCellPr>
  </singleXmlCell>
  <singleXmlCell id="1266" r="N426" connectionId="0">
    <xmlCellPr id="1" uniqueName="ns4:M3_34_13">
      <xmlPr mapId="3766" xpath="/ns4:FB_III_GT_Standorte/ns4:M3_34_13" xmlDataType="decimal"/>
    </xmlCellPr>
  </singleXmlCell>
  <singleXmlCell id="1267" r="T426" connectionId="0">
    <xmlCellPr id="1" uniqueName="ns4:M3_34_15">
      <xmlPr mapId="3766" xpath="/ns4:FB_III_GT_Standorte/ns4:M3_34_15" xmlDataType="integer"/>
    </xmlCellPr>
  </singleXmlCell>
  <singleXmlCell id="1268" r="T430" connectionId="0">
    <xmlCellPr id="1" uniqueName="ns4:M3_34_16">
      <xmlPr mapId="3766" xpath="/ns4:FB_III_GT_Standorte/ns4:M3_34_16" xmlDataType="decimal"/>
    </xmlCellPr>
  </singleXmlCell>
  <singleXmlCell id="1269" r="N432" connectionId="0">
    <xmlCellPr id="1" uniqueName="ns4:M3_34_44">
      <xmlPr mapId="3766" xpath="/ns4:FB_III_GT_Standorte/ns4:M3_34_44" xmlDataType="decimal"/>
    </xmlCellPr>
  </singleXmlCell>
  <singleXmlCell id="1270" r="T432" connectionId="0">
    <xmlCellPr id="1" uniqueName="ns4:M3_34_45">
      <xmlPr mapId="3766" xpath="/ns4:FB_III_GT_Standorte/ns4:M3_34_45" xmlDataType="decimal"/>
    </xmlCellPr>
  </singleXmlCell>
  <singleXmlCell id="1271" r="C438" connectionId="0">
    <xmlCellPr id="1" uniqueName="ns4:M3_34_46">
      <xmlPr mapId="3766" xpath="/ns4:FB_III_GT_Standorte/ns4:M3_34_46" xmlDataType="string"/>
    </xmlCellPr>
  </singleXmlCell>
  <singleXmlCell id="1272" r="G438" connectionId="0">
    <xmlCellPr id="1" uniqueName="ns4:M3_34_47">
      <xmlPr mapId="3766" xpath="/ns4:FB_III_GT_Standorte/ns4:M3_34_47" xmlDataType="string"/>
    </xmlCellPr>
  </singleXmlCell>
  <singleXmlCell id="1273" r="D446" connectionId="0">
    <xmlCellPr id="1" uniqueName="ns4:M3_34_48">
      <xmlPr mapId="3766" xpath="/ns4:FB_III_GT_Standorte/ns4:M3_34_48" xmlDataType="string"/>
    </xmlCellPr>
  </singleXmlCell>
  <singleXmlCell id="1274" r="D448" connectionId="0">
    <xmlCellPr id="1" uniqueName="ns4:M3_34_49">
      <xmlPr mapId="3766" xpath="/ns4:FB_III_GT_Standorte/ns4:M3_34_49" xmlDataType="string"/>
    </xmlCellPr>
  </singleXmlCell>
  <singleXmlCell id="1275" r="D450" connectionId="0">
    <xmlCellPr id="1" uniqueName="ns4:M3_34_18">
      <xmlPr mapId="3766" xpath="/ns4:FB_III_GT_Standorte/ns4:M3_34_18" xmlDataType="string"/>
    </xmlCellPr>
  </singleXmlCell>
  <singleXmlCell id="1276" r="N450" connectionId="0">
    <xmlCellPr id="1" uniqueName="ns4:M3_34_19">
      <xmlPr mapId="3766" xpath="/ns4:FB_III_GT_Standorte/ns4:M3_34_19" xmlDataType="string"/>
    </xmlCellPr>
  </singleXmlCell>
  <singleXmlCell id="1277" r="D452" connectionId="0">
    <xmlCellPr id="1" uniqueName="ns4:M3_34_25">
      <xmlPr mapId="3766" xpath="/ns4:FB_III_GT_Standorte/ns4:M3_34_25" xmlDataType="string"/>
    </xmlCellPr>
  </singleXmlCell>
  <singleXmlCell id="1278" r="I452" connectionId="0">
    <xmlCellPr id="1" uniqueName="ns4:M3_34_31">
      <xmlPr mapId="3766" xpath="/ns4:FB_III_GT_Standorte/ns4:M3_34_31" xmlDataType="string"/>
    </xmlCellPr>
  </singleXmlCell>
  <singleXmlCell id="1279" r="N452" connectionId="0">
    <xmlCellPr id="1" uniqueName="ns4:M3_34_22">
      <xmlPr mapId="3766" xpath="/ns4:FB_III_GT_Standorte/ns4:M3_34_22" xmlDataType="string"/>
    </xmlCellPr>
  </singleXmlCell>
  <singleXmlCell id="1280" r="D454" connectionId="0">
    <xmlCellPr id="1" uniqueName="ns4:M3_34_28">
      <xmlPr mapId="3766" xpath="/ns4:FB_III_GT_Standorte/ns4:M3_34_28" xmlDataType="string"/>
    </xmlCellPr>
  </singleXmlCell>
  <singleXmlCell id="1281" r="I454" connectionId="0">
    <xmlCellPr id="1" uniqueName="ns4:M3_34_26">
      <xmlPr mapId="3766" xpath="/ns4:FB_III_GT_Standorte/ns4:M3_34_26" xmlDataType="string"/>
    </xmlCellPr>
  </singleXmlCell>
  <singleXmlCell id="1282" r="N454" connectionId="0">
    <xmlCellPr id="1" uniqueName="ns4:M3_34_30">
      <xmlPr mapId="3766" xpath="/ns4:FB_III_GT_Standorte/ns4:M3_34_30" xmlDataType="string"/>
    </xmlCellPr>
  </singleXmlCell>
  <singleXmlCell id="1283" r="F456" connectionId="0">
    <xmlCellPr id="1" uniqueName="ns4:M3_34_29">
      <xmlPr mapId="3766" xpath="/ns4:FB_III_GT_Standorte/ns4:M3_34_29" xmlDataType="string"/>
    </xmlCellPr>
  </singleXmlCell>
  <singleXmlCell id="1284" r="I463" connectionId="0">
    <xmlCellPr id="1" uniqueName="ns4:M3_34_32">
      <xmlPr mapId="3766" xpath="/ns4:FB_III_GT_Standorte/ns4:M3_34_32" xmlDataType="string"/>
    </xmlCellPr>
  </singleXmlCell>
  <singleXmlCell id="1285" r="I465" connectionId="0">
    <xmlCellPr id="1" uniqueName="ns4:M3_34_33">
      <xmlPr mapId="3766" xpath="/ns4:FB_III_GT_Standorte/ns4:M3_34_33" xmlDataType="string"/>
    </xmlCellPr>
  </singleXmlCell>
  <singleXmlCell id="1287" r="I467" connectionId="0">
    <xmlCellPr id="1" uniqueName="ns4:M3_34_34">
      <xmlPr mapId="3766" xpath="/ns4:FB_III_GT_Standorte/ns4:M3_34_34" xmlDataType="string"/>
    </xmlCellPr>
  </singleXmlCell>
  <singleXmlCell id="1288" r="W473" connectionId="0">
    <xmlCellPr id="1" uniqueName="ns4:M3_34_35">
      <xmlPr mapId="3766" xpath="/ns4:FB_III_GT_Standorte/ns4:M3_34_35" xmlDataType="string"/>
    </xmlCellPr>
  </singleXmlCell>
  <singleXmlCell id="1289" r="U476" connectionId="0">
    <xmlCellPr id="1" uniqueName="ns4:U0_4">
      <xmlPr mapId="3767" xpath="/ns4:FB_III_GT_Standorte/ns4:Unternehmensdaten/ns4:U0_4" xmlDataType="string"/>
    </xmlCellPr>
  </singleXmlCell>
  <singleXmlCell id="1290" r="G476" connectionId="0">
    <xmlCellPr id="1" uniqueName="ns4:lfd_Nr.">
      <xmlPr mapId="3767" xpath="/ns4:FB_III_GT_Standorte/ns4:Unternehmensdaten/ns4:lfd_Nr." xmlDataType="string"/>
    </xmlCellPr>
  </singleXmlCell>
  <singleXmlCell id="1291" r="H476" connectionId="0">
    <xmlCellPr id="1" uniqueName="ns4:U0_4_1">
      <xmlPr mapId="3767" xpath="/ns4:FB_III_GT_Standorte/ns4:Unternehmensdaten/ns4:U0_4_1" xmlDataType="string"/>
    </xmlCellPr>
  </singleXmlCell>
  <singleXmlCell id="1292" r="F478" connectionId="0">
    <xmlCellPr id="1" uniqueName="ns4:M3_34_1">
      <xmlPr mapId="3767" xpath="/ns4:FB_III_GT_Standorte/ns4:Unternehmensdaten/ns4:M3_34_1" xmlDataType="string"/>
    </xmlCellPr>
  </singleXmlCell>
  <singleXmlCell id="1293" r="F480" connectionId="0">
    <xmlCellPr id="1" uniqueName="ns4:M3_34_2">
      <xmlPr mapId="3767" xpath="/ns4:FB_III_GT_Standorte/ns4:Unternehmensdaten/ns4:M3_34_2" xmlDataType="string"/>
    </xmlCellPr>
  </singleXmlCell>
  <singleXmlCell id="1294" r="J480" connectionId="0">
    <xmlCellPr id="1" uniqueName="ns4:M3_34_3">
      <xmlPr mapId="3767" xpath="/ns4:FB_III_GT_Standorte/ns4:Unternehmensdaten/ns4:M3_34_3" xmlDataType="string"/>
    </xmlCellPr>
  </singleXmlCell>
  <singleXmlCell id="1295" r="I484" connectionId="0">
    <xmlCellPr id="1" uniqueName="ns4:M3_34_36">
      <xmlPr mapId="3767" xpath="/ns4:FB_III_GT_Standorte/ns4:Unternehmensdaten/ns4:M3_34_36" xmlDataType="string"/>
    </xmlCellPr>
  </singleXmlCell>
  <singleXmlCell id="1296" r="K484" connectionId="0">
    <xmlCellPr id="1" uniqueName="ns4:M3_34_37">
      <xmlPr mapId="3767" xpath="/ns4:FB_III_GT_Standorte/ns4:Unternehmensdaten/ns4:M3_34_37" xmlDataType="string"/>
    </xmlCellPr>
  </singleXmlCell>
  <singleXmlCell id="1297" r="Q484" connectionId="0">
    <xmlCellPr id="1" uniqueName="ns4:M3_34_38">
      <xmlPr mapId="3767" xpath="/ns4:FB_III_GT_Standorte/ns4:Unternehmensdaten/ns4:M3_34_38" xmlDataType="string"/>
    </xmlCellPr>
  </singleXmlCell>
  <singleXmlCell id="1298" r="S484" connectionId="0">
    <xmlCellPr id="1" uniqueName="ns4:M3_34_39">
      <xmlPr mapId="3767" xpath="/ns4:FB_III_GT_Standorte/ns4:Unternehmensdaten/ns4:M3_34_39" xmlDataType="string"/>
    </xmlCellPr>
  </singleXmlCell>
  <singleXmlCell id="1299" r="I487" connectionId="0">
    <xmlCellPr id="1" uniqueName="ns4:M3_34_40">
      <xmlPr mapId="3767" xpath="/ns4:FB_III_GT_Standorte/ns4:Unternehmensdaten/ns4:M3_34_40" xmlDataType="string"/>
    </xmlCellPr>
  </singleXmlCell>
  <singleXmlCell id="1300" r="K487" connectionId="0">
    <xmlCellPr id="1" uniqueName="ns4:M3_34_41">
      <xmlPr mapId="3767" xpath="/ns4:FB_III_GT_Standorte/ns4:Unternehmensdaten/ns4:M3_34_41" xmlDataType="string"/>
    </xmlCellPr>
  </singleXmlCell>
  <singleXmlCell id="1301" r="Q487" connectionId="0">
    <xmlCellPr id="1" uniqueName="ns4:M3_34_42">
      <xmlPr mapId="3767" xpath="/ns4:FB_III_GT_Standorte/ns4:Unternehmensdaten/ns4:M3_34_42" xmlDataType="string"/>
    </xmlCellPr>
  </singleXmlCell>
  <singleXmlCell id="1302" r="S487" connectionId="0">
    <xmlCellPr id="1" uniqueName="ns4:M3_34_43">
      <xmlPr mapId="3767" xpath="/ns4:FB_III_GT_Standorte/ns4:Unternehmensdaten/ns4:M3_34_43" xmlDataType="string"/>
    </xmlCellPr>
  </singleXmlCell>
  <singleXmlCell id="1303" r="V490" connectionId="0">
    <xmlCellPr id="1" uniqueName="ns4:M3_34_4">
      <xmlPr mapId="3767" xpath="/ns4:FB_III_GT_Standorte/ns4:Unternehmensdaten/ns4:M3_34_4" xmlDataType="string"/>
    </xmlCellPr>
  </singleXmlCell>
  <singleXmlCell id="1304" r="X490" connectionId="0">
    <xmlCellPr id="1" uniqueName="ns4:M3_34_5">
      <xmlPr mapId="3767" xpath="/ns4:FB_III_GT_Standorte/ns4:Unternehmensdaten/ns4:M3_34_5" xmlDataType="string"/>
    </xmlCellPr>
  </singleXmlCell>
  <singleXmlCell id="1305" r="I492" connectionId="0">
    <xmlCellPr id="1" uniqueName="ns4:M3_34_6">
      <xmlPr mapId="3767" xpath="/ns4:FB_III_GT_Standorte/ns4:Unternehmensdaten/ns4:M3_34_6" xmlDataType="string"/>
    </xmlCellPr>
  </singleXmlCell>
  <singleXmlCell id="1306" r="Q494" connectionId="0">
    <xmlCellPr id="1" uniqueName="ns4:M3_34_7">
      <xmlPr mapId="3767" xpath="/ns4:FB_III_GT_Standorte/ns4:Unternehmensdaten/ns4:M3_34_7" xmlDataType="string"/>
    </xmlCellPr>
  </singleXmlCell>
  <singleXmlCell id="1307" r="T494" connectionId="0">
    <xmlCellPr id="1" uniqueName="ns4:M3_34_8">
      <xmlPr mapId="3767" xpath="/ns4:FB_III_GT_Standorte/ns4:Unternehmensdaten/ns4:M3_34_8" xmlDataType="string"/>
    </xmlCellPr>
  </singleXmlCell>
  <singleXmlCell id="1308" r="W494" connectionId="0">
    <xmlCellPr id="1" uniqueName="ns4:M3_34_9">
      <xmlPr mapId="3767" xpath="/ns4:FB_III_GT_Standorte/ns4:Unternehmensdaten/ns4:M3_34_9" xmlDataType="string"/>
    </xmlCellPr>
  </singleXmlCell>
  <singleXmlCell id="1309" r="N498" connectionId="0">
    <xmlCellPr id="1" uniqueName="ns4:M3_34_10">
      <xmlPr mapId="3767" xpath="/ns4:FB_III_GT_Standorte/ns4:M3_34_10" xmlDataType="decimal"/>
    </xmlCellPr>
  </singleXmlCell>
  <singleXmlCell id="1310" r="T498" connectionId="0">
    <xmlCellPr id="1" uniqueName="ns4:M3_34_12">
      <xmlPr mapId="3767" xpath="/ns4:FB_III_GT_Standorte/ns4:M3_34_12" xmlDataType="integer"/>
    </xmlCellPr>
  </singleXmlCell>
  <singleXmlCell id="1311" r="N502" connectionId="0">
    <xmlCellPr id="1" uniqueName="ns4:M3_34_13">
      <xmlPr mapId="3767" xpath="/ns4:FB_III_GT_Standorte/ns4:M3_34_13" xmlDataType="decimal"/>
    </xmlCellPr>
  </singleXmlCell>
  <singleXmlCell id="1312" r="T502" connectionId="0">
    <xmlCellPr id="1" uniqueName="ns4:M3_34_15">
      <xmlPr mapId="3767" xpath="/ns4:FB_III_GT_Standorte/ns4:M3_34_15" xmlDataType="integer"/>
    </xmlCellPr>
  </singleXmlCell>
  <singleXmlCell id="1313" r="T506" connectionId="0">
    <xmlCellPr id="1" uniqueName="ns4:M3_34_16">
      <xmlPr mapId="3767" xpath="/ns4:FB_III_GT_Standorte/ns4:M3_34_16" xmlDataType="decimal"/>
    </xmlCellPr>
  </singleXmlCell>
  <singleXmlCell id="1314" r="N508" connectionId="0">
    <xmlCellPr id="1" uniqueName="ns4:M3_34_44">
      <xmlPr mapId="3767" xpath="/ns4:FB_III_GT_Standorte/ns4:M3_34_44" xmlDataType="decimal"/>
    </xmlCellPr>
  </singleXmlCell>
  <singleXmlCell id="1315" r="T508" connectionId="0">
    <xmlCellPr id="1" uniqueName="ns4:M3_34_45">
      <xmlPr mapId="3767" xpath="/ns4:FB_III_GT_Standorte/ns4:M3_34_45" xmlDataType="decimal"/>
    </xmlCellPr>
  </singleXmlCell>
  <singleXmlCell id="1316" r="C514" connectionId="0">
    <xmlCellPr id="1" uniqueName="ns4:M3_34_46">
      <xmlPr mapId="3767" xpath="/ns4:FB_III_GT_Standorte/ns4:M3_34_46" xmlDataType="string"/>
    </xmlCellPr>
  </singleXmlCell>
  <singleXmlCell id="1317" r="G514" connectionId="0">
    <xmlCellPr id="1" uniqueName="ns4:M3_34_47">
      <xmlPr mapId="3767" xpath="/ns4:FB_III_GT_Standorte/ns4:M3_34_47" xmlDataType="string"/>
    </xmlCellPr>
  </singleXmlCell>
  <singleXmlCell id="1318" r="D522" connectionId="0">
    <xmlCellPr id="1" uniqueName="ns4:M3_34_48">
      <xmlPr mapId="3767" xpath="/ns4:FB_III_GT_Standorte/ns4:M3_34_48" xmlDataType="string"/>
    </xmlCellPr>
  </singleXmlCell>
  <singleXmlCell id="1319" r="D524" connectionId="0">
    <xmlCellPr id="1" uniqueName="ns4:M3_34_49">
      <xmlPr mapId="3767" xpath="/ns4:FB_III_GT_Standorte/ns4:M3_34_49" xmlDataType="string"/>
    </xmlCellPr>
  </singleXmlCell>
  <singleXmlCell id="1320" r="D526" connectionId="0">
    <xmlCellPr id="1" uniqueName="ns4:M3_34_18">
      <xmlPr mapId="3767" xpath="/ns4:FB_III_GT_Standorte/ns4:M3_34_18" xmlDataType="string"/>
    </xmlCellPr>
  </singleXmlCell>
  <singleXmlCell id="1321" r="N526" connectionId="0">
    <xmlCellPr id="1" uniqueName="ns4:M3_34_19">
      <xmlPr mapId="3767" xpath="/ns4:FB_III_GT_Standorte/ns4:M3_34_19" xmlDataType="string"/>
    </xmlCellPr>
  </singleXmlCell>
  <singleXmlCell id="1323" r="D528" connectionId="0">
    <xmlCellPr id="1" uniqueName="ns4:M3_34_25">
      <xmlPr mapId="3767" xpath="/ns4:FB_III_GT_Standorte/ns4:M3_34_25" xmlDataType="string"/>
    </xmlCellPr>
  </singleXmlCell>
  <singleXmlCell id="1324" r="I528" connectionId="0">
    <xmlCellPr id="1" uniqueName="ns4:M3_34_31">
      <xmlPr mapId="3767" xpath="/ns4:FB_III_GT_Standorte/ns4:M3_34_31" xmlDataType="string"/>
    </xmlCellPr>
  </singleXmlCell>
  <singleXmlCell id="1325" r="N528" connectionId="0">
    <xmlCellPr id="1" uniqueName="ns4:M3_34_22">
      <xmlPr mapId="3767" xpath="/ns4:FB_III_GT_Standorte/ns4:M3_34_22" xmlDataType="string"/>
    </xmlCellPr>
  </singleXmlCell>
  <singleXmlCell id="1326" r="D530" connectionId="0">
    <xmlCellPr id="1" uniqueName="ns4:M3_34_28">
      <xmlPr mapId="3767" xpath="/ns4:FB_III_GT_Standorte/ns4:M3_34_28" xmlDataType="string"/>
    </xmlCellPr>
  </singleXmlCell>
  <singleXmlCell id="1327" r="I530" connectionId="0">
    <xmlCellPr id="1" uniqueName="ns4:M3_34_26">
      <xmlPr mapId="3767" xpath="/ns4:FB_III_GT_Standorte/ns4:M3_34_26" xmlDataType="string"/>
    </xmlCellPr>
  </singleXmlCell>
  <singleXmlCell id="1328" r="N530" connectionId="0">
    <xmlCellPr id="1" uniqueName="ns4:M3_34_30">
      <xmlPr mapId="3767" xpath="/ns4:FB_III_GT_Standorte/ns4:M3_34_30" xmlDataType="string"/>
    </xmlCellPr>
  </singleXmlCell>
  <singleXmlCell id="1329" r="F532" connectionId="0">
    <xmlCellPr id="1" uniqueName="ns4:M3_34_29">
      <xmlPr mapId="3767" xpath="/ns4:FB_III_GT_Standorte/ns4:M3_34_29" xmlDataType="string"/>
    </xmlCellPr>
  </singleXmlCell>
  <singleXmlCell id="1330" r="I539" connectionId="0">
    <xmlCellPr id="1" uniqueName="ns4:M3_34_32">
      <xmlPr mapId="3767" xpath="/ns4:FB_III_GT_Standorte/ns4:M3_34_32" xmlDataType="string"/>
    </xmlCellPr>
  </singleXmlCell>
  <singleXmlCell id="1331" r="I541" connectionId="0">
    <xmlCellPr id="1" uniqueName="ns4:M3_34_33">
      <xmlPr mapId="3767" xpath="/ns4:FB_III_GT_Standorte/ns4:M3_34_33" xmlDataType="string"/>
    </xmlCellPr>
  </singleXmlCell>
  <singleXmlCell id="1332" r="I543" connectionId="0">
    <xmlCellPr id="1" uniqueName="ns4:M3_34_34">
      <xmlPr mapId="3767" xpath="/ns4:FB_III_GT_Standorte/ns4:M3_34_34" xmlDataType="string"/>
    </xmlCellPr>
  </singleXmlCell>
  <singleXmlCell id="1333" r="W549" connectionId="0">
    <xmlCellPr id="1" uniqueName="ns4:M3_34_35">
      <xmlPr mapId="3767" xpath="/ns4:FB_III_GT_Standorte/ns4:M3_34_35" xmlDataType="string"/>
    </xmlCellPr>
  </singleXmlCell>
  <singleXmlCell id="1334" r="U552" connectionId="0">
    <xmlCellPr id="1" uniqueName="ns4:U0_4">
      <xmlPr mapId="3768" xpath="/ns4:FB_III_GT_Standorte/ns4:Unternehmensdaten/ns4:U0_4" xmlDataType="string"/>
    </xmlCellPr>
  </singleXmlCell>
  <singleXmlCell id="1335" r="G552" connectionId="0">
    <xmlCellPr id="1" uniqueName="ns4:lfd_Nr.">
      <xmlPr mapId="3768" xpath="/ns4:FB_III_GT_Standorte/ns4:Unternehmensdaten/ns4:lfd_Nr." xmlDataType="string"/>
    </xmlCellPr>
  </singleXmlCell>
  <singleXmlCell id="1336" r="H552" connectionId="0">
    <xmlCellPr id="1" uniqueName="ns4:U0_4_1">
      <xmlPr mapId="3768" xpath="/ns4:FB_III_GT_Standorte/ns4:Unternehmensdaten/ns4:U0_4_1" xmlDataType="string"/>
    </xmlCellPr>
  </singleXmlCell>
  <singleXmlCell id="1337" r="F554" connectionId="0">
    <xmlCellPr id="1" uniqueName="ns4:M3_34_1">
      <xmlPr mapId="3768" xpath="/ns4:FB_III_GT_Standorte/ns4:Unternehmensdaten/ns4:M3_34_1" xmlDataType="string"/>
    </xmlCellPr>
  </singleXmlCell>
  <singleXmlCell id="1338" r="F556" connectionId="0">
    <xmlCellPr id="1" uniqueName="ns4:M3_34_2">
      <xmlPr mapId="3768" xpath="/ns4:FB_III_GT_Standorte/ns4:Unternehmensdaten/ns4:M3_34_2" xmlDataType="string"/>
    </xmlCellPr>
  </singleXmlCell>
  <singleXmlCell id="1339" r="J556" connectionId="0">
    <xmlCellPr id="1" uniqueName="ns4:M3_34_3">
      <xmlPr mapId="3768" xpath="/ns4:FB_III_GT_Standorte/ns4:Unternehmensdaten/ns4:M3_34_3" xmlDataType="string"/>
    </xmlCellPr>
  </singleXmlCell>
  <singleXmlCell id="1340" r="I560" connectionId="0">
    <xmlCellPr id="1" uniqueName="ns4:M3_34_36">
      <xmlPr mapId="3768" xpath="/ns4:FB_III_GT_Standorte/ns4:Unternehmensdaten/ns4:M3_34_36" xmlDataType="string"/>
    </xmlCellPr>
  </singleXmlCell>
  <singleXmlCell id="1341" r="K560" connectionId="0">
    <xmlCellPr id="1" uniqueName="ns4:M3_34_37">
      <xmlPr mapId="3768" xpath="/ns4:FB_III_GT_Standorte/ns4:Unternehmensdaten/ns4:M3_34_37" xmlDataType="string"/>
    </xmlCellPr>
  </singleXmlCell>
  <singleXmlCell id="1342" r="Q560" connectionId="0">
    <xmlCellPr id="1" uniqueName="ns4:M3_34_38">
      <xmlPr mapId="3768" xpath="/ns4:FB_III_GT_Standorte/ns4:Unternehmensdaten/ns4:M3_34_38" xmlDataType="string"/>
    </xmlCellPr>
  </singleXmlCell>
  <singleXmlCell id="1343" r="S560" connectionId="0">
    <xmlCellPr id="1" uniqueName="ns4:M3_34_39">
      <xmlPr mapId="3768" xpath="/ns4:FB_III_GT_Standorte/ns4:Unternehmensdaten/ns4:M3_34_39" xmlDataType="string"/>
    </xmlCellPr>
  </singleXmlCell>
  <singleXmlCell id="1344" r="I563" connectionId="0">
    <xmlCellPr id="1" uniqueName="ns4:M3_34_40">
      <xmlPr mapId="3768" xpath="/ns4:FB_III_GT_Standorte/ns4:Unternehmensdaten/ns4:M3_34_40" xmlDataType="string"/>
    </xmlCellPr>
  </singleXmlCell>
  <singleXmlCell id="1345" r="K563" connectionId="0">
    <xmlCellPr id="1" uniqueName="ns4:M3_34_41">
      <xmlPr mapId="3768" xpath="/ns4:FB_III_GT_Standorte/ns4:Unternehmensdaten/ns4:M3_34_41" xmlDataType="string"/>
    </xmlCellPr>
  </singleXmlCell>
  <singleXmlCell id="1346" r="Q563" connectionId="0">
    <xmlCellPr id="1" uniqueName="ns4:M3_34_42">
      <xmlPr mapId="3768" xpath="/ns4:FB_III_GT_Standorte/ns4:Unternehmensdaten/ns4:M3_34_42" xmlDataType="string"/>
    </xmlCellPr>
  </singleXmlCell>
  <singleXmlCell id="1348" r="S563" connectionId="0">
    <xmlCellPr id="1" uniqueName="ns4:M3_34_43">
      <xmlPr mapId="3768" xpath="/ns4:FB_III_GT_Standorte/ns4:Unternehmensdaten/ns4:M3_34_43" xmlDataType="string"/>
    </xmlCellPr>
  </singleXmlCell>
  <singleXmlCell id="1349" r="V566" connectionId="0">
    <xmlCellPr id="1" uniqueName="ns4:M3_34_4">
      <xmlPr mapId="3768" xpath="/ns4:FB_III_GT_Standorte/ns4:Unternehmensdaten/ns4:M3_34_4" xmlDataType="string"/>
    </xmlCellPr>
  </singleXmlCell>
  <singleXmlCell id="1350" r="X566" connectionId="0">
    <xmlCellPr id="1" uniqueName="ns4:M3_34_5">
      <xmlPr mapId="3768" xpath="/ns4:FB_III_GT_Standorte/ns4:Unternehmensdaten/ns4:M3_34_5" xmlDataType="string"/>
    </xmlCellPr>
  </singleXmlCell>
  <singleXmlCell id="1351" r="I568" connectionId="0">
    <xmlCellPr id="1" uniqueName="ns4:M3_34_6">
      <xmlPr mapId="3768" xpath="/ns4:FB_III_GT_Standorte/ns4:Unternehmensdaten/ns4:M3_34_6" xmlDataType="string"/>
    </xmlCellPr>
  </singleXmlCell>
  <singleXmlCell id="1352" r="Q570" connectionId="0">
    <xmlCellPr id="1" uniqueName="ns4:M3_34_7">
      <xmlPr mapId="3768" xpath="/ns4:FB_III_GT_Standorte/ns4:Unternehmensdaten/ns4:M3_34_7" xmlDataType="string"/>
    </xmlCellPr>
  </singleXmlCell>
  <singleXmlCell id="1353" r="T570" connectionId="0">
    <xmlCellPr id="1" uniqueName="ns4:M3_34_8">
      <xmlPr mapId="3768" xpath="/ns4:FB_III_GT_Standorte/ns4:Unternehmensdaten/ns4:M3_34_8" xmlDataType="string"/>
    </xmlCellPr>
  </singleXmlCell>
  <singleXmlCell id="1354" r="W570" connectionId="0">
    <xmlCellPr id="1" uniqueName="ns4:M3_34_9">
      <xmlPr mapId="3768" xpath="/ns4:FB_III_GT_Standorte/ns4:Unternehmensdaten/ns4:M3_34_9" xmlDataType="string"/>
    </xmlCellPr>
  </singleXmlCell>
  <singleXmlCell id="1355" r="N574" connectionId="0">
    <xmlCellPr id="1" uniqueName="ns4:M3_34_10">
      <xmlPr mapId="3768" xpath="/ns4:FB_III_GT_Standorte/ns4:M3_34_10" xmlDataType="decimal"/>
    </xmlCellPr>
  </singleXmlCell>
  <singleXmlCell id="1356" r="T574" connectionId="0">
    <xmlCellPr id="1" uniqueName="ns4:M3_34_12">
      <xmlPr mapId="3768" xpath="/ns4:FB_III_GT_Standorte/ns4:M3_34_12" xmlDataType="integer"/>
    </xmlCellPr>
  </singleXmlCell>
  <singleXmlCell id="1357" r="N578" connectionId="0">
    <xmlCellPr id="1" uniqueName="ns4:M3_34_13">
      <xmlPr mapId="3768" xpath="/ns4:FB_III_GT_Standorte/ns4:M3_34_13" xmlDataType="decimal"/>
    </xmlCellPr>
  </singleXmlCell>
  <singleXmlCell id="1358" r="T578" connectionId="0">
    <xmlCellPr id="1" uniqueName="ns4:M3_34_15">
      <xmlPr mapId="3768" xpath="/ns4:FB_III_GT_Standorte/ns4:M3_34_15" xmlDataType="integer"/>
    </xmlCellPr>
  </singleXmlCell>
  <singleXmlCell id="1359" r="T582" connectionId="0">
    <xmlCellPr id="1" uniqueName="ns4:M3_34_16">
      <xmlPr mapId="3768" xpath="/ns4:FB_III_GT_Standorte/ns4:M3_34_16" xmlDataType="decimal"/>
    </xmlCellPr>
  </singleXmlCell>
  <singleXmlCell id="1360" r="N584" connectionId="0">
    <xmlCellPr id="1" uniqueName="ns4:M3_34_44">
      <xmlPr mapId="3768" xpath="/ns4:FB_III_GT_Standorte/ns4:M3_34_44" xmlDataType="decimal"/>
    </xmlCellPr>
  </singleXmlCell>
  <singleXmlCell id="1361" r="T584" connectionId="0">
    <xmlCellPr id="1" uniqueName="ns4:M3_34_45">
      <xmlPr mapId="3768" xpath="/ns4:FB_III_GT_Standorte/ns4:M3_34_45" xmlDataType="decimal"/>
    </xmlCellPr>
  </singleXmlCell>
  <singleXmlCell id="1362" r="C590" connectionId="0">
    <xmlCellPr id="1" uniqueName="ns4:M3_34_46">
      <xmlPr mapId="3768" xpath="/ns4:FB_III_GT_Standorte/ns4:M3_34_46" xmlDataType="string"/>
    </xmlCellPr>
  </singleXmlCell>
  <singleXmlCell id="1363" r="G590" connectionId="0">
    <xmlCellPr id="1" uniqueName="ns4:M3_34_47">
      <xmlPr mapId="3768" xpath="/ns4:FB_III_GT_Standorte/ns4:M3_34_47" xmlDataType="string"/>
    </xmlCellPr>
  </singleXmlCell>
  <singleXmlCell id="1364" r="D598" connectionId="0">
    <xmlCellPr id="1" uniqueName="ns4:M3_34_48">
      <xmlPr mapId="3768" xpath="/ns4:FB_III_GT_Standorte/ns4:M3_34_48" xmlDataType="string"/>
    </xmlCellPr>
  </singleXmlCell>
  <singleXmlCell id="1365" r="D600" connectionId="0">
    <xmlCellPr id="1" uniqueName="ns4:M3_34_49">
      <xmlPr mapId="3768" xpath="/ns4:FB_III_GT_Standorte/ns4:M3_34_49" xmlDataType="string"/>
    </xmlCellPr>
  </singleXmlCell>
  <singleXmlCell id="1366" r="D602" connectionId="0">
    <xmlCellPr id="1" uniqueName="ns4:M3_34_18">
      <xmlPr mapId="3768" xpath="/ns4:FB_III_GT_Standorte/ns4:M3_34_18" xmlDataType="string"/>
    </xmlCellPr>
  </singleXmlCell>
  <singleXmlCell id="1367" r="N602" connectionId="0">
    <xmlCellPr id="1" uniqueName="ns4:M3_34_19">
      <xmlPr mapId="3768" xpath="/ns4:FB_III_GT_Standorte/ns4:M3_34_19" xmlDataType="string"/>
    </xmlCellPr>
  </singleXmlCell>
  <singleXmlCell id="1368" r="D604" connectionId="0">
    <xmlCellPr id="1" uniqueName="ns4:M3_34_25">
      <xmlPr mapId="3768" xpath="/ns4:FB_III_GT_Standorte/ns4:M3_34_25" xmlDataType="string"/>
    </xmlCellPr>
  </singleXmlCell>
  <singleXmlCell id="1369" r="I604" connectionId="0">
    <xmlCellPr id="1" uniqueName="ns4:M3_34_31">
      <xmlPr mapId="3768" xpath="/ns4:FB_III_GT_Standorte/ns4:M3_34_31" xmlDataType="string"/>
    </xmlCellPr>
  </singleXmlCell>
  <singleXmlCell id="1370" r="N604" connectionId="0">
    <xmlCellPr id="1" uniqueName="ns4:M3_34_22">
      <xmlPr mapId="3768" xpath="/ns4:FB_III_GT_Standorte/ns4:M3_34_22" xmlDataType="string"/>
    </xmlCellPr>
  </singleXmlCell>
  <singleXmlCell id="1371" r="D606" connectionId="0">
    <xmlCellPr id="1" uniqueName="ns4:M3_34_28">
      <xmlPr mapId="3768" xpath="/ns4:FB_III_GT_Standorte/ns4:M3_34_28" xmlDataType="string"/>
    </xmlCellPr>
  </singleXmlCell>
  <singleXmlCell id="1372" r="I606" connectionId="0">
    <xmlCellPr id="1" uniqueName="ns4:M3_34_26">
      <xmlPr mapId="3768" xpath="/ns4:FB_III_GT_Standorte/ns4:M3_34_26" xmlDataType="string"/>
    </xmlCellPr>
  </singleXmlCell>
  <singleXmlCell id="1373" r="N606" connectionId="0">
    <xmlCellPr id="1" uniqueName="ns4:M3_34_30">
      <xmlPr mapId="3768" xpath="/ns4:FB_III_GT_Standorte/ns4:M3_34_30" xmlDataType="string"/>
    </xmlCellPr>
  </singleXmlCell>
  <singleXmlCell id="1374" r="F608" connectionId="0">
    <xmlCellPr id="1" uniqueName="ns4:M3_34_29">
      <xmlPr mapId="3768" xpath="/ns4:FB_III_GT_Standorte/ns4:M3_34_29" xmlDataType="string"/>
    </xmlCellPr>
  </singleXmlCell>
  <singleXmlCell id="1375" r="I615" connectionId="0">
    <xmlCellPr id="1" uniqueName="ns4:M3_34_32">
      <xmlPr mapId="3768" xpath="/ns4:FB_III_GT_Standorte/ns4:M3_34_32" xmlDataType="string"/>
    </xmlCellPr>
  </singleXmlCell>
  <singleXmlCell id="1377" r="I617" connectionId="0">
    <xmlCellPr id="1" uniqueName="ns4:M3_34_33">
      <xmlPr mapId="3768" xpath="/ns4:FB_III_GT_Standorte/ns4:M3_34_33" xmlDataType="string"/>
    </xmlCellPr>
  </singleXmlCell>
  <singleXmlCell id="1378" r="I619" connectionId="0">
    <xmlCellPr id="1" uniqueName="ns4:M3_34_34">
      <xmlPr mapId="3768" xpath="/ns4:FB_III_GT_Standorte/ns4:M3_34_34" xmlDataType="string"/>
    </xmlCellPr>
  </singleXmlCell>
  <singleXmlCell id="1379" r="W625" connectionId="0">
    <xmlCellPr id="1" uniqueName="ns4:M3_34_35">
      <xmlPr mapId="3768" xpath="/ns4:FB_III_GT_Standorte/ns4:M3_34_35" xmlDataType="string"/>
    </xmlCellPr>
  </singleXmlCell>
  <singleXmlCell id="1380" r="U628" connectionId="0">
    <xmlCellPr id="1" uniqueName="ns4:U0_4">
      <xmlPr mapId="3769" xpath="/ns4:FB_III_GT_Standorte/ns4:Unternehmensdaten/ns4:U0_4" xmlDataType="string"/>
    </xmlCellPr>
  </singleXmlCell>
  <singleXmlCell id="1381" r="G628" connectionId="0">
    <xmlCellPr id="1" uniqueName="ns4:lfd_Nr.">
      <xmlPr mapId="3769" xpath="/ns4:FB_III_GT_Standorte/ns4:Unternehmensdaten/ns4:lfd_Nr." xmlDataType="string"/>
    </xmlCellPr>
  </singleXmlCell>
  <singleXmlCell id="1382" r="H628" connectionId="0">
    <xmlCellPr id="1" uniqueName="ns4:U0_4_1">
      <xmlPr mapId="3769" xpath="/ns4:FB_III_GT_Standorte/ns4:Unternehmensdaten/ns4:U0_4_1" xmlDataType="string"/>
    </xmlCellPr>
  </singleXmlCell>
  <singleXmlCell id="1383" r="F630" connectionId="0">
    <xmlCellPr id="1" uniqueName="ns4:M3_34_1">
      <xmlPr mapId="3769" xpath="/ns4:FB_III_GT_Standorte/ns4:Unternehmensdaten/ns4:M3_34_1" xmlDataType="string"/>
    </xmlCellPr>
  </singleXmlCell>
  <singleXmlCell id="1384" r="F632" connectionId="0">
    <xmlCellPr id="1" uniqueName="ns4:M3_34_2">
      <xmlPr mapId="3769" xpath="/ns4:FB_III_GT_Standorte/ns4:Unternehmensdaten/ns4:M3_34_2" xmlDataType="string"/>
    </xmlCellPr>
  </singleXmlCell>
  <singleXmlCell id="1385" r="J632" connectionId="0">
    <xmlCellPr id="1" uniqueName="ns4:M3_34_3">
      <xmlPr mapId="3769" xpath="/ns4:FB_III_GT_Standorte/ns4:Unternehmensdaten/ns4:M3_34_3" xmlDataType="string"/>
    </xmlCellPr>
  </singleXmlCell>
  <singleXmlCell id="1386" r="I636" connectionId="0">
    <xmlCellPr id="1" uniqueName="ns4:M3_34_36">
      <xmlPr mapId="3769" xpath="/ns4:FB_III_GT_Standorte/ns4:Unternehmensdaten/ns4:M3_34_36" xmlDataType="string"/>
    </xmlCellPr>
  </singleXmlCell>
  <singleXmlCell id="1387" r="K636" connectionId="0">
    <xmlCellPr id="1" uniqueName="ns4:M3_34_37">
      <xmlPr mapId="3769" xpath="/ns4:FB_III_GT_Standorte/ns4:Unternehmensdaten/ns4:M3_34_37" xmlDataType="string"/>
    </xmlCellPr>
  </singleXmlCell>
  <singleXmlCell id="1388" r="Q636" connectionId="0">
    <xmlCellPr id="1" uniqueName="ns4:M3_34_38">
      <xmlPr mapId="3769" xpath="/ns4:FB_III_GT_Standorte/ns4:Unternehmensdaten/ns4:M3_34_38" xmlDataType="string"/>
    </xmlCellPr>
  </singleXmlCell>
  <singleXmlCell id="1389" r="S636" connectionId="0">
    <xmlCellPr id="1" uniqueName="ns4:M3_34_39">
      <xmlPr mapId="3769" xpath="/ns4:FB_III_GT_Standorte/ns4:Unternehmensdaten/ns4:M3_34_39" xmlDataType="string"/>
    </xmlCellPr>
  </singleXmlCell>
  <singleXmlCell id="1390" r="I639" connectionId="0">
    <xmlCellPr id="1" uniqueName="ns4:M3_34_40">
      <xmlPr mapId="3769" xpath="/ns4:FB_III_GT_Standorte/ns4:Unternehmensdaten/ns4:M3_34_40" xmlDataType="string"/>
    </xmlCellPr>
  </singleXmlCell>
  <singleXmlCell id="1391" r="K639" connectionId="0">
    <xmlCellPr id="1" uniqueName="ns4:M3_34_41">
      <xmlPr mapId="3769" xpath="/ns4:FB_III_GT_Standorte/ns4:Unternehmensdaten/ns4:M3_34_41" xmlDataType="string"/>
    </xmlCellPr>
  </singleXmlCell>
  <singleXmlCell id="1392" r="Q639" connectionId="0">
    <xmlCellPr id="1" uniqueName="ns4:M3_34_42">
      <xmlPr mapId="3769" xpath="/ns4:FB_III_GT_Standorte/ns4:Unternehmensdaten/ns4:M3_34_42" xmlDataType="string"/>
    </xmlCellPr>
  </singleXmlCell>
  <singleXmlCell id="1393" r="S639" connectionId="0">
    <xmlCellPr id="1" uniqueName="ns4:M3_34_43">
      <xmlPr mapId="3769" xpath="/ns4:FB_III_GT_Standorte/ns4:Unternehmensdaten/ns4:M3_34_43" xmlDataType="string"/>
    </xmlCellPr>
  </singleXmlCell>
  <singleXmlCell id="1394" r="V642" connectionId="0">
    <xmlCellPr id="1" uniqueName="ns4:M3_34_4">
      <xmlPr mapId="3769" xpath="/ns4:FB_III_GT_Standorte/ns4:Unternehmensdaten/ns4:M3_34_4" xmlDataType="string"/>
    </xmlCellPr>
  </singleXmlCell>
  <singleXmlCell id="1395" r="X642" connectionId="0">
    <xmlCellPr id="1" uniqueName="ns4:M3_34_5">
      <xmlPr mapId="3769" xpath="/ns4:FB_III_GT_Standorte/ns4:Unternehmensdaten/ns4:M3_34_5" xmlDataType="string"/>
    </xmlCellPr>
  </singleXmlCell>
  <singleXmlCell id="1396" r="I644" connectionId="0">
    <xmlCellPr id="1" uniqueName="ns4:M3_34_6">
      <xmlPr mapId="3769" xpath="/ns4:FB_III_GT_Standorte/ns4:Unternehmensdaten/ns4:M3_34_6" xmlDataType="string"/>
    </xmlCellPr>
  </singleXmlCell>
  <singleXmlCell id="1397" r="Q646" connectionId="0">
    <xmlCellPr id="1" uniqueName="ns4:M3_34_7">
      <xmlPr mapId="3769" xpath="/ns4:FB_III_GT_Standorte/ns4:Unternehmensdaten/ns4:M3_34_7" xmlDataType="string"/>
    </xmlCellPr>
  </singleXmlCell>
  <singleXmlCell id="1398" r="T646" connectionId="0">
    <xmlCellPr id="1" uniqueName="ns4:M3_34_8">
      <xmlPr mapId="3769" xpath="/ns4:FB_III_GT_Standorte/ns4:Unternehmensdaten/ns4:M3_34_8" xmlDataType="string"/>
    </xmlCellPr>
  </singleXmlCell>
  <singleXmlCell id="1399" r="W646" connectionId="0">
    <xmlCellPr id="1" uniqueName="ns4:M3_34_9">
      <xmlPr mapId="3769" xpath="/ns4:FB_III_GT_Standorte/ns4:Unternehmensdaten/ns4:M3_34_9" xmlDataType="string"/>
    </xmlCellPr>
  </singleXmlCell>
  <singleXmlCell id="1400" r="N650" connectionId="0">
    <xmlCellPr id="1" uniqueName="ns4:M3_34_10">
      <xmlPr mapId="3769" xpath="/ns4:FB_III_GT_Standorte/ns4:M3_34_10" xmlDataType="decimal"/>
    </xmlCellPr>
  </singleXmlCell>
  <singleXmlCell id="1401" r="T650" connectionId="0">
    <xmlCellPr id="1" uniqueName="ns4:M3_34_12">
      <xmlPr mapId="3769" xpath="/ns4:FB_III_GT_Standorte/ns4:M3_34_12" xmlDataType="integer"/>
    </xmlCellPr>
  </singleXmlCell>
  <singleXmlCell id="1402" r="N654" connectionId="0">
    <xmlCellPr id="1" uniqueName="ns4:M3_34_13">
      <xmlPr mapId="3769" xpath="/ns4:FB_III_GT_Standorte/ns4:M3_34_13" xmlDataType="decimal"/>
    </xmlCellPr>
  </singleXmlCell>
  <singleXmlCell id="1403" r="T654" connectionId="0">
    <xmlCellPr id="1" uniqueName="ns4:M3_34_15">
      <xmlPr mapId="3769" xpath="/ns4:FB_III_GT_Standorte/ns4:M3_34_15" xmlDataType="integer"/>
    </xmlCellPr>
  </singleXmlCell>
  <singleXmlCell id="1404" r="T658" connectionId="0">
    <xmlCellPr id="1" uniqueName="ns4:M3_34_16">
      <xmlPr mapId="3769" xpath="/ns4:FB_III_GT_Standorte/ns4:M3_34_16" xmlDataType="decimal"/>
    </xmlCellPr>
  </singleXmlCell>
  <singleXmlCell id="1405" r="N660" connectionId="0">
    <xmlCellPr id="1" uniqueName="ns4:M3_34_44">
      <xmlPr mapId="3769" xpath="/ns4:FB_III_GT_Standorte/ns4:M3_34_44" xmlDataType="decimal"/>
    </xmlCellPr>
  </singleXmlCell>
  <singleXmlCell id="1406" r="T660" connectionId="0">
    <xmlCellPr id="1" uniqueName="ns4:M3_34_45">
      <xmlPr mapId="3769" xpath="/ns4:FB_III_GT_Standorte/ns4:M3_34_45" xmlDataType="decimal"/>
    </xmlCellPr>
  </singleXmlCell>
  <singleXmlCell id="1407" r="C666" connectionId="0">
    <xmlCellPr id="1" uniqueName="ns4:M3_34_46">
      <xmlPr mapId="3769" xpath="/ns4:FB_III_GT_Standorte/ns4:M3_34_46" xmlDataType="string"/>
    </xmlCellPr>
  </singleXmlCell>
  <singleXmlCell id="1408" r="G666" connectionId="0">
    <xmlCellPr id="1" uniqueName="ns4:M3_34_47">
      <xmlPr mapId="3769" xpath="/ns4:FB_III_GT_Standorte/ns4:M3_34_47" xmlDataType="string"/>
    </xmlCellPr>
  </singleXmlCell>
  <singleXmlCell id="1409" r="D674" connectionId="0">
    <xmlCellPr id="1" uniqueName="ns4:M3_34_48">
      <xmlPr mapId="3769" xpath="/ns4:FB_III_GT_Standorte/ns4:M3_34_48" xmlDataType="string"/>
    </xmlCellPr>
  </singleXmlCell>
  <singleXmlCell id="1410" r="D676" connectionId="0">
    <xmlCellPr id="1" uniqueName="ns4:M3_34_49">
      <xmlPr mapId="3769" xpath="/ns4:FB_III_GT_Standorte/ns4:M3_34_49" xmlDataType="string"/>
    </xmlCellPr>
  </singleXmlCell>
  <singleXmlCell id="1411" r="D678" connectionId="0">
    <xmlCellPr id="1" uniqueName="ns4:M3_34_18">
      <xmlPr mapId="3769" xpath="/ns4:FB_III_GT_Standorte/ns4:M3_34_18" xmlDataType="string"/>
    </xmlCellPr>
  </singleXmlCell>
  <singleXmlCell id="1412" r="N678" connectionId="0">
    <xmlCellPr id="1" uniqueName="ns4:M3_34_19">
      <xmlPr mapId="3769" xpath="/ns4:FB_III_GT_Standorte/ns4:M3_34_19" xmlDataType="string"/>
    </xmlCellPr>
  </singleXmlCell>
  <singleXmlCell id="1413" r="D680" connectionId="0">
    <xmlCellPr id="1" uniqueName="ns4:M3_34_25">
      <xmlPr mapId="3769" xpath="/ns4:FB_III_GT_Standorte/ns4:M3_34_25" xmlDataType="string"/>
    </xmlCellPr>
  </singleXmlCell>
  <singleXmlCell id="1414" r="I680" connectionId="0">
    <xmlCellPr id="1" uniqueName="ns4:M3_34_31">
      <xmlPr mapId="3769" xpath="/ns4:FB_III_GT_Standorte/ns4:M3_34_31" xmlDataType="string"/>
    </xmlCellPr>
  </singleXmlCell>
  <singleXmlCell id="1415" r="N680" connectionId="0">
    <xmlCellPr id="1" uniqueName="ns4:M3_34_22">
      <xmlPr mapId="3769" xpath="/ns4:FB_III_GT_Standorte/ns4:M3_34_22" xmlDataType="string"/>
    </xmlCellPr>
  </singleXmlCell>
  <singleXmlCell id="1416" r="D682" connectionId="0">
    <xmlCellPr id="1" uniqueName="ns4:M3_34_28">
      <xmlPr mapId="3769" xpath="/ns4:FB_III_GT_Standorte/ns4:M3_34_28" xmlDataType="string"/>
    </xmlCellPr>
  </singleXmlCell>
  <singleXmlCell id="1417" r="I682" connectionId="0">
    <xmlCellPr id="1" uniqueName="ns4:M3_34_26">
      <xmlPr mapId="3769" xpath="/ns4:FB_III_GT_Standorte/ns4:M3_34_26" xmlDataType="string"/>
    </xmlCellPr>
  </singleXmlCell>
  <singleXmlCell id="1419" r="N682" connectionId="0">
    <xmlCellPr id="1" uniqueName="ns4:M3_34_30">
      <xmlPr mapId="3769" xpath="/ns4:FB_III_GT_Standorte/ns4:M3_34_30" xmlDataType="string"/>
    </xmlCellPr>
  </singleXmlCell>
  <singleXmlCell id="1420" r="F684" connectionId="0">
    <xmlCellPr id="1" uniqueName="ns4:M3_34_29">
      <xmlPr mapId="3769" xpath="/ns4:FB_III_GT_Standorte/ns4:M3_34_29" xmlDataType="string"/>
    </xmlCellPr>
  </singleXmlCell>
  <singleXmlCell id="1421" r="I691" connectionId="0">
    <xmlCellPr id="1" uniqueName="ns4:M3_34_32">
      <xmlPr mapId="3769" xpath="/ns4:FB_III_GT_Standorte/ns4:M3_34_32" xmlDataType="string"/>
    </xmlCellPr>
  </singleXmlCell>
  <singleXmlCell id="1422" r="I693" connectionId="0">
    <xmlCellPr id="1" uniqueName="ns4:M3_34_33">
      <xmlPr mapId="3769" xpath="/ns4:FB_III_GT_Standorte/ns4:M3_34_33" xmlDataType="string"/>
    </xmlCellPr>
  </singleXmlCell>
  <singleXmlCell id="1423" r="I695" connectionId="0">
    <xmlCellPr id="1" uniqueName="ns4:M3_34_34">
      <xmlPr mapId="3769" xpath="/ns4:FB_III_GT_Standorte/ns4:M3_34_34" xmlDataType="string"/>
    </xmlCellPr>
  </singleXmlCell>
  <singleXmlCell id="1424" r="W701" connectionId="0">
    <xmlCellPr id="1" uniqueName="ns4:M3_34_35">
      <xmlPr mapId="3769" xpath="/ns4:FB_III_GT_Standorte/ns4:M3_34_35" xmlDataType="string"/>
    </xmlCellPr>
  </singleXmlCell>
  <singleXmlCell id="1425" r="U704" connectionId="0">
    <xmlCellPr id="1" uniqueName="ns4:U0_4">
      <xmlPr mapId="3770" xpath="/ns4:FB_III_GT_Standorte/ns4:Unternehmensdaten/ns4:U0_4" xmlDataType="string"/>
    </xmlCellPr>
  </singleXmlCell>
  <singleXmlCell id="1426" r="G704" connectionId="0">
    <xmlCellPr id="1" uniqueName="ns4:lfd_Nr.">
      <xmlPr mapId="3770" xpath="/ns4:FB_III_GT_Standorte/ns4:Unternehmensdaten/ns4:lfd_Nr." xmlDataType="string"/>
    </xmlCellPr>
  </singleXmlCell>
  <singleXmlCell id="1427" r="H704" connectionId="0">
    <xmlCellPr id="1" uniqueName="ns4:U0_4_1">
      <xmlPr mapId="3770" xpath="/ns4:FB_III_GT_Standorte/ns4:Unternehmensdaten/ns4:U0_4_1" xmlDataType="string"/>
    </xmlCellPr>
  </singleXmlCell>
  <singleXmlCell id="1428" r="F706" connectionId="0">
    <xmlCellPr id="1" uniqueName="ns4:M3_34_1">
      <xmlPr mapId="3770" xpath="/ns4:FB_III_GT_Standorte/ns4:Unternehmensdaten/ns4:M3_34_1" xmlDataType="string"/>
    </xmlCellPr>
  </singleXmlCell>
  <singleXmlCell id="1429" r="F708" connectionId="0">
    <xmlCellPr id="1" uniqueName="ns4:M3_34_2">
      <xmlPr mapId="3770" xpath="/ns4:FB_III_GT_Standorte/ns4:Unternehmensdaten/ns4:M3_34_2" xmlDataType="string"/>
    </xmlCellPr>
  </singleXmlCell>
  <singleXmlCell id="1430" r="J708" connectionId="0">
    <xmlCellPr id="1" uniqueName="ns4:M3_34_3">
      <xmlPr mapId="3770" xpath="/ns4:FB_III_GT_Standorte/ns4:Unternehmensdaten/ns4:M3_34_3" xmlDataType="string"/>
    </xmlCellPr>
  </singleXmlCell>
  <singleXmlCell id="1431" r="I712" connectionId="0">
    <xmlCellPr id="1" uniqueName="ns4:M3_34_36">
      <xmlPr mapId="3770" xpath="/ns4:FB_III_GT_Standorte/ns4:Unternehmensdaten/ns4:M3_34_36" xmlDataType="string"/>
    </xmlCellPr>
  </singleXmlCell>
  <singleXmlCell id="1432" r="K712" connectionId="0">
    <xmlCellPr id="1" uniqueName="ns4:M3_34_37">
      <xmlPr mapId="3770" xpath="/ns4:FB_III_GT_Standorte/ns4:Unternehmensdaten/ns4:M3_34_37" xmlDataType="string"/>
    </xmlCellPr>
  </singleXmlCell>
  <singleXmlCell id="1433" r="Q712" connectionId="0">
    <xmlCellPr id="1" uniqueName="ns4:M3_34_38">
      <xmlPr mapId="3770" xpath="/ns4:FB_III_GT_Standorte/ns4:Unternehmensdaten/ns4:M3_34_38" xmlDataType="string"/>
    </xmlCellPr>
  </singleXmlCell>
  <singleXmlCell id="1434" r="S712" connectionId="0">
    <xmlCellPr id="1" uniqueName="ns4:M3_34_39">
      <xmlPr mapId="3770" xpath="/ns4:FB_III_GT_Standorte/ns4:Unternehmensdaten/ns4:M3_34_39" xmlDataType="string"/>
    </xmlCellPr>
  </singleXmlCell>
  <singleXmlCell id="1435" r="I715" connectionId="0">
    <xmlCellPr id="1" uniqueName="ns4:M3_34_40">
      <xmlPr mapId="3770" xpath="/ns4:FB_III_GT_Standorte/ns4:Unternehmensdaten/ns4:M3_34_40" xmlDataType="string"/>
    </xmlCellPr>
  </singleXmlCell>
  <singleXmlCell id="1436" r="K715" connectionId="0">
    <xmlCellPr id="1" uniqueName="ns4:M3_34_41">
      <xmlPr mapId="3770" xpath="/ns4:FB_III_GT_Standorte/ns4:Unternehmensdaten/ns4:M3_34_41" xmlDataType="string"/>
    </xmlCellPr>
  </singleXmlCell>
  <singleXmlCell id="1437" r="Q715" connectionId="0">
    <xmlCellPr id="1" uniqueName="ns4:M3_34_42">
      <xmlPr mapId="3770" xpath="/ns4:FB_III_GT_Standorte/ns4:Unternehmensdaten/ns4:M3_34_42" xmlDataType="string"/>
    </xmlCellPr>
  </singleXmlCell>
  <singleXmlCell id="1438" r="S715" connectionId="0">
    <xmlCellPr id="1" uniqueName="ns4:M3_34_43">
      <xmlPr mapId="3770" xpath="/ns4:FB_III_GT_Standorte/ns4:Unternehmensdaten/ns4:M3_34_43" xmlDataType="string"/>
    </xmlCellPr>
  </singleXmlCell>
  <singleXmlCell id="1439" r="V718" connectionId="0">
    <xmlCellPr id="1" uniqueName="ns4:M3_34_4">
      <xmlPr mapId="3770" xpath="/ns4:FB_III_GT_Standorte/ns4:Unternehmensdaten/ns4:M3_34_4" xmlDataType="string"/>
    </xmlCellPr>
  </singleXmlCell>
  <singleXmlCell id="1440" r="X718" connectionId="0">
    <xmlCellPr id="1" uniqueName="ns4:M3_34_5">
      <xmlPr mapId="3770" xpath="/ns4:FB_III_GT_Standorte/ns4:Unternehmensdaten/ns4:M3_34_5" xmlDataType="string"/>
    </xmlCellPr>
  </singleXmlCell>
  <singleXmlCell id="1441" r="I720" connectionId="0">
    <xmlCellPr id="1" uniqueName="ns4:M3_34_6">
      <xmlPr mapId="3770" xpath="/ns4:FB_III_GT_Standorte/ns4:Unternehmensdaten/ns4:M3_34_6" xmlDataType="string"/>
    </xmlCellPr>
  </singleXmlCell>
  <singleXmlCell id="1442" r="Q722" connectionId="0">
    <xmlCellPr id="1" uniqueName="ns4:M3_34_7">
      <xmlPr mapId="3770" xpath="/ns4:FB_III_GT_Standorte/ns4:Unternehmensdaten/ns4:M3_34_7" xmlDataType="string"/>
    </xmlCellPr>
  </singleXmlCell>
  <singleXmlCell id="1443" r="T722" connectionId="0">
    <xmlCellPr id="1" uniqueName="ns4:M3_34_8">
      <xmlPr mapId="3770" xpath="/ns4:FB_III_GT_Standorte/ns4:Unternehmensdaten/ns4:M3_34_8" xmlDataType="string"/>
    </xmlCellPr>
  </singleXmlCell>
  <singleXmlCell id="1444" r="W722" connectionId="0">
    <xmlCellPr id="1" uniqueName="ns4:M3_34_9">
      <xmlPr mapId="3770" xpath="/ns4:FB_III_GT_Standorte/ns4:Unternehmensdaten/ns4:M3_34_9" xmlDataType="string"/>
    </xmlCellPr>
  </singleXmlCell>
  <singleXmlCell id="1445" r="N726" connectionId="0">
    <xmlCellPr id="1" uniqueName="ns4:M3_34_10">
      <xmlPr mapId="3770" xpath="/ns4:FB_III_GT_Standorte/ns4:M3_34_10" xmlDataType="decimal"/>
    </xmlCellPr>
  </singleXmlCell>
  <singleXmlCell id="1446" r="T726" connectionId="0">
    <xmlCellPr id="1" uniqueName="ns4:M3_34_12">
      <xmlPr mapId="3770" xpath="/ns4:FB_III_GT_Standorte/ns4:M3_34_12" xmlDataType="integer"/>
    </xmlCellPr>
  </singleXmlCell>
  <singleXmlCell id="1447" r="N730" connectionId="0">
    <xmlCellPr id="1" uniqueName="ns4:M3_34_13">
      <xmlPr mapId="3770" xpath="/ns4:FB_III_GT_Standorte/ns4:M3_34_13" xmlDataType="decimal"/>
    </xmlCellPr>
  </singleXmlCell>
  <singleXmlCell id="1448" r="T730" connectionId="0">
    <xmlCellPr id="1" uniqueName="ns4:M3_34_15">
      <xmlPr mapId="3770" xpath="/ns4:FB_III_GT_Standorte/ns4:M3_34_15" xmlDataType="integer"/>
    </xmlCellPr>
  </singleXmlCell>
  <singleXmlCell id="1450" r="T734" connectionId="0">
    <xmlCellPr id="1" uniqueName="ns4:M3_34_16">
      <xmlPr mapId="3770" xpath="/ns4:FB_III_GT_Standorte/ns4:M3_34_16" xmlDataType="decimal"/>
    </xmlCellPr>
  </singleXmlCell>
  <singleXmlCell id="1451" r="N736" connectionId="0">
    <xmlCellPr id="1" uniqueName="ns4:M3_34_44">
      <xmlPr mapId="3770" xpath="/ns4:FB_III_GT_Standorte/ns4:M3_34_44" xmlDataType="decimal"/>
    </xmlCellPr>
  </singleXmlCell>
  <singleXmlCell id="1452" r="T736" connectionId="0">
    <xmlCellPr id="1" uniqueName="ns4:M3_34_45">
      <xmlPr mapId="3770" xpath="/ns4:FB_III_GT_Standorte/ns4:M3_34_45" xmlDataType="decimal"/>
    </xmlCellPr>
  </singleXmlCell>
  <singleXmlCell id="1453" r="C742" connectionId="0">
    <xmlCellPr id="1" uniqueName="ns4:M3_34_46">
      <xmlPr mapId="3770" xpath="/ns4:FB_III_GT_Standorte/ns4:M3_34_46" xmlDataType="string"/>
    </xmlCellPr>
  </singleXmlCell>
  <singleXmlCell id="1454" r="G742" connectionId="0">
    <xmlCellPr id="1" uniqueName="ns4:M3_34_47">
      <xmlPr mapId="3770" xpath="/ns4:FB_III_GT_Standorte/ns4:M3_34_47" xmlDataType="string"/>
    </xmlCellPr>
  </singleXmlCell>
  <singleXmlCell id="1455" r="D750" connectionId="0">
    <xmlCellPr id="1" uniqueName="ns4:M3_34_48">
      <xmlPr mapId="3770" xpath="/ns4:FB_III_GT_Standorte/ns4:M3_34_48" xmlDataType="string"/>
    </xmlCellPr>
  </singleXmlCell>
  <singleXmlCell id="1457" r="D752" connectionId="0">
    <xmlCellPr id="1" uniqueName="ns4:M3_34_49">
      <xmlPr mapId="3770" xpath="/ns4:FB_III_GT_Standorte/ns4:M3_34_49" xmlDataType="string"/>
    </xmlCellPr>
  </singleXmlCell>
  <singleXmlCell id="1458" r="D754" connectionId="0">
    <xmlCellPr id="1" uniqueName="ns4:M3_34_18">
      <xmlPr mapId="3770" xpath="/ns4:FB_III_GT_Standorte/ns4:M3_34_18" xmlDataType="string"/>
    </xmlCellPr>
  </singleXmlCell>
  <singleXmlCell id="1459" r="N754" connectionId="0">
    <xmlCellPr id="1" uniqueName="ns4:M3_34_19">
      <xmlPr mapId="3770" xpath="/ns4:FB_III_GT_Standorte/ns4:M3_34_19" xmlDataType="string"/>
    </xmlCellPr>
  </singleXmlCell>
  <singleXmlCell id="1460" r="D756" connectionId="0">
    <xmlCellPr id="1" uniqueName="ns4:M3_34_25">
      <xmlPr mapId="3770" xpath="/ns4:FB_III_GT_Standorte/ns4:M3_34_25" xmlDataType="string"/>
    </xmlCellPr>
  </singleXmlCell>
  <singleXmlCell id="1461" r="I756" connectionId="0">
    <xmlCellPr id="1" uniqueName="ns4:M3_34_31">
      <xmlPr mapId="3770" xpath="/ns4:FB_III_GT_Standorte/ns4:M3_34_31" xmlDataType="string"/>
    </xmlCellPr>
  </singleXmlCell>
  <singleXmlCell id="1462" r="N756" connectionId="0">
    <xmlCellPr id="1" uniqueName="ns4:M3_34_22">
      <xmlPr mapId="3770" xpath="/ns4:FB_III_GT_Standorte/ns4:M3_34_22" xmlDataType="string"/>
    </xmlCellPr>
  </singleXmlCell>
  <singleXmlCell id="1463" r="D758" connectionId="0">
    <xmlCellPr id="1" uniqueName="ns4:M3_34_28">
      <xmlPr mapId="3770" xpath="/ns4:FB_III_GT_Standorte/ns4:M3_34_28" xmlDataType="string"/>
    </xmlCellPr>
  </singleXmlCell>
  <singleXmlCell id="1464" r="I758" connectionId="0">
    <xmlCellPr id="1" uniqueName="ns4:M3_34_26">
      <xmlPr mapId="3770" xpath="/ns4:FB_III_GT_Standorte/ns4:M3_34_26" xmlDataType="string"/>
    </xmlCellPr>
  </singleXmlCell>
  <singleXmlCell id="1465" r="N758" connectionId="0">
    <xmlCellPr id="1" uniqueName="ns4:M3_34_30">
      <xmlPr mapId="3770" xpath="/ns4:FB_III_GT_Standorte/ns4:M3_34_30" xmlDataType="string"/>
    </xmlCellPr>
  </singleXmlCell>
  <singleXmlCell id="1466" r="F760" connectionId="0">
    <xmlCellPr id="1" uniqueName="ns4:M3_34_29">
      <xmlPr mapId="3770" xpath="/ns4:FB_III_GT_Standorte/ns4:M3_34_29" xmlDataType="string"/>
    </xmlCellPr>
  </singleXmlCell>
  <singleXmlCell id="1467" r="I767" connectionId="0">
    <xmlCellPr id="1" uniqueName="ns4:M3_34_32">
      <xmlPr mapId="3770" xpath="/ns4:FB_III_GT_Standorte/ns4:M3_34_32" xmlDataType="string"/>
    </xmlCellPr>
  </singleXmlCell>
  <singleXmlCell id="1468" r="I769" connectionId="0">
    <xmlCellPr id="1" uniqueName="ns4:M3_34_33">
      <xmlPr mapId="3770" xpath="/ns4:FB_III_GT_Standorte/ns4:M3_34_33" xmlDataType="string"/>
    </xmlCellPr>
  </singleXmlCell>
  <singleXmlCell id="1469" r="I771" connectionId="0">
    <xmlCellPr id="1" uniqueName="ns4:M3_34_34">
      <xmlPr mapId="3770" xpath="/ns4:FB_III_GT_Standorte/ns4:M3_34_34" xmlDataType="string"/>
    </xmlCellPr>
  </singleXmlCell>
  <singleXmlCell id="1470" r="W777" connectionId="0">
    <xmlCellPr id="1" uniqueName="ns4:M3_34_35">
      <xmlPr mapId="3770" xpath="/ns4:FB_III_GT_Standorte/ns4:M3_34_35" xmlDataType="string"/>
    </xmlCellPr>
  </singleXmlCell>
  <singleXmlCell id="1198" r="U780" connectionId="0">
    <xmlCellPr id="1" uniqueName="ns4:U0_4">
      <xmlPr mapId="3822" xpath="/ns4:FB_III_GT_Standorte/ns4:Unternehmensdaten/ns4:U0_4" xmlDataType="string"/>
    </xmlCellPr>
  </singleXmlCell>
  <singleXmlCell id="1376" r="G780" connectionId="0">
    <xmlCellPr id="1" uniqueName="ns4:lfd_Nr.">
      <xmlPr mapId="3822" xpath="/ns4:FB_III_GT_Standorte/ns4:Unternehmensdaten/ns4:lfd_Nr." xmlDataType="string"/>
    </xmlCellPr>
  </singleXmlCell>
  <singleXmlCell id="1471" r="H780" connectionId="0">
    <xmlCellPr id="1" uniqueName="ns4:U0_4_1">
      <xmlPr mapId="3822" xpath="/ns4:FB_III_GT_Standorte/ns4:Unternehmensdaten/ns4:U0_4_1" xmlDataType="string"/>
    </xmlCellPr>
  </singleXmlCell>
  <singleXmlCell id="1472" r="F782" connectionId="0">
    <xmlCellPr id="1" uniqueName="ns4:M3_34_1">
      <xmlPr mapId="3822" xpath="/ns4:FB_III_GT_Standorte/ns4:Unternehmensdaten/ns4:M3_34_1" xmlDataType="string"/>
    </xmlCellPr>
  </singleXmlCell>
  <singleXmlCell id="1473" r="F784" connectionId="0">
    <xmlCellPr id="1" uniqueName="ns4:M3_34_2">
      <xmlPr mapId="3822" xpath="/ns4:FB_III_GT_Standorte/ns4:Unternehmensdaten/ns4:M3_34_2" xmlDataType="string"/>
    </xmlCellPr>
  </singleXmlCell>
  <singleXmlCell id="1476" r="J784" connectionId="0">
    <xmlCellPr id="1" uniqueName="ns4:M3_34_3">
      <xmlPr mapId="3822" xpath="/ns4:FB_III_GT_Standorte/ns4:Unternehmensdaten/ns4:M3_34_3" xmlDataType="string"/>
    </xmlCellPr>
  </singleXmlCell>
  <singleXmlCell id="1477" r="I788" connectionId="0">
    <xmlCellPr id="1" uniqueName="ns4:M3_34_36">
      <xmlPr mapId="3822" xpath="/ns4:FB_III_GT_Standorte/ns4:Unternehmensdaten/ns4:M3_34_36" xmlDataType="string"/>
    </xmlCellPr>
  </singleXmlCell>
  <singleXmlCell id="1478" r="K788" connectionId="0">
    <xmlCellPr id="1" uniqueName="ns4:M3_34_37">
      <xmlPr mapId="3822" xpath="/ns4:FB_III_GT_Standorte/ns4:Unternehmensdaten/ns4:M3_34_37" xmlDataType="string"/>
    </xmlCellPr>
  </singleXmlCell>
  <singleXmlCell id="1479" r="Q788" connectionId="0">
    <xmlCellPr id="1" uniqueName="ns4:M3_34_38">
      <xmlPr mapId="3822" xpath="/ns4:FB_III_GT_Standorte/ns4:Unternehmensdaten/ns4:M3_34_38" xmlDataType="string"/>
    </xmlCellPr>
  </singleXmlCell>
  <singleXmlCell id="1480" r="S788" connectionId="0">
    <xmlCellPr id="1" uniqueName="ns4:M3_34_39">
      <xmlPr mapId="3822" xpath="/ns4:FB_III_GT_Standorte/ns4:Unternehmensdaten/ns4:M3_34_39" xmlDataType="string"/>
    </xmlCellPr>
  </singleXmlCell>
  <singleXmlCell id="1481" r="I791" connectionId="0">
    <xmlCellPr id="1" uniqueName="ns4:M3_34_40">
      <xmlPr mapId="3822" xpath="/ns4:FB_III_GT_Standorte/ns4:Unternehmensdaten/ns4:M3_34_40" xmlDataType="string"/>
    </xmlCellPr>
  </singleXmlCell>
  <singleXmlCell id="1482" r="K791" connectionId="0">
    <xmlCellPr id="1" uniqueName="ns4:M3_34_41">
      <xmlPr mapId="3822" xpath="/ns4:FB_III_GT_Standorte/ns4:Unternehmensdaten/ns4:M3_34_41" xmlDataType="string"/>
    </xmlCellPr>
  </singleXmlCell>
  <singleXmlCell id="1483" r="Q791" connectionId="0">
    <xmlCellPr id="1" uniqueName="ns4:M3_34_42">
      <xmlPr mapId="3822" xpath="/ns4:FB_III_GT_Standorte/ns4:Unternehmensdaten/ns4:M3_34_42" xmlDataType="string"/>
    </xmlCellPr>
  </singleXmlCell>
  <singleXmlCell id="1484" r="S791" connectionId="0">
    <xmlCellPr id="1" uniqueName="ns4:M3_34_43">
      <xmlPr mapId="3822" xpath="/ns4:FB_III_GT_Standorte/ns4:Unternehmensdaten/ns4:M3_34_43" xmlDataType="string"/>
    </xmlCellPr>
  </singleXmlCell>
  <singleXmlCell id="1485" r="V794" connectionId="0">
    <xmlCellPr id="1" uniqueName="ns4:M3_34_4">
      <xmlPr mapId="3822" xpath="/ns4:FB_III_GT_Standorte/ns4:Unternehmensdaten/ns4:M3_34_4" xmlDataType="string"/>
    </xmlCellPr>
  </singleXmlCell>
  <singleXmlCell id="1486" r="X794" connectionId="0">
    <xmlCellPr id="1" uniqueName="ns4:M3_34_5">
      <xmlPr mapId="3822" xpath="/ns4:FB_III_GT_Standorte/ns4:Unternehmensdaten/ns4:M3_34_5" xmlDataType="string"/>
    </xmlCellPr>
  </singleXmlCell>
  <singleXmlCell id="1487" r="I796" connectionId="0">
    <xmlCellPr id="1" uniqueName="ns4:M3_34_6">
      <xmlPr mapId="3822" xpath="/ns4:FB_III_GT_Standorte/ns4:Unternehmensdaten/ns4:M3_34_6" xmlDataType="string"/>
    </xmlCellPr>
  </singleXmlCell>
  <singleXmlCell id="1488" r="Q798" connectionId="0">
    <xmlCellPr id="1" uniqueName="ns4:M3_34_7">
      <xmlPr mapId="3822" xpath="/ns4:FB_III_GT_Standorte/ns4:Unternehmensdaten/ns4:M3_34_7" xmlDataType="string"/>
    </xmlCellPr>
  </singleXmlCell>
  <singleXmlCell id="1489" r="T798" connectionId="0">
    <xmlCellPr id="1" uniqueName="ns4:M3_34_8">
      <xmlPr mapId="3822" xpath="/ns4:FB_III_GT_Standorte/ns4:Unternehmensdaten/ns4:M3_34_8" xmlDataType="string"/>
    </xmlCellPr>
  </singleXmlCell>
  <singleXmlCell id="1490" r="W798" connectionId="0">
    <xmlCellPr id="1" uniqueName="ns4:M3_34_9">
      <xmlPr mapId="3822" xpath="/ns4:FB_III_GT_Standorte/ns4:Unternehmensdaten/ns4:M3_34_9" xmlDataType="string"/>
    </xmlCellPr>
  </singleXmlCell>
  <singleXmlCell id="1491" r="N802" connectionId="0">
    <xmlCellPr id="1" uniqueName="ns4:M3_34_10">
      <xmlPr mapId="3822" xpath="/ns4:FB_III_GT_Standorte/ns4:M3_34_10" xmlDataType="decimal"/>
    </xmlCellPr>
  </singleXmlCell>
  <singleXmlCell id="1492" r="T802" connectionId="0">
    <xmlCellPr id="1" uniqueName="ns4:M3_34_12">
      <xmlPr mapId="3822" xpath="/ns4:FB_III_GT_Standorte/ns4:M3_34_12" xmlDataType="integer"/>
    </xmlCellPr>
  </singleXmlCell>
  <singleXmlCell id="1493" r="N806" connectionId="0">
    <xmlCellPr id="1" uniqueName="ns4:M3_34_13">
      <xmlPr mapId="3822" xpath="/ns4:FB_III_GT_Standorte/ns4:M3_34_13" xmlDataType="decimal"/>
    </xmlCellPr>
  </singleXmlCell>
  <singleXmlCell id="1494" r="T806" connectionId="0">
    <xmlCellPr id="1" uniqueName="ns4:M3_34_15">
      <xmlPr mapId="3822" xpath="/ns4:FB_III_GT_Standorte/ns4:M3_34_15" xmlDataType="integer"/>
    </xmlCellPr>
  </singleXmlCell>
  <singleXmlCell id="1496" r="T810" connectionId="0">
    <xmlCellPr id="1" uniqueName="ns4:M3_34_16">
      <xmlPr mapId="3822" xpath="/ns4:FB_III_GT_Standorte/ns4:M3_34_16" xmlDataType="decimal"/>
    </xmlCellPr>
  </singleXmlCell>
  <singleXmlCell id="1497" r="N812" connectionId="0">
    <xmlCellPr id="1" uniqueName="ns4:M3_34_44">
      <xmlPr mapId="3822" xpath="/ns4:FB_III_GT_Standorte/ns4:M3_34_44" xmlDataType="decimal"/>
    </xmlCellPr>
  </singleXmlCell>
  <singleXmlCell id="1498" r="T812" connectionId="0">
    <xmlCellPr id="1" uniqueName="ns4:M3_34_45">
      <xmlPr mapId="3822" xpath="/ns4:FB_III_GT_Standorte/ns4:M3_34_45" xmlDataType="decimal"/>
    </xmlCellPr>
  </singleXmlCell>
  <singleXmlCell id="1499" r="C818" connectionId="0">
    <xmlCellPr id="1" uniqueName="ns4:M3_34_46">
      <xmlPr mapId="3822" xpath="/ns4:FB_III_GT_Standorte/ns4:M3_34_46" xmlDataType="string"/>
    </xmlCellPr>
  </singleXmlCell>
  <singleXmlCell id="1500" r="G818" connectionId="0">
    <xmlCellPr id="1" uniqueName="ns4:M3_34_47">
      <xmlPr mapId="3822" xpath="/ns4:FB_III_GT_Standorte/ns4:M3_34_47" xmlDataType="string"/>
    </xmlCellPr>
  </singleXmlCell>
  <singleXmlCell id="1501" r="D826" connectionId="0">
    <xmlCellPr id="1" uniqueName="ns4:M3_34_48">
      <xmlPr mapId="3822" xpath="/ns4:FB_III_GT_Standorte/ns4:M3_34_48" xmlDataType="string"/>
    </xmlCellPr>
  </singleXmlCell>
  <singleXmlCell id="1502" r="D828" connectionId="0">
    <xmlCellPr id="1" uniqueName="ns4:M3_34_49">
      <xmlPr mapId="3822" xpath="/ns4:FB_III_GT_Standorte/ns4:M3_34_49" xmlDataType="string"/>
    </xmlCellPr>
  </singleXmlCell>
  <singleXmlCell id="1503" r="D830" connectionId="0">
    <xmlCellPr id="1" uniqueName="ns4:M3_34_18">
      <xmlPr mapId="3822" xpath="/ns4:FB_III_GT_Standorte/ns4:M3_34_18" xmlDataType="string"/>
    </xmlCellPr>
  </singleXmlCell>
  <singleXmlCell id="1504" r="N830" connectionId="0">
    <xmlCellPr id="1" uniqueName="ns4:M3_34_19">
      <xmlPr mapId="3822" xpath="/ns4:FB_III_GT_Standorte/ns4:M3_34_19" xmlDataType="string"/>
    </xmlCellPr>
  </singleXmlCell>
  <singleXmlCell id="1505" r="D832" connectionId="0">
    <xmlCellPr id="1" uniqueName="ns4:M3_34_25">
      <xmlPr mapId="3822" xpath="/ns4:FB_III_GT_Standorte/ns4:M3_34_25" xmlDataType="string"/>
    </xmlCellPr>
  </singleXmlCell>
  <singleXmlCell id="1506" r="I832" connectionId="0">
    <xmlCellPr id="1" uniqueName="ns4:M3_34_31">
      <xmlPr mapId="3822" xpath="/ns4:FB_III_GT_Standorte/ns4:M3_34_31" xmlDataType="string"/>
    </xmlCellPr>
  </singleXmlCell>
  <singleXmlCell id="1507" r="N832" connectionId="0">
    <xmlCellPr id="1" uniqueName="ns4:M3_34_22">
      <xmlPr mapId="3822" xpath="/ns4:FB_III_GT_Standorte/ns4:M3_34_22" xmlDataType="string"/>
    </xmlCellPr>
  </singleXmlCell>
  <singleXmlCell id="1508" r="D834" connectionId="0">
    <xmlCellPr id="1" uniqueName="ns4:M3_34_28">
      <xmlPr mapId="3822" xpath="/ns4:FB_III_GT_Standorte/ns4:M3_34_28" xmlDataType="string"/>
    </xmlCellPr>
  </singleXmlCell>
  <singleXmlCell id="1509" r="I834" connectionId="0">
    <xmlCellPr id="1" uniqueName="ns4:M3_34_26">
      <xmlPr mapId="3822" xpath="/ns4:FB_III_GT_Standorte/ns4:M3_34_26" xmlDataType="string"/>
    </xmlCellPr>
  </singleXmlCell>
  <singleXmlCell id="1510" r="N834" connectionId="0">
    <xmlCellPr id="1" uniqueName="ns4:M3_34_30">
      <xmlPr mapId="3822" xpath="/ns4:FB_III_GT_Standorte/ns4:M3_34_30" xmlDataType="string"/>
    </xmlCellPr>
  </singleXmlCell>
  <singleXmlCell id="1511" r="F836" connectionId="0">
    <xmlCellPr id="1" uniqueName="ns4:M3_34_29">
      <xmlPr mapId="3822" xpath="/ns4:FB_III_GT_Standorte/ns4:M3_34_29" xmlDataType="string"/>
    </xmlCellPr>
  </singleXmlCell>
  <singleXmlCell id="1512" r="I843" connectionId="0">
    <xmlCellPr id="1" uniqueName="ns4:M3_34_32">
      <xmlPr mapId="3822" xpath="/ns4:FB_III_GT_Standorte/ns4:M3_34_32" xmlDataType="string"/>
    </xmlCellPr>
  </singleXmlCell>
  <singleXmlCell id="1513" r="I845" connectionId="0">
    <xmlCellPr id="1" uniqueName="ns4:M3_34_33">
      <xmlPr mapId="3822" xpath="/ns4:FB_III_GT_Standorte/ns4:M3_34_33" xmlDataType="string"/>
    </xmlCellPr>
  </singleXmlCell>
  <singleXmlCell id="1514" r="I847" connectionId="0">
    <xmlCellPr id="1" uniqueName="ns4:M3_34_34">
      <xmlPr mapId="3822" xpath="/ns4:FB_III_GT_Standorte/ns4:M3_34_34" xmlDataType="string"/>
    </xmlCellPr>
  </singleXmlCell>
  <singleXmlCell id="1515" r="W853" connectionId="0">
    <xmlCellPr id="1" uniqueName="ns4:M3_34_35">
      <xmlPr mapId="3822" xpath="/ns4:FB_III_GT_Standorte/ns4:M3_34_35" xmlDataType="string"/>
    </xmlCellPr>
  </singleXmlCell>
  <singleXmlCell id="1516" r="U856" connectionId="0">
    <xmlCellPr id="1" uniqueName="ns4:U0_4">
      <xmlPr mapId="3823" xpath="/ns4:FB_III_GT_Standorte/ns4:Unternehmensdaten/ns4:U0_4" xmlDataType="string"/>
    </xmlCellPr>
  </singleXmlCell>
  <singleXmlCell id="1517" r="G856" connectionId="0">
    <xmlCellPr id="1" uniqueName="ns4:lfd_Nr.">
      <xmlPr mapId="3823" xpath="/ns4:FB_III_GT_Standorte/ns4:Unternehmensdaten/ns4:lfd_Nr." xmlDataType="string"/>
    </xmlCellPr>
  </singleXmlCell>
  <singleXmlCell id="1518" r="H856" connectionId="0">
    <xmlCellPr id="1" uniqueName="ns4:U0_4_1">
      <xmlPr mapId="3823" xpath="/ns4:FB_III_GT_Standorte/ns4:Unternehmensdaten/ns4:U0_4_1" xmlDataType="string"/>
    </xmlCellPr>
  </singleXmlCell>
  <singleXmlCell id="1519" r="F858" connectionId="0">
    <xmlCellPr id="1" uniqueName="ns4:M3_34_1">
      <xmlPr mapId="3823" xpath="/ns4:FB_III_GT_Standorte/ns4:Unternehmensdaten/ns4:M3_34_1" xmlDataType="string"/>
    </xmlCellPr>
  </singleXmlCell>
  <singleXmlCell id="1520" r="F860" connectionId="0">
    <xmlCellPr id="1" uniqueName="ns4:M3_34_2">
      <xmlPr mapId="3823" xpath="/ns4:FB_III_GT_Standorte/ns4:Unternehmensdaten/ns4:M3_34_2" xmlDataType="string"/>
    </xmlCellPr>
  </singleXmlCell>
  <singleXmlCell id="1521" r="J860" connectionId="0">
    <xmlCellPr id="1" uniqueName="ns4:M3_34_3">
      <xmlPr mapId="3823" xpath="/ns4:FB_III_GT_Standorte/ns4:Unternehmensdaten/ns4:M3_34_3" xmlDataType="string"/>
    </xmlCellPr>
  </singleXmlCell>
  <singleXmlCell id="1522" r="I864" connectionId="0">
    <xmlCellPr id="1" uniqueName="ns4:M3_34_36">
      <xmlPr mapId="3823" xpath="/ns4:FB_III_GT_Standorte/ns4:Unternehmensdaten/ns4:M3_34_36" xmlDataType="string"/>
    </xmlCellPr>
  </singleXmlCell>
  <singleXmlCell id="1523" r="K864" connectionId="0">
    <xmlCellPr id="1" uniqueName="ns4:M3_34_37">
      <xmlPr mapId="3823" xpath="/ns4:FB_III_GT_Standorte/ns4:Unternehmensdaten/ns4:M3_34_37" xmlDataType="string"/>
    </xmlCellPr>
  </singleXmlCell>
  <singleXmlCell id="1524" r="Q864" connectionId="0">
    <xmlCellPr id="1" uniqueName="ns4:M3_34_38">
      <xmlPr mapId="3823" xpath="/ns4:FB_III_GT_Standorte/ns4:Unternehmensdaten/ns4:M3_34_38" xmlDataType="string"/>
    </xmlCellPr>
  </singleXmlCell>
  <singleXmlCell id="1525" r="S864" connectionId="0">
    <xmlCellPr id="1" uniqueName="ns4:M3_34_39">
      <xmlPr mapId="3823" xpath="/ns4:FB_III_GT_Standorte/ns4:Unternehmensdaten/ns4:M3_34_39" xmlDataType="string"/>
    </xmlCellPr>
  </singleXmlCell>
  <singleXmlCell id="1526" r="I867" connectionId="0">
    <xmlCellPr id="1" uniqueName="ns4:M3_34_40">
      <xmlPr mapId="3823" xpath="/ns4:FB_III_GT_Standorte/ns4:Unternehmensdaten/ns4:M3_34_40" xmlDataType="string"/>
    </xmlCellPr>
  </singleXmlCell>
  <singleXmlCell id="1527" r="K867" connectionId="0">
    <xmlCellPr id="1" uniqueName="ns4:M3_34_41">
      <xmlPr mapId="3823" xpath="/ns4:FB_III_GT_Standorte/ns4:Unternehmensdaten/ns4:M3_34_41" xmlDataType="string"/>
    </xmlCellPr>
  </singleXmlCell>
  <singleXmlCell id="1528" r="Q867" connectionId="0">
    <xmlCellPr id="1" uniqueName="ns4:M3_34_42">
      <xmlPr mapId="3823" xpath="/ns4:FB_III_GT_Standorte/ns4:Unternehmensdaten/ns4:M3_34_42" xmlDataType="string"/>
    </xmlCellPr>
  </singleXmlCell>
  <singleXmlCell id="1529" r="S867" connectionId="0">
    <xmlCellPr id="1" uniqueName="ns4:M3_34_43">
      <xmlPr mapId="3823" xpath="/ns4:FB_III_GT_Standorte/ns4:Unternehmensdaten/ns4:M3_34_43" xmlDataType="string"/>
    </xmlCellPr>
  </singleXmlCell>
  <singleXmlCell id="1530" r="V870" connectionId="0">
    <xmlCellPr id="1" uniqueName="ns4:M3_34_4">
      <xmlPr mapId="3823" xpath="/ns4:FB_III_GT_Standorte/ns4:Unternehmensdaten/ns4:M3_34_4" xmlDataType="string"/>
    </xmlCellPr>
  </singleXmlCell>
  <singleXmlCell id="1532" r="X870" connectionId="0">
    <xmlCellPr id="1" uniqueName="ns4:M3_34_5">
      <xmlPr mapId="3823" xpath="/ns4:FB_III_GT_Standorte/ns4:Unternehmensdaten/ns4:M3_34_5" xmlDataType="string"/>
    </xmlCellPr>
  </singleXmlCell>
  <singleXmlCell id="1533" r="I872" connectionId="0">
    <xmlCellPr id="1" uniqueName="ns4:M3_34_6">
      <xmlPr mapId="3823" xpath="/ns4:FB_III_GT_Standorte/ns4:Unternehmensdaten/ns4:M3_34_6" xmlDataType="string"/>
    </xmlCellPr>
  </singleXmlCell>
  <singleXmlCell id="1534" r="Q874" connectionId="0">
    <xmlCellPr id="1" uniqueName="ns4:M3_34_7">
      <xmlPr mapId="3823" xpath="/ns4:FB_III_GT_Standorte/ns4:Unternehmensdaten/ns4:M3_34_7" xmlDataType="string"/>
    </xmlCellPr>
  </singleXmlCell>
  <singleXmlCell id="1535" r="T874" connectionId="0">
    <xmlCellPr id="1" uniqueName="ns4:M3_34_8">
      <xmlPr mapId="3823" xpath="/ns4:FB_III_GT_Standorte/ns4:Unternehmensdaten/ns4:M3_34_8" xmlDataType="string"/>
    </xmlCellPr>
  </singleXmlCell>
  <singleXmlCell id="1536" r="W874" connectionId="0">
    <xmlCellPr id="1" uniqueName="ns4:M3_34_9">
      <xmlPr mapId="3823" xpath="/ns4:FB_III_GT_Standorte/ns4:Unternehmensdaten/ns4:M3_34_9" xmlDataType="string"/>
    </xmlCellPr>
  </singleXmlCell>
  <singleXmlCell id="1537" r="N878" connectionId="0">
    <xmlCellPr id="1" uniqueName="ns4:M3_34_10">
      <xmlPr mapId="3823" xpath="/ns4:FB_III_GT_Standorte/ns4:M3_34_10" xmlDataType="decimal"/>
    </xmlCellPr>
  </singleXmlCell>
  <singleXmlCell id="1538" r="T878" connectionId="0">
    <xmlCellPr id="1" uniqueName="ns4:M3_34_12">
      <xmlPr mapId="3823" xpath="/ns4:FB_III_GT_Standorte/ns4:M3_34_12" xmlDataType="integer"/>
    </xmlCellPr>
  </singleXmlCell>
  <singleXmlCell id="1539" r="N882" connectionId="0">
    <xmlCellPr id="1" uniqueName="ns4:M3_34_13">
      <xmlPr mapId="3823" xpath="/ns4:FB_III_GT_Standorte/ns4:M3_34_13" xmlDataType="decimal"/>
    </xmlCellPr>
  </singleXmlCell>
  <singleXmlCell id="1540" r="T882" connectionId="0">
    <xmlCellPr id="1" uniqueName="ns4:M3_34_15">
      <xmlPr mapId="3823" xpath="/ns4:FB_III_GT_Standorte/ns4:M3_34_15" xmlDataType="integer"/>
    </xmlCellPr>
  </singleXmlCell>
  <singleXmlCell id="1541" r="T886" connectionId="0">
    <xmlCellPr id="1" uniqueName="ns4:M3_34_16">
      <xmlPr mapId="3823" xpath="/ns4:FB_III_GT_Standorte/ns4:M3_34_16" xmlDataType="decimal"/>
    </xmlCellPr>
  </singleXmlCell>
  <singleXmlCell id="1542" r="N888" connectionId="0">
    <xmlCellPr id="1" uniqueName="ns4:M3_34_44">
      <xmlPr mapId="3823" xpath="/ns4:FB_III_GT_Standorte/ns4:M3_34_44" xmlDataType="decimal"/>
    </xmlCellPr>
  </singleXmlCell>
  <singleXmlCell id="1543" r="T888" connectionId="0">
    <xmlCellPr id="1" uniqueName="ns4:M3_34_45">
      <xmlPr mapId="3823" xpath="/ns4:FB_III_GT_Standorte/ns4:M3_34_45" xmlDataType="decimal"/>
    </xmlCellPr>
  </singleXmlCell>
  <singleXmlCell id="1544" r="C894" connectionId="0">
    <xmlCellPr id="1" uniqueName="ns4:M3_34_46">
      <xmlPr mapId="3823" xpath="/ns4:FB_III_GT_Standorte/ns4:M3_34_46" xmlDataType="string"/>
    </xmlCellPr>
  </singleXmlCell>
  <singleXmlCell id="1545" r="G894" connectionId="0">
    <xmlCellPr id="1" uniqueName="ns4:M3_34_47">
      <xmlPr mapId="3823" xpath="/ns4:FB_III_GT_Standorte/ns4:M3_34_47" xmlDataType="string"/>
    </xmlCellPr>
  </singleXmlCell>
  <singleXmlCell id="1546" r="D902" connectionId="0">
    <xmlCellPr id="1" uniqueName="ns4:M3_34_48">
      <xmlPr mapId="3823" xpath="/ns4:FB_III_GT_Standorte/ns4:M3_34_48" xmlDataType="string"/>
    </xmlCellPr>
  </singleXmlCell>
  <singleXmlCell id="1547" r="D904" connectionId="0">
    <xmlCellPr id="1" uniqueName="ns4:M3_34_49">
      <xmlPr mapId="3823" xpath="/ns4:FB_III_GT_Standorte/ns4:M3_34_49" xmlDataType="string"/>
    </xmlCellPr>
  </singleXmlCell>
  <singleXmlCell id="1548" r="D906" connectionId="0">
    <xmlCellPr id="1" uniqueName="ns4:M3_34_18">
      <xmlPr mapId="3823" xpath="/ns4:FB_III_GT_Standorte/ns4:M3_34_18" xmlDataType="string"/>
    </xmlCellPr>
  </singleXmlCell>
  <singleXmlCell id="1549" r="N906" connectionId="0">
    <xmlCellPr id="1" uniqueName="ns4:M3_34_19">
      <xmlPr mapId="3823" xpath="/ns4:FB_III_GT_Standorte/ns4:M3_34_19" xmlDataType="string"/>
    </xmlCellPr>
  </singleXmlCell>
  <singleXmlCell id="1550" r="D908" connectionId="0">
    <xmlCellPr id="1" uniqueName="ns4:M3_34_25">
      <xmlPr mapId="3823" xpath="/ns4:FB_III_GT_Standorte/ns4:M3_34_25" xmlDataType="string"/>
    </xmlCellPr>
  </singleXmlCell>
  <singleXmlCell id="1551" r="I908" connectionId="0">
    <xmlCellPr id="1" uniqueName="ns4:M3_34_31">
      <xmlPr mapId="3823" xpath="/ns4:FB_III_GT_Standorte/ns4:M3_34_31" xmlDataType="string"/>
    </xmlCellPr>
  </singleXmlCell>
  <singleXmlCell id="1552" r="N908" connectionId="0">
    <xmlCellPr id="1" uniqueName="ns4:M3_34_22">
      <xmlPr mapId="3823" xpath="/ns4:FB_III_GT_Standorte/ns4:M3_34_22" xmlDataType="string"/>
    </xmlCellPr>
  </singleXmlCell>
  <singleXmlCell id="1553" r="D910" connectionId="0">
    <xmlCellPr id="1" uniqueName="ns4:M3_34_28">
      <xmlPr mapId="3823" xpath="/ns4:FB_III_GT_Standorte/ns4:M3_34_28" xmlDataType="string"/>
    </xmlCellPr>
  </singleXmlCell>
  <singleXmlCell id="1554" r="I910" connectionId="0">
    <xmlCellPr id="1" uniqueName="ns4:M3_34_26">
      <xmlPr mapId="3823" xpath="/ns4:FB_III_GT_Standorte/ns4:M3_34_26" xmlDataType="string"/>
    </xmlCellPr>
  </singleXmlCell>
  <singleXmlCell id="1555" r="N910" connectionId="0">
    <xmlCellPr id="1" uniqueName="ns4:M3_34_30">
      <xmlPr mapId="3823" xpath="/ns4:FB_III_GT_Standorte/ns4:M3_34_30" xmlDataType="string"/>
    </xmlCellPr>
  </singleXmlCell>
  <singleXmlCell id="1556" r="F912" connectionId="0">
    <xmlCellPr id="1" uniqueName="ns4:M3_34_29">
      <xmlPr mapId="3823" xpath="/ns4:FB_III_GT_Standorte/ns4:M3_34_29" xmlDataType="string"/>
    </xmlCellPr>
  </singleXmlCell>
  <singleXmlCell id="1557" r="I919" connectionId="0">
    <xmlCellPr id="1" uniqueName="ns4:M3_34_32">
      <xmlPr mapId="3823" xpath="/ns4:FB_III_GT_Standorte/ns4:M3_34_32" xmlDataType="string"/>
    </xmlCellPr>
  </singleXmlCell>
  <singleXmlCell id="1558" r="I921" connectionId="0">
    <xmlCellPr id="1" uniqueName="ns4:M3_34_33">
      <xmlPr mapId="3823" xpath="/ns4:FB_III_GT_Standorte/ns4:M3_34_33" xmlDataType="string"/>
    </xmlCellPr>
  </singleXmlCell>
  <singleXmlCell id="1559" r="I923" connectionId="0">
    <xmlCellPr id="1" uniqueName="ns4:M3_34_34">
      <xmlPr mapId="3823" xpath="/ns4:FB_III_GT_Standorte/ns4:M3_34_34" xmlDataType="string"/>
    </xmlCellPr>
  </singleXmlCell>
  <singleXmlCell id="1560" r="W929" connectionId="0">
    <xmlCellPr id="1" uniqueName="ns4:M3_34_35">
      <xmlPr mapId="3823" xpath="/ns4:FB_III_GT_Standorte/ns4:M3_34_35" xmlDataType="string"/>
    </xmlCellPr>
  </singleXmlCell>
  <singleXmlCell id="1561" r="U932" connectionId="0">
    <xmlCellPr id="1" uniqueName="ns4:U0_4">
      <xmlPr mapId="3824" xpath="/ns4:FB_III_GT_Standorte/ns4:Unternehmensdaten/ns4:U0_4" xmlDataType="string"/>
    </xmlCellPr>
  </singleXmlCell>
  <singleXmlCell id="1562" r="G932" connectionId="0">
    <xmlCellPr id="1" uniqueName="ns4:lfd_Nr.">
      <xmlPr mapId="3824" xpath="/ns4:FB_III_GT_Standorte/ns4:Unternehmensdaten/ns4:lfd_Nr." xmlDataType="string"/>
    </xmlCellPr>
  </singleXmlCell>
  <singleXmlCell id="1563" r="H932" connectionId="0">
    <xmlCellPr id="1" uniqueName="ns4:U0_4_1">
      <xmlPr mapId="3824" xpath="/ns4:FB_III_GT_Standorte/ns4:Unternehmensdaten/ns4:U0_4_1" xmlDataType="string"/>
    </xmlCellPr>
  </singleXmlCell>
  <singleXmlCell id="1564" r="F934" connectionId="0">
    <xmlCellPr id="1" uniqueName="ns4:M3_34_1">
      <xmlPr mapId="3824" xpath="/ns4:FB_III_GT_Standorte/ns4:Unternehmensdaten/ns4:M3_34_1" xmlDataType="string"/>
    </xmlCellPr>
  </singleXmlCell>
  <singleXmlCell id="1565" r="F936" connectionId="0">
    <xmlCellPr id="1" uniqueName="ns4:M3_34_2">
      <xmlPr mapId="3824" xpath="/ns4:FB_III_GT_Standorte/ns4:Unternehmensdaten/ns4:M3_34_2" xmlDataType="string"/>
    </xmlCellPr>
  </singleXmlCell>
  <singleXmlCell id="1566" r="J936" connectionId="0">
    <xmlCellPr id="1" uniqueName="ns4:M3_34_3">
      <xmlPr mapId="3824" xpath="/ns4:FB_III_GT_Standorte/ns4:Unternehmensdaten/ns4:M3_34_3" xmlDataType="string"/>
    </xmlCellPr>
  </singleXmlCell>
  <singleXmlCell id="1567" r="I940" connectionId="0">
    <xmlCellPr id="1" uniqueName="ns4:M3_34_36">
      <xmlPr mapId="3824" xpath="/ns4:FB_III_GT_Standorte/ns4:Unternehmensdaten/ns4:M3_34_36" xmlDataType="string"/>
    </xmlCellPr>
  </singleXmlCell>
  <singleXmlCell id="1568" r="K940" connectionId="0">
    <xmlCellPr id="1" uniqueName="ns4:M3_34_37">
      <xmlPr mapId="3824" xpath="/ns4:FB_III_GT_Standorte/ns4:Unternehmensdaten/ns4:M3_34_37" xmlDataType="string"/>
    </xmlCellPr>
  </singleXmlCell>
  <singleXmlCell id="1569" r="Q940" connectionId="0">
    <xmlCellPr id="1" uniqueName="ns4:M3_34_38">
      <xmlPr mapId="3824" xpath="/ns4:FB_III_GT_Standorte/ns4:Unternehmensdaten/ns4:M3_34_38" xmlDataType="string"/>
    </xmlCellPr>
  </singleXmlCell>
  <singleXmlCell id="1570" r="S940" connectionId="0">
    <xmlCellPr id="1" uniqueName="ns4:M3_34_39">
      <xmlPr mapId="3824" xpath="/ns4:FB_III_GT_Standorte/ns4:Unternehmensdaten/ns4:M3_34_39" xmlDataType="string"/>
    </xmlCellPr>
  </singleXmlCell>
  <singleXmlCell id="1571" r="I943" connectionId="0">
    <xmlCellPr id="1" uniqueName="ns4:M3_34_40">
      <xmlPr mapId="3824" xpath="/ns4:FB_III_GT_Standorte/ns4:Unternehmensdaten/ns4:M3_34_40" xmlDataType="string"/>
    </xmlCellPr>
  </singleXmlCell>
  <singleXmlCell id="1572" r="K943" connectionId="0">
    <xmlCellPr id="1" uniqueName="ns4:M3_34_41">
      <xmlPr mapId="3824" xpath="/ns4:FB_III_GT_Standorte/ns4:Unternehmensdaten/ns4:M3_34_41" xmlDataType="string"/>
    </xmlCellPr>
  </singleXmlCell>
  <singleXmlCell id="1573" r="Q943" connectionId="0">
    <xmlCellPr id="1" uniqueName="ns4:M3_34_42">
      <xmlPr mapId="3824" xpath="/ns4:FB_III_GT_Standorte/ns4:Unternehmensdaten/ns4:M3_34_42" xmlDataType="string"/>
    </xmlCellPr>
  </singleXmlCell>
  <singleXmlCell id="1574" r="S943" connectionId="0">
    <xmlCellPr id="1" uniqueName="ns4:M3_34_43">
      <xmlPr mapId="3824" xpath="/ns4:FB_III_GT_Standorte/ns4:Unternehmensdaten/ns4:M3_34_43" xmlDataType="string"/>
    </xmlCellPr>
  </singleXmlCell>
  <singleXmlCell id="1575" r="V946" connectionId="0">
    <xmlCellPr id="1" uniqueName="ns4:M3_34_4">
      <xmlPr mapId="3824" xpath="/ns4:FB_III_GT_Standorte/ns4:Unternehmensdaten/ns4:M3_34_4" xmlDataType="string"/>
    </xmlCellPr>
  </singleXmlCell>
  <singleXmlCell id="1576" r="X946" connectionId="0">
    <xmlCellPr id="1" uniqueName="ns4:M3_34_5">
      <xmlPr mapId="3824" xpath="/ns4:FB_III_GT_Standorte/ns4:Unternehmensdaten/ns4:M3_34_5" xmlDataType="string"/>
    </xmlCellPr>
  </singleXmlCell>
  <singleXmlCell id="1577" r="I948" connectionId="0">
    <xmlCellPr id="1" uniqueName="ns4:M3_34_6">
      <xmlPr mapId="3824" xpath="/ns4:FB_III_GT_Standorte/ns4:Unternehmensdaten/ns4:M3_34_6" xmlDataType="string"/>
    </xmlCellPr>
  </singleXmlCell>
  <singleXmlCell id="1578" r="Q950" connectionId="0">
    <xmlCellPr id="1" uniqueName="ns4:M3_34_7">
      <xmlPr mapId="3824" xpath="/ns4:FB_III_GT_Standorte/ns4:Unternehmensdaten/ns4:M3_34_7" xmlDataType="string"/>
    </xmlCellPr>
  </singleXmlCell>
  <singleXmlCell id="1579" r="T950" connectionId="0">
    <xmlCellPr id="1" uniqueName="ns4:M3_34_8">
      <xmlPr mapId="3824" xpath="/ns4:FB_III_GT_Standorte/ns4:Unternehmensdaten/ns4:M3_34_8" xmlDataType="string"/>
    </xmlCellPr>
  </singleXmlCell>
  <singleXmlCell id="1580" r="W950" connectionId="0">
    <xmlCellPr id="1" uniqueName="ns4:M3_34_9">
      <xmlPr mapId="3824" xpath="/ns4:FB_III_GT_Standorte/ns4:Unternehmensdaten/ns4:M3_34_9" xmlDataType="string"/>
    </xmlCellPr>
  </singleXmlCell>
  <singleXmlCell id="1581" r="N954" connectionId="0">
    <xmlCellPr id="1" uniqueName="ns4:M3_34_10">
      <xmlPr mapId="3824" xpath="/ns4:FB_III_GT_Standorte/ns4:M3_34_10" xmlDataType="decimal"/>
    </xmlCellPr>
  </singleXmlCell>
  <singleXmlCell id="1583" r="T954" connectionId="0">
    <xmlCellPr id="1" uniqueName="ns4:M3_34_12">
      <xmlPr mapId="3824" xpath="/ns4:FB_III_GT_Standorte/ns4:M3_34_12" xmlDataType="integer"/>
    </xmlCellPr>
  </singleXmlCell>
  <singleXmlCell id="1584" r="N958" connectionId="0">
    <xmlCellPr id="1" uniqueName="ns4:M3_34_13">
      <xmlPr mapId="3824" xpath="/ns4:FB_III_GT_Standorte/ns4:M3_34_13" xmlDataType="decimal"/>
    </xmlCellPr>
  </singleXmlCell>
  <singleXmlCell id="1585" r="T958" connectionId="0">
    <xmlCellPr id="1" uniqueName="ns4:M3_34_15">
      <xmlPr mapId="3824" xpath="/ns4:FB_III_GT_Standorte/ns4:M3_34_15" xmlDataType="integer"/>
    </xmlCellPr>
  </singleXmlCell>
  <singleXmlCell id="1586" r="T962" connectionId="0">
    <xmlCellPr id="1" uniqueName="ns4:M3_34_16">
      <xmlPr mapId="3824" xpath="/ns4:FB_III_GT_Standorte/ns4:M3_34_16" xmlDataType="decimal"/>
    </xmlCellPr>
  </singleXmlCell>
  <singleXmlCell id="1587" r="N964" connectionId="0">
    <xmlCellPr id="1" uniqueName="ns4:M3_34_44">
      <xmlPr mapId="3824" xpath="/ns4:FB_III_GT_Standorte/ns4:M3_34_44" xmlDataType="decimal"/>
    </xmlCellPr>
  </singleXmlCell>
  <singleXmlCell id="1588" r="T964" connectionId="0">
    <xmlCellPr id="1" uniqueName="ns4:M3_34_45">
      <xmlPr mapId="3824" xpath="/ns4:FB_III_GT_Standorte/ns4:M3_34_45" xmlDataType="decimal"/>
    </xmlCellPr>
  </singleXmlCell>
  <singleXmlCell id="1589" r="C970" connectionId="0">
    <xmlCellPr id="1" uniqueName="ns4:M3_34_46">
      <xmlPr mapId="3824" xpath="/ns4:FB_III_GT_Standorte/ns4:M3_34_46" xmlDataType="string"/>
    </xmlCellPr>
  </singleXmlCell>
  <singleXmlCell id="1590" r="G970" connectionId="0">
    <xmlCellPr id="1" uniqueName="ns4:M3_34_47">
      <xmlPr mapId="3824" xpath="/ns4:FB_III_GT_Standorte/ns4:M3_34_47" xmlDataType="string"/>
    </xmlCellPr>
  </singleXmlCell>
  <singleXmlCell id="1591" r="D978" connectionId="0">
    <xmlCellPr id="1" uniqueName="ns4:M3_34_48">
      <xmlPr mapId="3824" xpath="/ns4:FB_III_GT_Standorte/ns4:M3_34_48" xmlDataType="string"/>
    </xmlCellPr>
  </singleXmlCell>
  <singleXmlCell id="1592" r="D980" connectionId="0">
    <xmlCellPr id="1" uniqueName="ns4:M3_34_49">
      <xmlPr mapId="3824" xpath="/ns4:FB_III_GT_Standorte/ns4:M3_34_49" xmlDataType="string"/>
    </xmlCellPr>
  </singleXmlCell>
  <singleXmlCell id="1593" r="D982" connectionId="0">
    <xmlCellPr id="1" uniqueName="ns4:M3_34_18">
      <xmlPr mapId="3824" xpath="/ns4:FB_III_GT_Standorte/ns4:M3_34_18" xmlDataType="string"/>
    </xmlCellPr>
  </singleXmlCell>
  <singleXmlCell id="1594" r="N982" connectionId="0">
    <xmlCellPr id="1" uniqueName="ns4:M3_34_19">
      <xmlPr mapId="3824" xpath="/ns4:FB_III_GT_Standorte/ns4:M3_34_19" xmlDataType="string"/>
    </xmlCellPr>
  </singleXmlCell>
  <singleXmlCell id="1595" r="D984" connectionId="0">
    <xmlCellPr id="1" uniqueName="ns4:M3_34_25">
      <xmlPr mapId="3824" xpath="/ns4:FB_III_GT_Standorte/ns4:M3_34_25" xmlDataType="string"/>
    </xmlCellPr>
  </singleXmlCell>
  <singleXmlCell id="1596" r="I984" connectionId="0">
    <xmlCellPr id="1" uniqueName="ns4:M3_34_31">
      <xmlPr mapId="3824" xpath="/ns4:FB_III_GT_Standorte/ns4:M3_34_31" xmlDataType="string"/>
    </xmlCellPr>
  </singleXmlCell>
  <singleXmlCell id="1597" r="N984" connectionId="0">
    <xmlCellPr id="1" uniqueName="ns4:M3_34_22">
      <xmlPr mapId="3824" xpath="/ns4:FB_III_GT_Standorte/ns4:M3_34_22" xmlDataType="string"/>
    </xmlCellPr>
  </singleXmlCell>
  <singleXmlCell id="1598" r="D986" connectionId="0">
    <xmlCellPr id="1" uniqueName="ns4:M3_34_28">
      <xmlPr mapId="3824" xpath="/ns4:FB_III_GT_Standorte/ns4:M3_34_28" xmlDataType="string"/>
    </xmlCellPr>
  </singleXmlCell>
  <singleXmlCell id="1599" r="I986" connectionId="0">
    <xmlCellPr id="1" uniqueName="ns4:M3_34_26">
      <xmlPr mapId="3824" xpath="/ns4:FB_III_GT_Standorte/ns4:M3_34_26" xmlDataType="string"/>
    </xmlCellPr>
  </singleXmlCell>
  <singleXmlCell id="1600" r="N986" connectionId="0">
    <xmlCellPr id="1" uniqueName="ns4:M3_34_30">
      <xmlPr mapId="3824" xpath="/ns4:FB_III_GT_Standorte/ns4:M3_34_30" xmlDataType="string"/>
    </xmlCellPr>
  </singleXmlCell>
  <singleXmlCell id="1601" r="F988" connectionId="0">
    <xmlCellPr id="1" uniqueName="ns4:M3_34_29">
      <xmlPr mapId="3824" xpath="/ns4:FB_III_GT_Standorte/ns4:M3_34_29" xmlDataType="string"/>
    </xmlCellPr>
  </singleXmlCell>
  <singleXmlCell id="1602" r="I995" connectionId="0">
    <xmlCellPr id="1" uniqueName="ns4:M3_34_32">
      <xmlPr mapId="3824" xpath="/ns4:FB_III_GT_Standorte/ns4:M3_34_32" xmlDataType="string"/>
    </xmlCellPr>
  </singleXmlCell>
  <singleXmlCell id="1603" r="I997" connectionId="0">
    <xmlCellPr id="1" uniqueName="ns4:M3_34_33">
      <xmlPr mapId="3824" xpath="/ns4:FB_III_GT_Standorte/ns4:M3_34_33" xmlDataType="string"/>
    </xmlCellPr>
  </singleXmlCell>
  <singleXmlCell id="1604" r="I999" connectionId="0">
    <xmlCellPr id="1" uniqueName="ns4:M3_34_34">
      <xmlPr mapId="3824" xpath="/ns4:FB_III_GT_Standorte/ns4:M3_34_34" xmlDataType="string"/>
    </xmlCellPr>
  </singleXmlCell>
  <singleXmlCell id="1605" r="W1005" connectionId="0">
    <xmlCellPr id="1" uniqueName="ns4:M3_34_35">
      <xmlPr mapId="3824" xpath="/ns4:FB_III_GT_Standorte/ns4:M3_34_35" xmlDataType="string"/>
    </xmlCellPr>
  </singleXmlCell>
  <singleXmlCell id="1606" r="U1008" connectionId="0">
    <xmlCellPr id="1" uniqueName="ns4:U0_4">
      <xmlPr mapId="3825" xpath="/ns4:FB_III_GT_Standorte/ns4:Unternehmensdaten/ns4:U0_4" xmlDataType="string"/>
    </xmlCellPr>
  </singleXmlCell>
  <singleXmlCell id="1607" r="G1008" connectionId="0">
    <xmlCellPr id="1" uniqueName="ns4:lfd_Nr.">
      <xmlPr mapId="3825" xpath="/ns4:FB_III_GT_Standorte/ns4:Unternehmensdaten/ns4:lfd_Nr." xmlDataType="string"/>
    </xmlCellPr>
  </singleXmlCell>
  <singleXmlCell id="1608" r="H1008" connectionId="0">
    <xmlCellPr id="1" uniqueName="ns4:U0_4_1">
      <xmlPr mapId="3825" xpath="/ns4:FB_III_GT_Standorte/ns4:Unternehmensdaten/ns4:U0_4_1" xmlDataType="string"/>
    </xmlCellPr>
  </singleXmlCell>
  <singleXmlCell id="1609" r="F1010" connectionId="0">
    <xmlCellPr id="1" uniqueName="ns4:M3_34_1">
      <xmlPr mapId="3825" xpath="/ns4:FB_III_GT_Standorte/ns4:Unternehmensdaten/ns4:M3_34_1" xmlDataType="string"/>
    </xmlCellPr>
  </singleXmlCell>
  <singleXmlCell id="1611" r="F1012" connectionId="0">
    <xmlCellPr id="1" uniqueName="ns4:M3_34_2">
      <xmlPr mapId="3825" xpath="/ns4:FB_III_GT_Standorte/ns4:Unternehmensdaten/ns4:M3_34_2" xmlDataType="string"/>
    </xmlCellPr>
  </singleXmlCell>
  <singleXmlCell id="1612" r="J1012" connectionId="0">
    <xmlCellPr id="1" uniqueName="ns4:M3_34_3">
      <xmlPr mapId="3825" xpath="/ns4:FB_III_GT_Standorte/ns4:Unternehmensdaten/ns4:M3_34_3" xmlDataType="string"/>
    </xmlCellPr>
  </singleXmlCell>
  <singleXmlCell id="1613" r="I1016" connectionId="0">
    <xmlCellPr id="1" uniqueName="ns4:M3_34_36">
      <xmlPr mapId="3825" xpath="/ns4:FB_III_GT_Standorte/ns4:Unternehmensdaten/ns4:M3_34_36" xmlDataType="string"/>
    </xmlCellPr>
  </singleXmlCell>
  <singleXmlCell id="1614" r="K1016" connectionId="0">
    <xmlCellPr id="1" uniqueName="ns4:M3_34_37">
      <xmlPr mapId="3825" xpath="/ns4:FB_III_GT_Standorte/ns4:Unternehmensdaten/ns4:M3_34_37" xmlDataType="string"/>
    </xmlCellPr>
  </singleXmlCell>
  <singleXmlCell id="1615" r="Q1016" connectionId="0">
    <xmlCellPr id="1" uniqueName="ns4:M3_34_38">
      <xmlPr mapId="3825" xpath="/ns4:FB_III_GT_Standorte/ns4:Unternehmensdaten/ns4:M3_34_38" xmlDataType="string"/>
    </xmlCellPr>
  </singleXmlCell>
  <singleXmlCell id="1616" r="S1016" connectionId="0">
    <xmlCellPr id="1" uniqueName="ns4:M3_34_39">
      <xmlPr mapId="3825" xpath="/ns4:FB_III_GT_Standorte/ns4:Unternehmensdaten/ns4:M3_34_39" xmlDataType="string"/>
    </xmlCellPr>
  </singleXmlCell>
  <singleXmlCell id="1617" r="I1019" connectionId="0">
    <xmlCellPr id="1" uniqueName="ns4:M3_34_40">
      <xmlPr mapId="3825" xpath="/ns4:FB_III_GT_Standorte/ns4:Unternehmensdaten/ns4:M3_34_40" xmlDataType="string"/>
    </xmlCellPr>
  </singleXmlCell>
  <singleXmlCell id="1618" r="K1019" connectionId="0">
    <xmlCellPr id="1" uniqueName="ns4:M3_34_41">
      <xmlPr mapId="3825" xpath="/ns4:FB_III_GT_Standorte/ns4:Unternehmensdaten/ns4:M3_34_41" xmlDataType="string"/>
    </xmlCellPr>
  </singleXmlCell>
  <singleXmlCell id="1619" r="Q1019" connectionId="0">
    <xmlCellPr id="1" uniqueName="ns4:M3_34_42">
      <xmlPr mapId="3825" xpath="/ns4:FB_III_GT_Standorte/ns4:Unternehmensdaten/ns4:M3_34_42" xmlDataType="string"/>
    </xmlCellPr>
  </singleXmlCell>
  <singleXmlCell id="1620" r="S1019" connectionId="0">
    <xmlCellPr id="1" uniqueName="ns4:M3_34_43">
      <xmlPr mapId="3825" xpath="/ns4:FB_III_GT_Standorte/ns4:Unternehmensdaten/ns4:M3_34_43" xmlDataType="string"/>
    </xmlCellPr>
  </singleXmlCell>
  <singleXmlCell id="1621" r="V1022" connectionId="0">
    <xmlCellPr id="1" uniqueName="ns4:M3_34_4">
      <xmlPr mapId="3825" xpath="/ns4:FB_III_GT_Standorte/ns4:Unternehmensdaten/ns4:M3_34_4" xmlDataType="string"/>
    </xmlCellPr>
  </singleXmlCell>
  <singleXmlCell id="1622" r="X1022" connectionId="0">
    <xmlCellPr id="1" uniqueName="ns4:M3_34_5">
      <xmlPr mapId="3825" xpath="/ns4:FB_III_GT_Standorte/ns4:Unternehmensdaten/ns4:M3_34_5" xmlDataType="string"/>
    </xmlCellPr>
  </singleXmlCell>
  <singleXmlCell id="1623" r="I1024" connectionId="0">
    <xmlCellPr id="1" uniqueName="ns4:M3_34_6">
      <xmlPr mapId="3825" xpath="/ns4:FB_III_GT_Standorte/ns4:Unternehmensdaten/ns4:M3_34_6" xmlDataType="string"/>
    </xmlCellPr>
  </singleXmlCell>
  <singleXmlCell id="1624" r="Q1026" connectionId="0">
    <xmlCellPr id="1" uniqueName="ns4:M3_34_7">
      <xmlPr mapId="3825" xpath="/ns4:FB_III_GT_Standorte/ns4:Unternehmensdaten/ns4:M3_34_7" xmlDataType="string"/>
    </xmlCellPr>
  </singleXmlCell>
  <singleXmlCell id="1625" r="T1026" connectionId="0">
    <xmlCellPr id="1" uniqueName="ns4:M3_34_8">
      <xmlPr mapId="3825" xpath="/ns4:FB_III_GT_Standorte/ns4:Unternehmensdaten/ns4:M3_34_8" xmlDataType="string"/>
    </xmlCellPr>
  </singleXmlCell>
  <singleXmlCell id="1626" r="W1026" connectionId="0">
    <xmlCellPr id="1" uniqueName="ns4:M3_34_9">
      <xmlPr mapId="3825" xpath="/ns4:FB_III_GT_Standorte/ns4:Unternehmensdaten/ns4:M3_34_9" xmlDataType="string"/>
    </xmlCellPr>
  </singleXmlCell>
  <singleXmlCell id="1627" r="N1030" connectionId="0">
    <xmlCellPr id="1" uniqueName="ns4:M3_34_10">
      <xmlPr mapId="3825" xpath="/ns4:FB_III_GT_Standorte/ns4:M3_34_10" xmlDataType="decimal"/>
    </xmlCellPr>
  </singleXmlCell>
  <singleXmlCell id="1628" r="T1030" connectionId="0">
    <xmlCellPr id="1" uniqueName="ns4:M3_34_12">
      <xmlPr mapId="3825" xpath="/ns4:FB_III_GT_Standorte/ns4:M3_34_12" xmlDataType="integer"/>
    </xmlCellPr>
  </singleXmlCell>
  <singleXmlCell id="1629" r="N1034" connectionId="0">
    <xmlCellPr id="1" uniqueName="ns4:M3_34_13">
      <xmlPr mapId="3825" xpath="/ns4:FB_III_GT_Standorte/ns4:M3_34_13" xmlDataType="decimal"/>
    </xmlCellPr>
  </singleXmlCell>
  <singleXmlCell id="1630" r="T1034" connectionId="0">
    <xmlCellPr id="1" uniqueName="ns4:M3_34_15">
      <xmlPr mapId="3825" xpath="/ns4:FB_III_GT_Standorte/ns4:M3_34_15" xmlDataType="integer"/>
    </xmlCellPr>
  </singleXmlCell>
  <singleXmlCell id="1631" r="T1038" connectionId="0">
    <xmlCellPr id="1" uniqueName="ns4:M3_34_16">
      <xmlPr mapId="3825" xpath="/ns4:FB_III_GT_Standorte/ns4:M3_34_16" xmlDataType="decimal"/>
    </xmlCellPr>
  </singleXmlCell>
  <singleXmlCell id="1632" r="N1040" connectionId="0">
    <xmlCellPr id="1" uniqueName="ns4:M3_34_44">
      <xmlPr mapId="3825" xpath="/ns4:FB_III_GT_Standorte/ns4:M3_34_44" xmlDataType="decimal"/>
    </xmlCellPr>
  </singleXmlCell>
  <singleXmlCell id="1633" r="T1040" connectionId="0">
    <xmlCellPr id="1" uniqueName="ns4:M3_34_45">
      <xmlPr mapId="3825" xpath="/ns4:FB_III_GT_Standorte/ns4:M3_34_45" xmlDataType="decimal"/>
    </xmlCellPr>
  </singleXmlCell>
  <singleXmlCell id="1634" r="C1046" connectionId="0">
    <xmlCellPr id="1" uniqueName="ns4:M3_34_46">
      <xmlPr mapId="3825" xpath="/ns4:FB_III_GT_Standorte/ns4:M3_34_46" xmlDataType="string"/>
    </xmlCellPr>
  </singleXmlCell>
  <singleXmlCell id="1635" r="G1046" connectionId="0">
    <xmlCellPr id="1" uniqueName="ns4:M3_34_47">
      <xmlPr mapId="3825" xpath="/ns4:FB_III_GT_Standorte/ns4:M3_34_47" xmlDataType="string"/>
    </xmlCellPr>
  </singleXmlCell>
  <singleXmlCell id="1636" r="D1054" connectionId="0">
    <xmlCellPr id="1" uniqueName="ns4:M3_34_48">
      <xmlPr mapId="3825" xpath="/ns4:FB_III_GT_Standorte/ns4:M3_34_48" xmlDataType="string"/>
    </xmlCellPr>
  </singleXmlCell>
  <singleXmlCell id="1637" r="D1056" connectionId="0">
    <xmlCellPr id="1" uniqueName="ns4:M3_34_49">
      <xmlPr mapId="3825" xpath="/ns4:FB_III_GT_Standorte/ns4:M3_34_49" xmlDataType="string"/>
    </xmlCellPr>
  </singleXmlCell>
  <singleXmlCell id="1638" r="D1058" connectionId="0">
    <xmlCellPr id="1" uniqueName="ns4:M3_34_18">
      <xmlPr mapId="3825" xpath="/ns4:FB_III_GT_Standorte/ns4:M3_34_18" xmlDataType="string"/>
    </xmlCellPr>
  </singleXmlCell>
  <singleXmlCell id="1639" r="N1058" connectionId="0">
    <xmlCellPr id="1" uniqueName="ns4:M3_34_19">
      <xmlPr mapId="3825" xpath="/ns4:FB_III_GT_Standorte/ns4:M3_34_19" xmlDataType="string"/>
    </xmlCellPr>
  </singleXmlCell>
  <singleXmlCell id="1640" r="D1060" connectionId="0">
    <xmlCellPr id="1" uniqueName="ns4:M3_34_25">
      <xmlPr mapId="3825" xpath="/ns4:FB_III_GT_Standorte/ns4:M3_34_25" xmlDataType="string"/>
    </xmlCellPr>
  </singleXmlCell>
  <singleXmlCell id="1641" r="I1060" connectionId="0">
    <xmlCellPr id="1" uniqueName="ns4:M3_34_31">
      <xmlPr mapId="3825" xpath="/ns4:FB_III_GT_Standorte/ns4:M3_34_31" xmlDataType="string"/>
    </xmlCellPr>
  </singleXmlCell>
  <singleXmlCell id="1642" r="N1060" connectionId="0">
    <xmlCellPr id="1" uniqueName="ns4:M3_34_22">
      <xmlPr mapId="3825" xpath="/ns4:FB_III_GT_Standorte/ns4:M3_34_22" xmlDataType="string"/>
    </xmlCellPr>
  </singleXmlCell>
  <singleXmlCell id="1643" r="D1062" connectionId="0">
    <xmlCellPr id="1" uniqueName="ns4:M3_34_28">
      <xmlPr mapId="3825" xpath="/ns4:FB_III_GT_Standorte/ns4:M3_34_28" xmlDataType="string"/>
    </xmlCellPr>
  </singleXmlCell>
  <singleXmlCell id="1644" r="I1062" connectionId="0">
    <xmlCellPr id="1" uniqueName="ns4:M3_34_26">
      <xmlPr mapId="3825" xpath="/ns4:FB_III_GT_Standorte/ns4:M3_34_26" xmlDataType="string"/>
    </xmlCellPr>
  </singleXmlCell>
  <singleXmlCell id="1645" r="N1062" connectionId="0">
    <xmlCellPr id="1" uniqueName="ns4:M3_34_30">
      <xmlPr mapId="3825" xpath="/ns4:FB_III_GT_Standorte/ns4:M3_34_30" xmlDataType="string"/>
    </xmlCellPr>
  </singleXmlCell>
  <singleXmlCell id="1646" r="F1064" connectionId="0">
    <xmlCellPr id="1" uniqueName="ns4:M3_34_29">
      <xmlPr mapId="3825" xpath="/ns4:FB_III_GT_Standorte/ns4:M3_34_29" xmlDataType="string"/>
    </xmlCellPr>
  </singleXmlCell>
  <singleXmlCell id="1647" r="I1071" connectionId="0">
    <xmlCellPr id="1" uniqueName="ns4:M3_34_32">
      <xmlPr mapId="3825" xpath="/ns4:FB_III_GT_Standorte/ns4:M3_34_32" xmlDataType="string"/>
    </xmlCellPr>
  </singleXmlCell>
  <singleXmlCell id="1648" r="I1073" connectionId="0">
    <xmlCellPr id="1" uniqueName="ns4:M3_34_33">
      <xmlPr mapId="3825" xpath="/ns4:FB_III_GT_Standorte/ns4:M3_34_33" xmlDataType="string"/>
    </xmlCellPr>
  </singleXmlCell>
  <singleXmlCell id="1649" r="I1075" connectionId="0">
    <xmlCellPr id="1" uniqueName="ns4:M3_34_34">
      <xmlPr mapId="3825" xpath="/ns4:FB_III_GT_Standorte/ns4:M3_34_34" xmlDataType="string"/>
    </xmlCellPr>
  </singleXmlCell>
  <singleXmlCell id="1650" r="W1081" connectionId="0">
    <xmlCellPr id="1" uniqueName="ns4:M3_34_35">
      <xmlPr mapId="3825" xpath="/ns4:FB_III_GT_Standorte/ns4:M3_34_35" xmlDataType="string"/>
    </xmlCellPr>
  </singleXmlCell>
  <singleXmlCell id="1651" r="U1084" connectionId="0">
    <xmlCellPr id="1" uniqueName="ns4:U0_4">
      <xmlPr mapId="3826" xpath="/ns4:FB_III_GT_Standorte/ns4:Unternehmensdaten/ns4:U0_4" xmlDataType="string"/>
    </xmlCellPr>
  </singleXmlCell>
  <singleXmlCell id="1652" r="G1084" connectionId="0">
    <xmlCellPr id="1" uniqueName="ns4:lfd_Nr.">
      <xmlPr mapId="3826" xpath="/ns4:FB_III_GT_Standorte/ns4:Unternehmensdaten/ns4:lfd_Nr." xmlDataType="string"/>
    </xmlCellPr>
  </singleXmlCell>
  <singleXmlCell id="1653" r="H1084" connectionId="0">
    <xmlCellPr id="1" uniqueName="ns4:U0_4_1">
      <xmlPr mapId="3826" xpath="/ns4:FB_III_GT_Standorte/ns4:Unternehmensdaten/ns4:U0_4_1" xmlDataType="string"/>
    </xmlCellPr>
  </singleXmlCell>
  <singleXmlCell id="1655" r="F1086" connectionId="0">
    <xmlCellPr id="1" uniqueName="ns4:M3_34_1">
      <xmlPr mapId="3826" xpath="/ns4:FB_III_GT_Standorte/ns4:Unternehmensdaten/ns4:M3_34_1" xmlDataType="string"/>
    </xmlCellPr>
  </singleXmlCell>
  <singleXmlCell id="1656" r="F1088" connectionId="0">
    <xmlCellPr id="1" uniqueName="ns4:M3_34_2">
      <xmlPr mapId="3826" xpath="/ns4:FB_III_GT_Standorte/ns4:Unternehmensdaten/ns4:M3_34_2" xmlDataType="string"/>
    </xmlCellPr>
  </singleXmlCell>
  <singleXmlCell id="1657" r="J1088" connectionId="0">
    <xmlCellPr id="1" uniqueName="ns4:M3_34_3">
      <xmlPr mapId="3826" xpath="/ns4:FB_III_GT_Standorte/ns4:Unternehmensdaten/ns4:M3_34_3" xmlDataType="string"/>
    </xmlCellPr>
  </singleXmlCell>
  <singleXmlCell id="1658" r="I1092" connectionId="0">
    <xmlCellPr id="1" uniqueName="ns4:M3_34_36">
      <xmlPr mapId="3826" xpath="/ns4:FB_III_GT_Standorte/ns4:Unternehmensdaten/ns4:M3_34_36" xmlDataType="string"/>
    </xmlCellPr>
  </singleXmlCell>
  <singleXmlCell id="1659" r="K1092" connectionId="0">
    <xmlCellPr id="1" uniqueName="ns4:M3_34_37">
      <xmlPr mapId="3826" xpath="/ns4:FB_III_GT_Standorte/ns4:Unternehmensdaten/ns4:M3_34_37" xmlDataType="string"/>
    </xmlCellPr>
  </singleXmlCell>
  <singleXmlCell id="1660" r="Q1092" connectionId="0">
    <xmlCellPr id="1" uniqueName="ns4:M3_34_38">
      <xmlPr mapId="3826" xpath="/ns4:FB_III_GT_Standorte/ns4:Unternehmensdaten/ns4:M3_34_38" xmlDataType="string"/>
    </xmlCellPr>
  </singleXmlCell>
  <singleXmlCell id="1661" r="S1092" connectionId="0">
    <xmlCellPr id="1" uniqueName="ns4:M3_34_39">
      <xmlPr mapId="3826" xpath="/ns4:FB_III_GT_Standorte/ns4:Unternehmensdaten/ns4:M3_34_39" xmlDataType="string"/>
    </xmlCellPr>
  </singleXmlCell>
  <singleXmlCell id="1662" r="I1095" connectionId="0">
    <xmlCellPr id="1" uniqueName="ns4:M3_34_40">
      <xmlPr mapId="3826" xpath="/ns4:FB_III_GT_Standorte/ns4:Unternehmensdaten/ns4:M3_34_40" xmlDataType="string"/>
    </xmlCellPr>
  </singleXmlCell>
  <singleXmlCell id="1663" r="K1095" connectionId="0">
    <xmlCellPr id="1" uniqueName="ns4:M3_34_41">
      <xmlPr mapId="3826" xpath="/ns4:FB_III_GT_Standorte/ns4:Unternehmensdaten/ns4:M3_34_41" xmlDataType="string"/>
    </xmlCellPr>
  </singleXmlCell>
  <singleXmlCell id="1664" r="Q1095" connectionId="0">
    <xmlCellPr id="1" uniqueName="ns4:M3_34_42">
      <xmlPr mapId="3826" xpath="/ns4:FB_III_GT_Standorte/ns4:Unternehmensdaten/ns4:M3_34_42" xmlDataType="string"/>
    </xmlCellPr>
  </singleXmlCell>
  <singleXmlCell id="1665" r="S1095" connectionId="0">
    <xmlCellPr id="1" uniqueName="ns4:M3_34_43">
      <xmlPr mapId="3826" xpath="/ns4:FB_III_GT_Standorte/ns4:Unternehmensdaten/ns4:M3_34_43" xmlDataType="string"/>
    </xmlCellPr>
  </singleXmlCell>
  <singleXmlCell id="1666" r="V1098" connectionId="0">
    <xmlCellPr id="1" uniqueName="ns4:M3_34_4">
      <xmlPr mapId="3826" xpath="/ns4:FB_III_GT_Standorte/ns4:Unternehmensdaten/ns4:M3_34_4" xmlDataType="string"/>
    </xmlCellPr>
  </singleXmlCell>
  <singleXmlCell id="1667" r="X1098" connectionId="0">
    <xmlCellPr id="1" uniqueName="ns4:M3_34_5">
      <xmlPr mapId="3826" xpath="/ns4:FB_III_GT_Standorte/ns4:Unternehmensdaten/ns4:M3_34_5" xmlDataType="string"/>
    </xmlCellPr>
  </singleXmlCell>
  <singleXmlCell id="1668" r="I1100" connectionId="0">
    <xmlCellPr id="1" uniqueName="ns4:M3_34_6">
      <xmlPr mapId="3826" xpath="/ns4:FB_III_GT_Standorte/ns4:Unternehmensdaten/ns4:M3_34_6" xmlDataType="string"/>
    </xmlCellPr>
  </singleXmlCell>
  <singleXmlCell id="1669" r="Q1102" connectionId="0">
    <xmlCellPr id="1" uniqueName="ns4:M3_34_7">
      <xmlPr mapId="3826" xpath="/ns4:FB_III_GT_Standorte/ns4:Unternehmensdaten/ns4:M3_34_7" xmlDataType="string"/>
    </xmlCellPr>
  </singleXmlCell>
  <singleXmlCell id="1670" r="T1102" connectionId="0">
    <xmlCellPr id="1" uniqueName="ns4:M3_34_8">
      <xmlPr mapId="3826" xpath="/ns4:FB_III_GT_Standorte/ns4:Unternehmensdaten/ns4:M3_34_8" xmlDataType="string"/>
    </xmlCellPr>
  </singleXmlCell>
  <singleXmlCell id="1671" r="W1102" connectionId="0">
    <xmlCellPr id="1" uniqueName="ns4:M3_34_9">
      <xmlPr mapId="3826" xpath="/ns4:FB_III_GT_Standorte/ns4:Unternehmensdaten/ns4:M3_34_9" xmlDataType="string"/>
    </xmlCellPr>
  </singleXmlCell>
  <singleXmlCell id="1672" r="N1106" connectionId="0">
    <xmlCellPr id="1" uniqueName="ns4:M3_34_10">
      <xmlPr mapId="3826" xpath="/ns4:FB_III_GT_Standorte/ns4:M3_34_10" xmlDataType="decimal"/>
    </xmlCellPr>
  </singleXmlCell>
  <singleXmlCell id="1673" r="T1106" connectionId="0">
    <xmlCellPr id="1" uniqueName="ns4:M3_34_12">
      <xmlPr mapId="3826" xpath="/ns4:FB_III_GT_Standorte/ns4:M3_34_12" xmlDataType="integer"/>
    </xmlCellPr>
  </singleXmlCell>
  <singleXmlCell id="1674" r="N1110" connectionId="0">
    <xmlCellPr id="1" uniqueName="ns4:M3_34_13">
      <xmlPr mapId="3826" xpath="/ns4:FB_III_GT_Standorte/ns4:M3_34_13" xmlDataType="decimal"/>
    </xmlCellPr>
  </singleXmlCell>
  <singleXmlCell id="1675" r="T1110" connectionId="0">
    <xmlCellPr id="1" uniqueName="ns4:M3_34_15">
      <xmlPr mapId="3826" xpath="/ns4:FB_III_GT_Standorte/ns4:M3_34_15" xmlDataType="integer"/>
    </xmlCellPr>
  </singleXmlCell>
  <singleXmlCell id="1676" r="T1114" connectionId="0">
    <xmlCellPr id="1" uniqueName="ns4:M3_34_16">
      <xmlPr mapId="3826" xpath="/ns4:FB_III_GT_Standorte/ns4:M3_34_16" xmlDataType="decimal"/>
    </xmlCellPr>
  </singleXmlCell>
  <singleXmlCell id="1677" r="N1116" connectionId="0">
    <xmlCellPr id="1" uniqueName="ns4:M3_34_44">
      <xmlPr mapId="3826" xpath="/ns4:FB_III_GT_Standorte/ns4:M3_34_44" xmlDataType="decimal"/>
    </xmlCellPr>
  </singleXmlCell>
  <singleXmlCell id="1678" r="T1116" connectionId="0">
    <xmlCellPr id="1" uniqueName="ns4:M3_34_45">
      <xmlPr mapId="3826" xpath="/ns4:FB_III_GT_Standorte/ns4:M3_34_45" xmlDataType="decimal"/>
    </xmlCellPr>
  </singleXmlCell>
  <singleXmlCell id="1679" r="C1122" connectionId="0">
    <xmlCellPr id="1" uniqueName="ns4:M3_34_46">
      <xmlPr mapId="3826" xpath="/ns4:FB_III_GT_Standorte/ns4:M3_34_46" xmlDataType="string"/>
    </xmlCellPr>
  </singleXmlCell>
  <singleXmlCell id="1680" r="G1122" connectionId="0">
    <xmlCellPr id="1" uniqueName="ns4:M3_34_47">
      <xmlPr mapId="3826" xpath="/ns4:FB_III_GT_Standorte/ns4:M3_34_47" xmlDataType="string"/>
    </xmlCellPr>
  </singleXmlCell>
  <singleXmlCell id="1681" r="D1130" connectionId="0">
    <xmlCellPr id="1" uniqueName="ns4:M3_34_48">
      <xmlPr mapId="3826" xpath="/ns4:FB_III_GT_Standorte/ns4:M3_34_48" xmlDataType="string"/>
    </xmlCellPr>
  </singleXmlCell>
  <singleXmlCell id="1682" r="D1132" connectionId="0">
    <xmlCellPr id="1" uniqueName="ns4:M3_34_49">
      <xmlPr mapId="3826" xpath="/ns4:FB_III_GT_Standorte/ns4:M3_34_49" xmlDataType="string"/>
    </xmlCellPr>
  </singleXmlCell>
  <singleXmlCell id="1683" r="D1134" connectionId="0">
    <xmlCellPr id="1" uniqueName="ns4:M3_34_18">
      <xmlPr mapId="3826" xpath="/ns4:FB_III_GT_Standorte/ns4:M3_34_18" xmlDataType="string"/>
    </xmlCellPr>
  </singleXmlCell>
  <singleXmlCell id="1684" r="N1134" connectionId="0">
    <xmlCellPr id="1" uniqueName="ns4:M3_34_19">
      <xmlPr mapId="3826" xpath="/ns4:FB_III_GT_Standorte/ns4:M3_34_19" xmlDataType="string"/>
    </xmlCellPr>
  </singleXmlCell>
  <singleXmlCell id="1685" r="D1136" connectionId="0">
    <xmlCellPr id="1" uniqueName="ns4:M3_34_25">
      <xmlPr mapId="3826" xpath="/ns4:FB_III_GT_Standorte/ns4:M3_34_25" xmlDataType="string"/>
    </xmlCellPr>
  </singleXmlCell>
  <singleXmlCell id="1686" r="I1136" connectionId="0">
    <xmlCellPr id="1" uniqueName="ns4:M3_34_31">
      <xmlPr mapId="3826" xpath="/ns4:FB_III_GT_Standorte/ns4:M3_34_31" xmlDataType="string"/>
    </xmlCellPr>
  </singleXmlCell>
  <singleXmlCell id="1687" r="N1136" connectionId="0">
    <xmlCellPr id="1" uniqueName="ns4:M3_34_22">
      <xmlPr mapId="3826" xpath="/ns4:FB_III_GT_Standorte/ns4:M3_34_22" xmlDataType="string"/>
    </xmlCellPr>
  </singleXmlCell>
  <singleXmlCell id="1688" r="D1138" connectionId="0">
    <xmlCellPr id="1" uniqueName="ns4:M3_34_28">
      <xmlPr mapId="3826" xpath="/ns4:FB_III_GT_Standorte/ns4:M3_34_28" xmlDataType="string"/>
    </xmlCellPr>
  </singleXmlCell>
  <singleXmlCell id="1689" r="I1138" connectionId="0">
    <xmlCellPr id="1" uniqueName="ns4:M3_34_26">
      <xmlPr mapId="3826" xpath="/ns4:FB_III_GT_Standorte/ns4:M3_34_26" xmlDataType="string"/>
    </xmlCellPr>
  </singleXmlCell>
  <singleXmlCell id="1690" r="N1138" connectionId="0">
    <xmlCellPr id="1" uniqueName="ns4:M3_34_30">
      <xmlPr mapId="3826" xpath="/ns4:FB_III_GT_Standorte/ns4:M3_34_30" xmlDataType="string"/>
    </xmlCellPr>
  </singleXmlCell>
  <singleXmlCell id="1691" r="F1140" connectionId="0">
    <xmlCellPr id="1" uniqueName="ns4:M3_34_29">
      <xmlPr mapId="3826" xpath="/ns4:FB_III_GT_Standorte/ns4:M3_34_29" xmlDataType="string"/>
    </xmlCellPr>
  </singleXmlCell>
  <singleXmlCell id="1692" r="I1147" connectionId="0">
    <xmlCellPr id="1" uniqueName="ns4:M3_34_32">
      <xmlPr mapId="3826" xpath="/ns4:FB_III_GT_Standorte/ns4:M3_34_32" xmlDataType="string"/>
    </xmlCellPr>
  </singleXmlCell>
  <singleXmlCell id="1693" r="I1149" connectionId="0">
    <xmlCellPr id="1" uniqueName="ns4:M3_34_33">
      <xmlPr mapId="3826" xpath="/ns4:FB_III_GT_Standorte/ns4:M3_34_33" xmlDataType="string"/>
    </xmlCellPr>
  </singleXmlCell>
  <singleXmlCell id="1695" r="I1151" connectionId="0">
    <xmlCellPr id="1" uniqueName="ns4:M3_34_34">
      <xmlPr mapId="3826" xpath="/ns4:FB_III_GT_Standorte/ns4:M3_34_34" xmlDataType="string"/>
    </xmlCellPr>
  </singleXmlCell>
  <singleXmlCell id="1696" r="W1157" connectionId="0">
    <xmlCellPr id="1" uniqueName="ns4:M3_34_35">
      <xmlPr mapId="3826" xpath="/ns4:FB_III_GT_Standorte/ns4:M3_34_35" xmlDataType="string"/>
    </xmlCellPr>
  </singleXmlCell>
  <singleXmlCell id="1697" r="U1160" connectionId="0">
    <xmlCellPr id="1" uniqueName="ns4:U0_4">
      <xmlPr mapId="3827" xpath="/ns4:FB_III_GT_Standorte/ns4:Unternehmensdaten/ns4:U0_4" xmlDataType="string"/>
    </xmlCellPr>
  </singleXmlCell>
  <singleXmlCell id="1698" r="G1160" connectionId="0">
    <xmlCellPr id="1" uniqueName="ns4:lfd_Nr.">
      <xmlPr mapId="3827" xpath="/ns4:FB_III_GT_Standorte/ns4:Unternehmensdaten/ns4:lfd_Nr." xmlDataType="string"/>
    </xmlCellPr>
  </singleXmlCell>
  <singleXmlCell id="1699" r="H1160" connectionId="0">
    <xmlCellPr id="1" uniqueName="ns4:U0_4_1">
      <xmlPr mapId="3827" xpath="/ns4:FB_III_GT_Standorte/ns4:Unternehmensdaten/ns4:U0_4_1" xmlDataType="string"/>
    </xmlCellPr>
  </singleXmlCell>
  <singleXmlCell id="1700" r="F1162" connectionId="0">
    <xmlCellPr id="1" uniqueName="ns4:M3_34_1">
      <xmlPr mapId="3827" xpath="/ns4:FB_III_GT_Standorte/ns4:Unternehmensdaten/ns4:M3_34_1" xmlDataType="string"/>
    </xmlCellPr>
  </singleXmlCell>
  <singleXmlCell id="1701" r="F1164" connectionId="0">
    <xmlCellPr id="1" uniqueName="ns4:M3_34_2">
      <xmlPr mapId="3827" xpath="/ns4:FB_III_GT_Standorte/ns4:Unternehmensdaten/ns4:M3_34_2" xmlDataType="string"/>
    </xmlCellPr>
  </singleXmlCell>
  <singleXmlCell id="1702" r="J1164" connectionId="0">
    <xmlCellPr id="1" uniqueName="ns4:M3_34_3">
      <xmlPr mapId="3827" xpath="/ns4:FB_III_GT_Standorte/ns4:Unternehmensdaten/ns4:M3_34_3" xmlDataType="string"/>
    </xmlCellPr>
  </singleXmlCell>
  <singleXmlCell id="1703" r="I1168" connectionId="0">
    <xmlCellPr id="1" uniqueName="ns4:M3_34_36">
      <xmlPr mapId="3827" xpath="/ns4:FB_III_GT_Standorte/ns4:Unternehmensdaten/ns4:M3_34_36" xmlDataType="string"/>
    </xmlCellPr>
  </singleXmlCell>
  <singleXmlCell id="1704" r="K1168" connectionId="0">
    <xmlCellPr id="1" uniqueName="ns4:M3_34_37">
      <xmlPr mapId="3827" xpath="/ns4:FB_III_GT_Standorte/ns4:Unternehmensdaten/ns4:M3_34_37" xmlDataType="string"/>
    </xmlCellPr>
  </singleXmlCell>
  <singleXmlCell id="1705" r="Q1168" connectionId="0">
    <xmlCellPr id="1" uniqueName="ns4:M3_34_38">
      <xmlPr mapId="3827" xpath="/ns4:FB_III_GT_Standorte/ns4:Unternehmensdaten/ns4:M3_34_38" xmlDataType="string"/>
    </xmlCellPr>
  </singleXmlCell>
  <singleXmlCell id="1706" r="S1168" connectionId="0">
    <xmlCellPr id="1" uniqueName="ns4:M3_34_39">
      <xmlPr mapId="3827" xpath="/ns4:FB_III_GT_Standorte/ns4:Unternehmensdaten/ns4:M3_34_39" xmlDataType="string"/>
    </xmlCellPr>
  </singleXmlCell>
  <singleXmlCell id="1707" r="I1171" connectionId="0">
    <xmlCellPr id="1" uniqueName="ns4:M3_34_40">
      <xmlPr mapId="3827" xpath="/ns4:FB_III_GT_Standorte/ns4:Unternehmensdaten/ns4:M3_34_40" xmlDataType="string"/>
    </xmlCellPr>
  </singleXmlCell>
  <singleXmlCell id="1708" r="K1171" connectionId="0">
    <xmlCellPr id="1" uniqueName="ns4:M3_34_41">
      <xmlPr mapId="3827" xpath="/ns4:FB_III_GT_Standorte/ns4:Unternehmensdaten/ns4:M3_34_41" xmlDataType="string"/>
    </xmlCellPr>
  </singleXmlCell>
  <singleXmlCell id="1709" r="Q1171" connectionId="0">
    <xmlCellPr id="1" uniqueName="ns4:M3_34_42">
      <xmlPr mapId="3827" xpath="/ns4:FB_III_GT_Standorte/ns4:Unternehmensdaten/ns4:M3_34_42" xmlDataType="string"/>
    </xmlCellPr>
  </singleXmlCell>
  <singleXmlCell id="1710" r="S1171" connectionId="0">
    <xmlCellPr id="1" uniqueName="ns4:M3_34_43">
      <xmlPr mapId="3827" xpath="/ns4:FB_III_GT_Standorte/ns4:Unternehmensdaten/ns4:M3_34_43" xmlDataType="string"/>
    </xmlCellPr>
  </singleXmlCell>
  <singleXmlCell id="1711" r="V1174" connectionId="0">
    <xmlCellPr id="1" uniqueName="ns4:M3_34_4">
      <xmlPr mapId="3827" xpath="/ns4:FB_III_GT_Standorte/ns4:Unternehmensdaten/ns4:M3_34_4" xmlDataType="string"/>
    </xmlCellPr>
  </singleXmlCell>
  <singleXmlCell id="1712" r="X1174" connectionId="0">
    <xmlCellPr id="1" uniqueName="ns4:M3_34_5">
      <xmlPr mapId="3827" xpath="/ns4:FB_III_GT_Standorte/ns4:Unternehmensdaten/ns4:M3_34_5" xmlDataType="string"/>
    </xmlCellPr>
  </singleXmlCell>
  <singleXmlCell id="1713" r="I1176" connectionId="0">
    <xmlCellPr id="1" uniqueName="ns4:M3_34_6">
      <xmlPr mapId="3827" xpath="/ns4:FB_III_GT_Standorte/ns4:Unternehmensdaten/ns4:M3_34_6" xmlDataType="string"/>
    </xmlCellPr>
  </singleXmlCell>
  <singleXmlCell id="1714" r="Q1178" connectionId="0">
    <xmlCellPr id="1" uniqueName="ns4:M3_34_7">
      <xmlPr mapId="3827" xpath="/ns4:FB_III_GT_Standorte/ns4:Unternehmensdaten/ns4:M3_34_7" xmlDataType="string"/>
    </xmlCellPr>
  </singleXmlCell>
  <singleXmlCell id="1715" r="T1178" connectionId="0">
    <xmlCellPr id="1" uniqueName="ns4:M3_34_8">
      <xmlPr mapId="3827" xpath="/ns4:FB_III_GT_Standorte/ns4:Unternehmensdaten/ns4:M3_34_8" xmlDataType="string"/>
    </xmlCellPr>
  </singleXmlCell>
  <singleXmlCell id="1716" r="W1178" connectionId="0">
    <xmlCellPr id="1" uniqueName="ns4:M3_34_9">
      <xmlPr mapId="3827" xpath="/ns4:FB_III_GT_Standorte/ns4:Unternehmensdaten/ns4:M3_34_9" xmlDataType="string"/>
    </xmlCellPr>
  </singleXmlCell>
  <singleXmlCell id="1717" r="N1182" connectionId="0">
    <xmlCellPr id="1" uniqueName="ns4:M3_34_10">
      <xmlPr mapId="3827" xpath="/ns4:FB_III_GT_Standorte/ns4:M3_34_10" xmlDataType="decimal"/>
    </xmlCellPr>
  </singleXmlCell>
  <singleXmlCell id="1718" r="T1182" connectionId="0">
    <xmlCellPr id="1" uniqueName="ns4:M3_34_12">
      <xmlPr mapId="3827" xpath="/ns4:FB_III_GT_Standorte/ns4:M3_34_12" xmlDataType="integer"/>
    </xmlCellPr>
  </singleXmlCell>
  <singleXmlCell id="1719" r="N1186" connectionId="0">
    <xmlCellPr id="1" uniqueName="ns4:M3_34_13">
      <xmlPr mapId="3827" xpath="/ns4:FB_III_GT_Standorte/ns4:M3_34_13" xmlDataType="decimal"/>
    </xmlCellPr>
  </singleXmlCell>
  <singleXmlCell id="1720" r="T1186" connectionId="0">
    <xmlCellPr id="1" uniqueName="ns4:M3_34_15">
      <xmlPr mapId="3827" xpath="/ns4:FB_III_GT_Standorte/ns4:M3_34_15" xmlDataType="integer"/>
    </xmlCellPr>
  </singleXmlCell>
  <singleXmlCell id="1721" r="T1190" connectionId="0">
    <xmlCellPr id="1" uniqueName="ns4:M3_34_16">
      <xmlPr mapId="3827" xpath="/ns4:FB_III_GT_Standorte/ns4:M3_34_16" xmlDataType="decimal"/>
    </xmlCellPr>
  </singleXmlCell>
  <singleXmlCell id="1722" r="N1192" connectionId="0">
    <xmlCellPr id="1" uniqueName="ns4:M3_34_44">
      <xmlPr mapId="3827" xpath="/ns4:FB_III_GT_Standorte/ns4:M3_34_44" xmlDataType="decimal"/>
    </xmlCellPr>
  </singleXmlCell>
  <singleXmlCell id="1723" r="T1192" connectionId="0">
    <xmlCellPr id="1" uniqueName="ns4:M3_34_45">
      <xmlPr mapId="3827" xpath="/ns4:FB_III_GT_Standorte/ns4:M3_34_45" xmlDataType="decimal"/>
    </xmlCellPr>
  </singleXmlCell>
  <singleXmlCell id="1724" r="C1198" connectionId="0">
    <xmlCellPr id="1" uniqueName="ns4:M3_34_46">
      <xmlPr mapId="3827" xpath="/ns4:FB_III_GT_Standorte/ns4:M3_34_46" xmlDataType="string"/>
    </xmlCellPr>
  </singleXmlCell>
  <singleXmlCell id="1725" r="G1198" connectionId="0">
    <xmlCellPr id="1" uniqueName="ns4:M3_34_47">
      <xmlPr mapId="3827" xpath="/ns4:FB_III_GT_Standorte/ns4:M3_34_47" xmlDataType="string"/>
    </xmlCellPr>
  </singleXmlCell>
  <singleXmlCell id="1726" r="D1206" connectionId="0">
    <xmlCellPr id="1" uniqueName="ns4:M3_34_48">
      <xmlPr mapId="3827" xpath="/ns4:FB_III_GT_Standorte/ns4:M3_34_48" xmlDataType="string"/>
    </xmlCellPr>
  </singleXmlCell>
  <singleXmlCell id="1727" r="D1208" connectionId="0">
    <xmlCellPr id="1" uniqueName="ns4:M3_34_49">
      <xmlPr mapId="3827" xpath="/ns4:FB_III_GT_Standorte/ns4:M3_34_49" xmlDataType="string"/>
    </xmlCellPr>
  </singleXmlCell>
  <singleXmlCell id="1728" r="D1210" connectionId="0">
    <xmlCellPr id="1" uniqueName="ns4:M3_34_18">
      <xmlPr mapId="3827" xpath="/ns4:FB_III_GT_Standorte/ns4:M3_34_18" xmlDataType="string"/>
    </xmlCellPr>
  </singleXmlCell>
  <singleXmlCell id="1729" r="N1210" connectionId="0">
    <xmlCellPr id="1" uniqueName="ns4:M3_34_19">
      <xmlPr mapId="3827" xpath="/ns4:FB_III_GT_Standorte/ns4:M3_34_19" xmlDataType="string"/>
    </xmlCellPr>
  </singleXmlCell>
  <singleXmlCell id="1730" r="D1212" connectionId="0">
    <xmlCellPr id="1" uniqueName="ns4:M3_34_25">
      <xmlPr mapId="3827" xpath="/ns4:FB_III_GT_Standorte/ns4:M3_34_25" xmlDataType="string"/>
    </xmlCellPr>
  </singleXmlCell>
  <singleXmlCell id="1731" r="I1212" connectionId="0">
    <xmlCellPr id="1" uniqueName="ns4:M3_34_31">
      <xmlPr mapId="3827" xpath="/ns4:FB_III_GT_Standorte/ns4:M3_34_31" xmlDataType="string"/>
    </xmlCellPr>
  </singleXmlCell>
  <singleXmlCell id="1733" r="N1212" connectionId="0">
    <xmlCellPr id="1" uniqueName="ns4:M3_34_22">
      <xmlPr mapId="3827" xpath="/ns4:FB_III_GT_Standorte/ns4:M3_34_22" xmlDataType="string"/>
    </xmlCellPr>
  </singleXmlCell>
  <singleXmlCell id="1734" r="D1214" connectionId="0">
    <xmlCellPr id="1" uniqueName="ns4:M3_34_28">
      <xmlPr mapId="3827" xpath="/ns4:FB_III_GT_Standorte/ns4:M3_34_28" xmlDataType="string"/>
    </xmlCellPr>
  </singleXmlCell>
  <singleXmlCell id="1735" r="I1214" connectionId="0">
    <xmlCellPr id="1" uniqueName="ns4:M3_34_26">
      <xmlPr mapId="3827" xpath="/ns4:FB_III_GT_Standorte/ns4:M3_34_26" xmlDataType="string"/>
    </xmlCellPr>
  </singleXmlCell>
  <singleXmlCell id="1736" r="N1214" connectionId="0">
    <xmlCellPr id="1" uniqueName="ns4:M3_34_30">
      <xmlPr mapId="3827" xpath="/ns4:FB_III_GT_Standorte/ns4:M3_34_30" xmlDataType="string"/>
    </xmlCellPr>
  </singleXmlCell>
  <singleXmlCell id="1737" r="F1216" connectionId="0">
    <xmlCellPr id="1" uniqueName="ns4:M3_34_29">
      <xmlPr mapId="3827" xpath="/ns4:FB_III_GT_Standorte/ns4:M3_34_29" xmlDataType="string"/>
    </xmlCellPr>
  </singleXmlCell>
  <singleXmlCell id="1738" r="I1223" connectionId="0">
    <xmlCellPr id="1" uniqueName="ns4:M3_34_32">
      <xmlPr mapId="3827" xpath="/ns4:FB_III_GT_Standorte/ns4:M3_34_32" xmlDataType="string"/>
    </xmlCellPr>
  </singleXmlCell>
  <singleXmlCell id="1739" r="I1225" connectionId="0">
    <xmlCellPr id="1" uniqueName="ns4:M3_34_33">
      <xmlPr mapId="3827" xpath="/ns4:FB_III_GT_Standorte/ns4:M3_34_33" xmlDataType="string"/>
    </xmlCellPr>
  </singleXmlCell>
  <singleXmlCell id="1740" r="I1227" connectionId="0">
    <xmlCellPr id="1" uniqueName="ns4:M3_34_34">
      <xmlPr mapId="3827" xpath="/ns4:FB_III_GT_Standorte/ns4:M3_34_34" xmlDataType="string"/>
    </xmlCellPr>
  </singleXmlCell>
  <singleXmlCell id="1741" r="W1233" connectionId="0">
    <xmlCellPr id="1" uniqueName="ns4:M3_34_35">
      <xmlPr mapId="3827" xpath="/ns4:FB_III_GT_Standorte/ns4:M3_34_35" xmlDataType="string"/>
    </xmlCellPr>
  </singleXmlCell>
  <singleXmlCell id="1742" r="U1236" connectionId="0">
    <xmlCellPr id="1" uniqueName="ns4:U0_4">
      <xmlPr mapId="3828" xpath="/ns4:FB_III_GT_Standorte/ns4:Unternehmensdaten/ns4:U0_4" xmlDataType="string"/>
    </xmlCellPr>
  </singleXmlCell>
  <singleXmlCell id="1743" r="G1236" connectionId="0">
    <xmlCellPr id="1" uniqueName="ns4:lfd_Nr.">
      <xmlPr mapId="3828" xpath="/ns4:FB_III_GT_Standorte/ns4:Unternehmensdaten/ns4:lfd_Nr." xmlDataType="string"/>
    </xmlCellPr>
  </singleXmlCell>
  <singleXmlCell id="1744" r="H1236" connectionId="0">
    <xmlCellPr id="1" uniqueName="ns4:U0_4_1">
      <xmlPr mapId="3828" xpath="/ns4:FB_III_GT_Standorte/ns4:Unternehmensdaten/ns4:U0_4_1" xmlDataType="string"/>
    </xmlCellPr>
  </singleXmlCell>
  <singleXmlCell id="1745" r="F1238" connectionId="0">
    <xmlCellPr id="1" uniqueName="ns4:M3_34_1">
      <xmlPr mapId="3828" xpath="/ns4:FB_III_GT_Standorte/ns4:Unternehmensdaten/ns4:M3_34_1" xmlDataType="string"/>
    </xmlCellPr>
  </singleXmlCell>
  <singleXmlCell id="1746" r="F1240" connectionId="0">
    <xmlCellPr id="1" uniqueName="ns4:M3_34_2">
      <xmlPr mapId="3828" xpath="/ns4:FB_III_GT_Standorte/ns4:Unternehmensdaten/ns4:M3_34_2" xmlDataType="string"/>
    </xmlCellPr>
  </singleXmlCell>
  <singleXmlCell id="1747" r="J1240" connectionId="0">
    <xmlCellPr id="1" uniqueName="ns4:M3_34_3">
      <xmlPr mapId="3828" xpath="/ns4:FB_III_GT_Standorte/ns4:Unternehmensdaten/ns4:M3_34_3" xmlDataType="string"/>
    </xmlCellPr>
  </singleXmlCell>
  <singleXmlCell id="1748" r="I1244" connectionId="0">
    <xmlCellPr id="1" uniqueName="ns4:M3_34_36">
      <xmlPr mapId="3828" xpath="/ns4:FB_III_GT_Standorte/ns4:Unternehmensdaten/ns4:M3_34_36" xmlDataType="string"/>
    </xmlCellPr>
  </singleXmlCell>
  <singleXmlCell id="1749" r="K1244" connectionId="0">
    <xmlCellPr id="1" uniqueName="ns4:M3_34_37">
      <xmlPr mapId="3828" xpath="/ns4:FB_III_GT_Standorte/ns4:Unternehmensdaten/ns4:M3_34_37" xmlDataType="string"/>
    </xmlCellPr>
  </singleXmlCell>
  <singleXmlCell id="1750" r="Q1244" connectionId="0">
    <xmlCellPr id="1" uniqueName="ns4:M3_34_38">
      <xmlPr mapId="3828" xpath="/ns4:FB_III_GT_Standorte/ns4:Unternehmensdaten/ns4:M3_34_38" xmlDataType="string"/>
    </xmlCellPr>
  </singleXmlCell>
  <singleXmlCell id="1751" r="S1244" connectionId="0">
    <xmlCellPr id="1" uniqueName="ns4:M3_34_39">
      <xmlPr mapId="3828" xpath="/ns4:FB_III_GT_Standorte/ns4:Unternehmensdaten/ns4:M3_34_39" xmlDataType="string"/>
    </xmlCellPr>
  </singleXmlCell>
  <singleXmlCell id="1752" r="I1247" connectionId="0">
    <xmlCellPr id="1" uniqueName="ns4:M3_34_40">
      <xmlPr mapId="3828" xpath="/ns4:FB_III_GT_Standorte/ns4:Unternehmensdaten/ns4:M3_34_40" xmlDataType="string"/>
    </xmlCellPr>
  </singleXmlCell>
  <singleXmlCell id="1753" r="K1247" connectionId="0">
    <xmlCellPr id="1" uniqueName="ns4:M3_34_41">
      <xmlPr mapId="3828" xpath="/ns4:FB_III_GT_Standorte/ns4:Unternehmensdaten/ns4:M3_34_41" xmlDataType="string"/>
    </xmlCellPr>
  </singleXmlCell>
  <singleXmlCell id="1754" r="Q1247" connectionId="0">
    <xmlCellPr id="1" uniqueName="ns4:M3_34_42">
      <xmlPr mapId="3828" xpath="/ns4:FB_III_GT_Standorte/ns4:Unternehmensdaten/ns4:M3_34_42" xmlDataType="string"/>
    </xmlCellPr>
  </singleXmlCell>
  <singleXmlCell id="1755" r="S1247" connectionId="0">
    <xmlCellPr id="1" uniqueName="ns4:M3_34_43">
      <xmlPr mapId="3828" xpath="/ns4:FB_III_GT_Standorte/ns4:Unternehmensdaten/ns4:M3_34_43" xmlDataType="string"/>
    </xmlCellPr>
  </singleXmlCell>
  <singleXmlCell id="1756" r="V1250" connectionId="0">
    <xmlCellPr id="1" uniqueName="ns4:M3_34_4">
      <xmlPr mapId="3828" xpath="/ns4:FB_III_GT_Standorte/ns4:Unternehmensdaten/ns4:M3_34_4" xmlDataType="string"/>
    </xmlCellPr>
  </singleXmlCell>
  <singleXmlCell id="1757" r="X1250" connectionId="0">
    <xmlCellPr id="1" uniqueName="ns4:M3_34_5">
      <xmlPr mapId="3828" xpath="/ns4:FB_III_GT_Standorte/ns4:Unternehmensdaten/ns4:M3_34_5" xmlDataType="string"/>
    </xmlCellPr>
  </singleXmlCell>
  <singleXmlCell id="1758" r="I1252" connectionId="0">
    <xmlCellPr id="1" uniqueName="ns4:M3_34_6">
      <xmlPr mapId="3828" xpath="/ns4:FB_III_GT_Standorte/ns4:Unternehmensdaten/ns4:M3_34_6" xmlDataType="string"/>
    </xmlCellPr>
  </singleXmlCell>
  <singleXmlCell id="1759" r="Q1254" connectionId="0">
    <xmlCellPr id="1" uniqueName="ns4:M3_34_7">
      <xmlPr mapId="3828" xpath="/ns4:FB_III_GT_Standorte/ns4:Unternehmensdaten/ns4:M3_34_7" xmlDataType="string"/>
    </xmlCellPr>
  </singleXmlCell>
  <singleXmlCell id="1760" r="T1254" connectionId="0">
    <xmlCellPr id="1" uniqueName="ns4:M3_34_8">
      <xmlPr mapId="3828" xpath="/ns4:FB_III_GT_Standorte/ns4:Unternehmensdaten/ns4:M3_34_8" xmlDataType="string"/>
    </xmlCellPr>
  </singleXmlCell>
  <singleXmlCell id="1761" r="W1254" connectionId="0">
    <xmlCellPr id="1" uniqueName="ns4:M3_34_9">
      <xmlPr mapId="3828" xpath="/ns4:FB_III_GT_Standorte/ns4:Unternehmensdaten/ns4:M3_34_9" xmlDataType="string"/>
    </xmlCellPr>
  </singleXmlCell>
  <singleXmlCell id="1762" r="N1258" connectionId="0">
    <xmlCellPr id="1" uniqueName="ns4:M3_34_10">
      <xmlPr mapId="3828" xpath="/ns4:FB_III_GT_Standorte/ns4:M3_34_10" xmlDataType="decimal"/>
    </xmlCellPr>
  </singleXmlCell>
  <singleXmlCell id="1763" r="T1258" connectionId="0">
    <xmlCellPr id="1" uniqueName="ns4:M3_34_12">
      <xmlPr mapId="3828" xpath="/ns4:FB_III_GT_Standorte/ns4:M3_34_12" xmlDataType="integer"/>
    </xmlCellPr>
  </singleXmlCell>
  <singleXmlCell id="1764" r="N1262" connectionId="0">
    <xmlCellPr id="1" uniqueName="ns4:M3_34_13">
      <xmlPr mapId="3828" xpath="/ns4:FB_III_GT_Standorte/ns4:M3_34_13" xmlDataType="decimal"/>
    </xmlCellPr>
  </singleXmlCell>
  <singleXmlCell id="1765" r="T1262" connectionId="0">
    <xmlCellPr id="1" uniqueName="ns4:M3_34_15">
      <xmlPr mapId="3828" xpath="/ns4:FB_III_GT_Standorte/ns4:M3_34_15" xmlDataType="integer"/>
    </xmlCellPr>
  </singleXmlCell>
  <singleXmlCell id="1766" r="T1266" connectionId="0">
    <xmlCellPr id="1" uniqueName="ns4:M3_34_16">
      <xmlPr mapId="3828" xpath="/ns4:FB_III_GT_Standorte/ns4:M3_34_16" xmlDataType="decimal"/>
    </xmlCellPr>
  </singleXmlCell>
  <singleXmlCell id="1767" r="N1268" connectionId="0">
    <xmlCellPr id="1" uniqueName="ns4:M3_34_44">
      <xmlPr mapId="3828" xpath="/ns4:FB_III_GT_Standorte/ns4:M3_34_44" xmlDataType="decimal"/>
    </xmlCellPr>
  </singleXmlCell>
  <singleXmlCell id="1768" r="T1268" connectionId="0">
    <xmlCellPr id="1" uniqueName="ns4:M3_34_45">
      <xmlPr mapId="3828" xpath="/ns4:FB_III_GT_Standorte/ns4:M3_34_45" xmlDataType="decimal"/>
    </xmlCellPr>
  </singleXmlCell>
  <singleXmlCell id="1769" r="C1274" connectionId="0">
    <xmlCellPr id="1" uniqueName="ns4:M3_34_46">
      <xmlPr mapId="3828" xpath="/ns4:FB_III_GT_Standorte/ns4:M3_34_46" xmlDataType="string"/>
    </xmlCellPr>
  </singleXmlCell>
  <singleXmlCell id="1770" r="G1274" connectionId="0">
    <xmlCellPr id="1" uniqueName="ns4:M3_34_47">
      <xmlPr mapId="3828" xpath="/ns4:FB_III_GT_Standorte/ns4:M3_34_47" xmlDataType="string"/>
    </xmlCellPr>
  </singleXmlCell>
  <singleXmlCell id="1771" r="D1282" connectionId="0">
    <xmlCellPr id="1" uniqueName="ns4:M3_34_48">
      <xmlPr mapId="3828" xpath="/ns4:FB_III_GT_Standorte/ns4:M3_34_48" xmlDataType="string"/>
    </xmlCellPr>
  </singleXmlCell>
  <singleXmlCell id="1772" r="D1284" connectionId="0">
    <xmlCellPr id="1" uniqueName="ns4:M3_34_49">
      <xmlPr mapId="3828" xpath="/ns4:FB_III_GT_Standorte/ns4:M3_34_49" xmlDataType="string"/>
    </xmlCellPr>
  </singleXmlCell>
  <singleXmlCell id="1773" r="D1286" connectionId="0">
    <xmlCellPr id="1" uniqueName="ns4:M3_34_18">
      <xmlPr mapId="3828" xpath="/ns4:FB_III_GT_Standorte/ns4:M3_34_18" xmlDataType="string"/>
    </xmlCellPr>
  </singleXmlCell>
  <singleXmlCell id="1774" r="N1286" connectionId="0">
    <xmlCellPr id="1" uniqueName="ns4:M3_34_19">
      <xmlPr mapId="3828" xpath="/ns4:FB_III_GT_Standorte/ns4:M3_34_19" xmlDataType="string"/>
    </xmlCellPr>
  </singleXmlCell>
  <singleXmlCell id="1775" r="D1288" connectionId="0">
    <xmlCellPr id="1" uniqueName="ns4:M3_34_25">
      <xmlPr mapId="3828" xpath="/ns4:FB_III_GT_Standorte/ns4:M3_34_25" xmlDataType="string"/>
    </xmlCellPr>
  </singleXmlCell>
  <singleXmlCell id="1776" r="I1288" connectionId="0">
    <xmlCellPr id="1" uniqueName="ns4:M3_34_31">
      <xmlPr mapId="3828" xpath="/ns4:FB_III_GT_Standorte/ns4:M3_34_31" xmlDataType="string"/>
    </xmlCellPr>
  </singleXmlCell>
  <singleXmlCell id="1777" r="N1288" connectionId="0">
    <xmlCellPr id="1" uniqueName="ns4:M3_34_22">
      <xmlPr mapId="3828" xpath="/ns4:FB_III_GT_Standorte/ns4:M3_34_22" xmlDataType="string"/>
    </xmlCellPr>
  </singleXmlCell>
  <singleXmlCell id="1778" r="D1290" connectionId="0">
    <xmlCellPr id="1" uniqueName="ns4:M3_34_28">
      <xmlPr mapId="3828" xpath="/ns4:FB_III_GT_Standorte/ns4:M3_34_28" xmlDataType="string"/>
    </xmlCellPr>
  </singleXmlCell>
  <singleXmlCell id="1779" r="I1290" connectionId="0">
    <xmlCellPr id="1" uniqueName="ns4:M3_34_26">
      <xmlPr mapId="3828" xpath="/ns4:FB_III_GT_Standorte/ns4:M3_34_26" xmlDataType="string"/>
    </xmlCellPr>
  </singleXmlCell>
  <singleXmlCell id="1780" r="N1290" connectionId="0">
    <xmlCellPr id="1" uniqueName="ns4:M3_34_30">
      <xmlPr mapId="3828" xpath="/ns4:FB_III_GT_Standorte/ns4:M3_34_30" xmlDataType="string"/>
    </xmlCellPr>
  </singleXmlCell>
  <singleXmlCell id="1781" r="F1292" connectionId="0">
    <xmlCellPr id="1" uniqueName="ns4:M3_34_29">
      <xmlPr mapId="3828" xpath="/ns4:FB_III_GT_Standorte/ns4:M3_34_29" xmlDataType="string"/>
    </xmlCellPr>
  </singleXmlCell>
  <singleXmlCell id="1782" r="I1299" connectionId="0">
    <xmlCellPr id="1" uniqueName="ns4:M3_34_32">
      <xmlPr mapId="3828" xpath="/ns4:FB_III_GT_Standorte/ns4:M3_34_32" xmlDataType="string"/>
    </xmlCellPr>
  </singleXmlCell>
  <singleXmlCell id="1783" r="I1301" connectionId="0">
    <xmlCellPr id="1" uniqueName="ns4:M3_34_33">
      <xmlPr mapId="3828" xpath="/ns4:FB_III_GT_Standorte/ns4:M3_34_33" xmlDataType="string"/>
    </xmlCellPr>
  </singleXmlCell>
  <singleXmlCell id="1784" r="I1303" connectionId="0">
    <xmlCellPr id="1" uniqueName="ns4:M3_34_34">
      <xmlPr mapId="3828" xpath="/ns4:FB_III_GT_Standorte/ns4:M3_34_34" xmlDataType="string"/>
    </xmlCellPr>
  </singleXmlCell>
  <singleXmlCell id="1785" r="W1309" connectionId="0">
    <xmlCellPr id="1" uniqueName="ns4:M3_34_35">
      <xmlPr mapId="3828" xpath="/ns4:FB_III_GT_Standorte/ns4:M3_34_35" xmlDataType="string"/>
    </xmlCellPr>
  </singleXmlCell>
  <singleXmlCell id="1786" r="U1312" connectionId="0">
    <xmlCellPr id="1" uniqueName="ns4:U0_4">
      <xmlPr mapId="3829" xpath="/ns4:FB_III_GT_Standorte/ns4:Unternehmensdaten/ns4:U0_4" xmlDataType="string"/>
    </xmlCellPr>
  </singleXmlCell>
  <singleXmlCell id="1787" r="G1312" connectionId="0">
    <xmlCellPr id="1" uniqueName="ns4:lfd_Nr.">
      <xmlPr mapId="3829" xpath="/ns4:FB_III_GT_Standorte/ns4:Unternehmensdaten/ns4:lfd_Nr." xmlDataType="string"/>
    </xmlCellPr>
  </singleXmlCell>
  <singleXmlCell id="1788" r="H1312" connectionId="0">
    <xmlCellPr id="1" uniqueName="ns4:U0_4_1">
      <xmlPr mapId="3829" xpath="/ns4:FB_III_GT_Standorte/ns4:Unternehmensdaten/ns4:U0_4_1" xmlDataType="string"/>
    </xmlCellPr>
  </singleXmlCell>
  <singleXmlCell id="1789" r="F1314" connectionId="0">
    <xmlCellPr id="1" uniqueName="ns4:M3_34_1">
      <xmlPr mapId="3829" xpath="/ns4:FB_III_GT_Standorte/ns4:Unternehmensdaten/ns4:M3_34_1" xmlDataType="string"/>
    </xmlCellPr>
  </singleXmlCell>
  <singleXmlCell id="1790" r="F1316" connectionId="0">
    <xmlCellPr id="1" uniqueName="ns4:M3_34_2">
      <xmlPr mapId="3829" xpath="/ns4:FB_III_GT_Standorte/ns4:Unternehmensdaten/ns4:M3_34_2" xmlDataType="string"/>
    </xmlCellPr>
  </singleXmlCell>
  <singleXmlCell id="1791" r="J1316" connectionId="0">
    <xmlCellPr id="1" uniqueName="ns4:M3_34_3">
      <xmlPr mapId="3829" xpath="/ns4:FB_III_GT_Standorte/ns4:Unternehmensdaten/ns4:M3_34_3" xmlDataType="string"/>
    </xmlCellPr>
  </singleXmlCell>
  <singleXmlCell id="1792" r="I1320" connectionId="0">
    <xmlCellPr id="1" uniqueName="ns4:M3_34_36">
      <xmlPr mapId="3829" xpath="/ns4:FB_III_GT_Standorte/ns4:Unternehmensdaten/ns4:M3_34_36" xmlDataType="string"/>
    </xmlCellPr>
  </singleXmlCell>
  <singleXmlCell id="1793" r="K1320" connectionId="0">
    <xmlCellPr id="1" uniqueName="ns4:M3_34_37">
      <xmlPr mapId="3829" xpath="/ns4:FB_III_GT_Standorte/ns4:Unternehmensdaten/ns4:M3_34_37" xmlDataType="string"/>
    </xmlCellPr>
  </singleXmlCell>
  <singleXmlCell id="1794" r="Q1320" connectionId="0">
    <xmlCellPr id="1" uniqueName="ns4:M3_34_38">
      <xmlPr mapId="3829" xpath="/ns4:FB_III_GT_Standorte/ns4:Unternehmensdaten/ns4:M3_34_38" xmlDataType="string"/>
    </xmlCellPr>
  </singleXmlCell>
  <singleXmlCell id="1795" r="S1320" connectionId="0">
    <xmlCellPr id="1" uniqueName="ns4:M3_34_39">
      <xmlPr mapId="3829" xpath="/ns4:FB_III_GT_Standorte/ns4:Unternehmensdaten/ns4:M3_34_39" xmlDataType="string"/>
    </xmlCellPr>
  </singleXmlCell>
  <singleXmlCell id="1796" r="I1323" connectionId="0">
    <xmlCellPr id="1" uniqueName="ns4:M3_34_40">
      <xmlPr mapId="3829" xpath="/ns4:FB_III_GT_Standorte/ns4:Unternehmensdaten/ns4:M3_34_40" xmlDataType="string"/>
    </xmlCellPr>
  </singleXmlCell>
  <singleXmlCell id="1797" r="K1323" connectionId="0">
    <xmlCellPr id="1" uniqueName="ns4:M3_34_41">
      <xmlPr mapId="3829" xpath="/ns4:FB_III_GT_Standorte/ns4:Unternehmensdaten/ns4:M3_34_41" xmlDataType="string"/>
    </xmlCellPr>
  </singleXmlCell>
  <singleXmlCell id="1798" r="Q1323" connectionId="0">
    <xmlCellPr id="1" uniqueName="ns4:M3_34_42">
      <xmlPr mapId="3829" xpath="/ns4:FB_III_GT_Standorte/ns4:Unternehmensdaten/ns4:M3_34_42" xmlDataType="string"/>
    </xmlCellPr>
  </singleXmlCell>
  <singleXmlCell id="1799" r="S1323" connectionId="0">
    <xmlCellPr id="1" uniqueName="ns4:M3_34_43">
      <xmlPr mapId="3829" xpath="/ns4:FB_III_GT_Standorte/ns4:Unternehmensdaten/ns4:M3_34_43" xmlDataType="string"/>
    </xmlCellPr>
  </singleXmlCell>
  <singleXmlCell id="1800" r="V1326" connectionId="0">
    <xmlCellPr id="1" uniqueName="ns4:M3_34_4">
      <xmlPr mapId="3829" xpath="/ns4:FB_III_GT_Standorte/ns4:Unternehmensdaten/ns4:M3_34_4" xmlDataType="string"/>
    </xmlCellPr>
  </singleXmlCell>
  <singleXmlCell id="1801" r="X1326" connectionId="0">
    <xmlCellPr id="1" uniqueName="ns4:M3_34_5">
      <xmlPr mapId="3829" xpath="/ns4:FB_III_GT_Standorte/ns4:Unternehmensdaten/ns4:M3_34_5" xmlDataType="string"/>
    </xmlCellPr>
  </singleXmlCell>
  <singleXmlCell id="1802" r="I1328" connectionId="0">
    <xmlCellPr id="1" uniqueName="ns4:M3_34_6">
      <xmlPr mapId="3829" xpath="/ns4:FB_III_GT_Standorte/ns4:Unternehmensdaten/ns4:M3_34_6" xmlDataType="string"/>
    </xmlCellPr>
  </singleXmlCell>
  <singleXmlCell id="1803" r="Q1330" connectionId="0">
    <xmlCellPr id="1" uniqueName="ns4:M3_34_7">
      <xmlPr mapId="3829" xpath="/ns4:FB_III_GT_Standorte/ns4:Unternehmensdaten/ns4:M3_34_7" xmlDataType="string"/>
    </xmlCellPr>
  </singleXmlCell>
  <singleXmlCell id="1804" r="T1330" connectionId="0">
    <xmlCellPr id="1" uniqueName="ns4:M3_34_8">
      <xmlPr mapId="3829" xpath="/ns4:FB_III_GT_Standorte/ns4:Unternehmensdaten/ns4:M3_34_8" xmlDataType="string"/>
    </xmlCellPr>
  </singleXmlCell>
  <singleXmlCell id="1805" r="W1330" connectionId="0">
    <xmlCellPr id="1" uniqueName="ns4:M3_34_9">
      <xmlPr mapId="3829" xpath="/ns4:FB_III_GT_Standorte/ns4:Unternehmensdaten/ns4:M3_34_9" xmlDataType="string"/>
    </xmlCellPr>
  </singleXmlCell>
  <singleXmlCell id="1806" r="N1334" connectionId="0">
    <xmlCellPr id="1" uniqueName="ns4:M3_34_10">
      <xmlPr mapId="3829" xpath="/ns4:FB_III_GT_Standorte/ns4:M3_34_10" xmlDataType="decimal"/>
    </xmlCellPr>
  </singleXmlCell>
  <singleXmlCell id="1807" r="T1334" connectionId="0">
    <xmlCellPr id="1" uniqueName="ns4:M3_34_12">
      <xmlPr mapId="3829" xpath="/ns4:FB_III_GT_Standorte/ns4:M3_34_12" xmlDataType="integer"/>
    </xmlCellPr>
  </singleXmlCell>
  <singleXmlCell id="1808" r="N1338" connectionId="0">
    <xmlCellPr id="1" uniqueName="ns4:M3_34_13">
      <xmlPr mapId="3829" xpath="/ns4:FB_III_GT_Standorte/ns4:M3_34_13" xmlDataType="decimal"/>
    </xmlCellPr>
  </singleXmlCell>
  <singleXmlCell id="1809" r="T1338" connectionId="0">
    <xmlCellPr id="1" uniqueName="ns4:M3_34_15">
      <xmlPr mapId="3829" xpath="/ns4:FB_III_GT_Standorte/ns4:M3_34_15" xmlDataType="integer"/>
    </xmlCellPr>
  </singleXmlCell>
  <singleXmlCell id="1810" r="T1342" connectionId="0">
    <xmlCellPr id="1" uniqueName="ns4:M3_34_16">
      <xmlPr mapId="3829" xpath="/ns4:FB_III_GT_Standorte/ns4:M3_34_16" xmlDataType="decimal"/>
    </xmlCellPr>
  </singleXmlCell>
  <singleXmlCell id="1811" r="N1344" connectionId="0">
    <xmlCellPr id="1" uniqueName="ns4:M3_34_44">
      <xmlPr mapId="3829" xpath="/ns4:FB_III_GT_Standorte/ns4:M3_34_44" xmlDataType="decimal"/>
    </xmlCellPr>
  </singleXmlCell>
  <singleXmlCell id="1812" r="T1344" connectionId="0">
    <xmlCellPr id="1" uniqueName="ns4:M3_34_45">
      <xmlPr mapId="3829" xpath="/ns4:FB_III_GT_Standorte/ns4:M3_34_45" xmlDataType="decimal"/>
    </xmlCellPr>
  </singleXmlCell>
  <singleXmlCell id="1813" r="C1350" connectionId="0">
    <xmlCellPr id="1" uniqueName="ns4:M3_34_46">
      <xmlPr mapId="3829" xpath="/ns4:FB_III_GT_Standorte/ns4:M3_34_46" xmlDataType="string"/>
    </xmlCellPr>
  </singleXmlCell>
  <singleXmlCell id="1814" r="G1350" connectionId="0">
    <xmlCellPr id="1" uniqueName="ns4:M3_34_47">
      <xmlPr mapId="3829" xpath="/ns4:FB_III_GT_Standorte/ns4:M3_34_47" xmlDataType="string"/>
    </xmlCellPr>
  </singleXmlCell>
  <singleXmlCell id="1815" r="D1358" connectionId="0">
    <xmlCellPr id="1" uniqueName="ns4:M3_34_48">
      <xmlPr mapId="3829" xpath="/ns4:FB_III_GT_Standorte/ns4:M3_34_48" xmlDataType="string"/>
    </xmlCellPr>
  </singleXmlCell>
  <singleXmlCell id="1816" r="D1360" connectionId="0">
    <xmlCellPr id="1" uniqueName="ns4:M3_34_49">
      <xmlPr mapId="3829" xpath="/ns4:FB_III_GT_Standorte/ns4:M3_34_49" xmlDataType="string"/>
    </xmlCellPr>
  </singleXmlCell>
  <singleXmlCell id="1817" r="D1362" connectionId="0">
    <xmlCellPr id="1" uniqueName="ns4:M3_34_18">
      <xmlPr mapId="3829" xpath="/ns4:FB_III_GT_Standorte/ns4:M3_34_18" xmlDataType="string"/>
    </xmlCellPr>
  </singleXmlCell>
  <singleXmlCell id="1818" r="N1362" connectionId="0">
    <xmlCellPr id="1" uniqueName="ns4:M3_34_19">
      <xmlPr mapId="3829" xpath="/ns4:FB_III_GT_Standorte/ns4:M3_34_19" xmlDataType="string"/>
    </xmlCellPr>
  </singleXmlCell>
  <singleXmlCell id="1819" r="D1364" connectionId="0">
    <xmlCellPr id="1" uniqueName="ns4:M3_34_25">
      <xmlPr mapId="3829" xpath="/ns4:FB_III_GT_Standorte/ns4:M3_34_25" xmlDataType="string"/>
    </xmlCellPr>
  </singleXmlCell>
  <singleXmlCell id="1820" r="I1364" connectionId="0">
    <xmlCellPr id="1" uniqueName="ns4:M3_34_31">
      <xmlPr mapId="3829" xpath="/ns4:FB_III_GT_Standorte/ns4:M3_34_31" xmlDataType="string"/>
    </xmlCellPr>
  </singleXmlCell>
  <singleXmlCell id="1821" r="N1364" connectionId="0">
    <xmlCellPr id="1" uniqueName="ns4:M3_34_22">
      <xmlPr mapId="3829" xpath="/ns4:FB_III_GT_Standorte/ns4:M3_34_22" xmlDataType="string"/>
    </xmlCellPr>
  </singleXmlCell>
  <singleXmlCell id="1822" r="D1366" connectionId="0">
    <xmlCellPr id="1" uniqueName="ns4:M3_34_28">
      <xmlPr mapId="3829" xpath="/ns4:FB_III_GT_Standorte/ns4:M3_34_28" xmlDataType="string"/>
    </xmlCellPr>
  </singleXmlCell>
  <singleXmlCell id="1823" r="I1366" connectionId="0">
    <xmlCellPr id="1" uniqueName="ns4:M3_34_26">
      <xmlPr mapId="3829" xpath="/ns4:FB_III_GT_Standorte/ns4:M3_34_26" xmlDataType="string"/>
    </xmlCellPr>
  </singleXmlCell>
  <singleXmlCell id="1824" r="N1366" connectionId="0">
    <xmlCellPr id="1" uniqueName="ns4:M3_34_30">
      <xmlPr mapId="3829" xpath="/ns4:FB_III_GT_Standorte/ns4:M3_34_30" xmlDataType="string"/>
    </xmlCellPr>
  </singleXmlCell>
  <singleXmlCell id="1825" r="F1368" connectionId="0">
    <xmlCellPr id="1" uniqueName="ns4:M3_34_29">
      <xmlPr mapId="3829" xpath="/ns4:FB_III_GT_Standorte/ns4:M3_34_29" xmlDataType="string"/>
    </xmlCellPr>
  </singleXmlCell>
  <singleXmlCell id="1826" r="I1375" connectionId="0">
    <xmlCellPr id="1" uniqueName="ns4:M3_34_32">
      <xmlPr mapId="3829" xpath="/ns4:FB_III_GT_Standorte/ns4:M3_34_32" xmlDataType="string"/>
    </xmlCellPr>
  </singleXmlCell>
  <singleXmlCell id="1827" r="I1377" connectionId="0">
    <xmlCellPr id="1" uniqueName="ns4:M3_34_33">
      <xmlPr mapId="3829" xpath="/ns4:FB_III_GT_Standorte/ns4:M3_34_33" xmlDataType="string"/>
    </xmlCellPr>
  </singleXmlCell>
  <singleXmlCell id="1828" r="I1379" connectionId="0">
    <xmlCellPr id="1" uniqueName="ns4:M3_34_34">
      <xmlPr mapId="3829" xpath="/ns4:FB_III_GT_Standorte/ns4:M3_34_34" xmlDataType="string"/>
    </xmlCellPr>
  </singleXmlCell>
  <singleXmlCell id="1829" r="W1385" connectionId="0">
    <xmlCellPr id="1" uniqueName="ns4:M3_34_35">
      <xmlPr mapId="3829" xpath="/ns4:FB_III_GT_Standorte/ns4:M3_34_35" xmlDataType="string"/>
    </xmlCellPr>
  </singleXmlCell>
  <singleXmlCell id="1831" r="U1388" connectionId="0">
    <xmlCellPr id="1" uniqueName="ns4:U0_4">
      <xmlPr mapId="3830" xpath="/ns4:FB_III_GT_Standorte/ns4:Unternehmensdaten/ns4:U0_4" xmlDataType="string"/>
    </xmlCellPr>
  </singleXmlCell>
  <singleXmlCell id="1832" r="G1388" connectionId="0">
    <xmlCellPr id="1" uniqueName="ns4:lfd_Nr.">
      <xmlPr mapId="3830" xpath="/ns4:FB_III_GT_Standorte/ns4:Unternehmensdaten/ns4:lfd_Nr." xmlDataType="string"/>
    </xmlCellPr>
  </singleXmlCell>
  <singleXmlCell id="1833" r="H1388" connectionId="0">
    <xmlCellPr id="1" uniqueName="ns4:U0_4_1">
      <xmlPr mapId="3830" xpath="/ns4:FB_III_GT_Standorte/ns4:Unternehmensdaten/ns4:U0_4_1" xmlDataType="string"/>
    </xmlCellPr>
  </singleXmlCell>
  <singleXmlCell id="1834" r="F1390" connectionId="0">
    <xmlCellPr id="1" uniqueName="ns4:M3_34_1">
      <xmlPr mapId="3830" xpath="/ns4:FB_III_GT_Standorte/ns4:Unternehmensdaten/ns4:M3_34_1" xmlDataType="string"/>
    </xmlCellPr>
  </singleXmlCell>
  <singleXmlCell id="1835" r="F1392" connectionId="0">
    <xmlCellPr id="1" uniqueName="ns4:M3_34_2">
      <xmlPr mapId="3830" xpath="/ns4:FB_III_GT_Standorte/ns4:Unternehmensdaten/ns4:M3_34_2" xmlDataType="string"/>
    </xmlCellPr>
  </singleXmlCell>
  <singleXmlCell id="1836" r="J1392" connectionId="0">
    <xmlCellPr id="1" uniqueName="ns4:M3_34_3">
      <xmlPr mapId="3830" xpath="/ns4:FB_III_GT_Standorte/ns4:Unternehmensdaten/ns4:M3_34_3" xmlDataType="string"/>
    </xmlCellPr>
  </singleXmlCell>
  <singleXmlCell id="1837" r="I1396" connectionId="0">
    <xmlCellPr id="1" uniqueName="ns4:M3_34_36">
      <xmlPr mapId="3830" xpath="/ns4:FB_III_GT_Standorte/ns4:Unternehmensdaten/ns4:M3_34_36" xmlDataType="string"/>
    </xmlCellPr>
  </singleXmlCell>
  <singleXmlCell id="1838" r="K1396" connectionId="0">
    <xmlCellPr id="1" uniqueName="ns4:M3_34_37">
      <xmlPr mapId="3830" xpath="/ns4:FB_III_GT_Standorte/ns4:Unternehmensdaten/ns4:M3_34_37" xmlDataType="string"/>
    </xmlCellPr>
  </singleXmlCell>
  <singleXmlCell id="1839" r="Q1396" connectionId="0">
    <xmlCellPr id="1" uniqueName="ns4:M3_34_38">
      <xmlPr mapId="3830" xpath="/ns4:FB_III_GT_Standorte/ns4:Unternehmensdaten/ns4:M3_34_38" xmlDataType="string"/>
    </xmlCellPr>
  </singleXmlCell>
  <singleXmlCell id="1840" r="S1396" connectionId="0">
    <xmlCellPr id="1" uniqueName="ns4:M3_34_39">
      <xmlPr mapId="3830" xpath="/ns4:FB_III_GT_Standorte/ns4:Unternehmensdaten/ns4:M3_34_39" xmlDataType="string"/>
    </xmlCellPr>
  </singleXmlCell>
  <singleXmlCell id="1841" r="I1399" connectionId="0">
    <xmlCellPr id="1" uniqueName="ns4:M3_34_40">
      <xmlPr mapId="3830" xpath="/ns4:FB_III_GT_Standorte/ns4:Unternehmensdaten/ns4:M3_34_40" xmlDataType="string"/>
    </xmlCellPr>
  </singleXmlCell>
  <singleXmlCell id="1842" r="K1399" connectionId="0">
    <xmlCellPr id="1" uniqueName="ns4:M3_34_41">
      <xmlPr mapId="3830" xpath="/ns4:FB_III_GT_Standorte/ns4:Unternehmensdaten/ns4:M3_34_41" xmlDataType="string"/>
    </xmlCellPr>
  </singleXmlCell>
  <singleXmlCell id="1843" r="Q1399" connectionId="0">
    <xmlCellPr id="1" uniqueName="ns4:M3_34_42">
      <xmlPr mapId="3830" xpath="/ns4:FB_III_GT_Standorte/ns4:Unternehmensdaten/ns4:M3_34_42" xmlDataType="string"/>
    </xmlCellPr>
  </singleXmlCell>
  <singleXmlCell id="1844" r="S1399" connectionId="0">
    <xmlCellPr id="1" uniqueName="ns4:M3_34_43">
      <xmlPr mapId="3830" xpath="/ns4:FB_III_GT_Standorte/ns4:Unternehmensdaten/ns4:M3_34_43" xmlDataType="string"/>
    </xmlCellPr>
  </singleXmlCell>
  <singleXmlCell id="1845" r="V1402" connectionId="0">
    <xmlCellPr id="1" uniqueName="ns4:M3_34_4">
      <xmlPr mapId="3830" xpath="/ns4:FB_III_GT_Standorte/ns4:Unternehmensdaten/ns4:M3_34_4" xmlDataType="string"/>
    </xmlCellPr>
  </singleXmlCell>
  <singleXmlCell id="1846" r="X1402" connectionId="0">
    <xmlCellPr id="1" uniqueName="ns4:M3_34_5">
      <xmlPr mapId="3830" xpath="/ns4:FB_III_GT_Standorte/ns4:Unternehmensdaten/ns4:M3_34_5" xmlDataType="string"/>
    </xmlCellPr>
  </singleXmlCell>
  <singleXmlCell id="1847" r="I1404" connectionId="0">
    <xmlCellPr id="1" uniqueName="ns4:M3_34_6">
      <xmlPr mapId="3830" xpath="/ns4:FB_III_GT_Standorte/ns4:Unternehmensdaten/ns4:M3_34_6" xmlDataType="string"/>
    </xmlCellPr>
  </singleXmlCell>
  <singleXmlCell id="1848" r="Q1406" connectionId="0">
    <xmlCellPr id="1" uniqueName="ns4:M3_34_7">
      <xmlPr mapId="3830" xpath="/ns4:FB_III_GT_Standorte/ns4:Unternehmensdaten/ns4:M3_34_7" xmlDataType="string"/>
    </xmlCellPr>
  </singleXmlCell>
  <singleXmlCell id="1849" r="T1406" connectionId="0">
    <xmlCellPr id="1" uniqueName="ns4:M3_34_8">
      <xmlPr mapId="3830" xpath="/ns4:FB_III_GT_Standorte/ns4:Unternehmensdaten/ns4:M3_34_8" xmlDataType="string"/>
    </xmlCellPr>
  </singleXmlCell>
  <singleXmlCell id="1850" r="W1406" connectionId="0">
    <xmlCellPr id="1" uniqueName="ns4:M3_34_9">
      <xmlPr mapId="3830" xpath="/ns4:FB_III_GT_Standorte/ns4:Unternehmensdaten/ns4:M3_34_9" xmlDataType="string"/>
    </xmlCellPr>
  </singleXmlCell>
  <singleXmlCell id="1851" r="N1410" connectionId="0">
    <xmlCellPr id="1" uniqueName="ns4:M3_34_10">
      <xmlPr mapId="3830" xpath="/ns4:FB_III_GT_Standorte/ns4:M3_34_10" xmlDataType="decimal"/>
    </xmlCellPr>
  </singleXmlCell>
  <singleXmlCell id="1852" r="T1410" connectionId="0">
    <xmlCellPr id="1" uniqueName="ns4:M3_34_12">
      <xmlPr mapId="3830" xpath="/ns4:FB_III_GT_Standorte/ns4:M3_34_12" xmlDataType="integer"/>
    </xmlCellPr>
  </singleXmlCell>
  <singleXmlCell id="1853" r="N1414" connectionId="0">
    <xmlCellPr id="1" uniqueName="ns4:M3_34_13">
      <xmlPr mapId="3830" xpath="/ns4:FB_III_GT_Standorte/ns4:M3_34_13" xmlDataType="decimal"/>
    </xmlCellPr>
  </singleXmlCell>
  <singleXmlCell id="1854" r="T1414" connectionId="0">
    <xmlCellPr id="1" uniqueName="ns4:M3_34_15">
      <xmlPr mapId="3830" xpath="/ns4:FB_III_GT_Standorte/ns4:M3_34_15" xmlDataType="integer"/>
    </xmlCellPr>
  </singleXmlCell>
  <singleXmlCell id="1855" r="T1418" connectionId="0">
    <xmlCellPr id="1" uniqueName="ns4:M3_34_16">
      <xmlPr mapId="3830" xpath="/ns4:FB_III_GT_Standorte/ns4:M3_34_16" xmlDataType="decimal"/>
    </xmlCellPr>
  </singleXmlCell>
  <singleXmlCell id="1856" r="N1420" connectionId="0">
    <xmlCellPr id="1" uniqueName="ns4:M3_34_44">
      <xmlPr mapId="3830" xpath="/ns4:FB_III_GT_Standorte/ns4:M3_34_44" xmlDataType="decimal"/>
    </xmlCellPr>
  </singleXmlCell>
  <singleXmlCell id="1857" r="T1420" connectionId="0">
    <xmlCellPr id="1" uniqueName="ns4:M3_34_45">
      <xmlPr mapId="3830" xpath="/ns4:FB_III_GT_Standorte/ns4:M3_34_45" xmlDataType="decimal"/>
    </xmlCellPr>
  </singleXmlCell>
  <singleXmlCell id="1858" r="C1426" connectionId="0">
    <xmlCellPr id="1" uniqueName="ns4:M3_34_46">
      <xmlPr mapId="3830" xpath="/ns4:FB_III_GT_Standorte/ns4:M3_34_46" xmlDataType="string"/>
    </xmlCellPr>
  </singleXmlCell>
  <singleXmlCell id="1859" r="G1426" connectionId="0">
    <xmlCellPr id="1" uniqueName="ns4:M3_34_47">
      <xmlPr mapId="3830" xpath="/ns4:FB_III_GT_Standorte/ns4:M3_34_47" xmlDataType="string"/>
    </xmlCellPr>
  </singleXmlCell>
  <singleXmlCell id="1860" r="D1434" connectionId="0">
    <xmlCellPr id="1" uniqueName="ns4:M3_34_48">
      <xmlPr mapId="3830" xpath="/ns4:FB_III_GT_Standorte/ns4:M3_34_48" xmlDataType="string"/>
    </xmlCellPr>
  </singleXmlCell>
  <singleXmlCell id="1861" r="D1436" connectionId="0">
    <xmlCellPr id="1" uniqueName="ns4:M3_34_49">
      <xmlPr mapId="3830" xpath="/ns4:FB_III_GT_Standorte/ns4:M3_34_49" xmlDataType="string"/>
    </xmlCellPr>
  </singleXmlCell>
  <singleXmlCell id="1862" r="D1438" connectionId="0">
    <xmlCellPr id="1" uniqueName="ns4:M3_34_18">
      <xmlPr mapId="3830" xpath="/ns4:FB_III_GT_Standorte/ns4:M3_34_18" xmlDataType="string"/>
    </xmlCellPr>
  </singleXmlCell>
  <singleXmlCell id="1864" r="N1438" connectionId="0">
    <xmlCellPr id="1" uniqueName="ns4:M3_34_19">
      <xmlPr mapId="3830" xpath="/ns4:FB_III_GT_Standorte/ns4:M3_34_19" xmlDataType="string"/>
    </xmlCellPr>
  </singleXmlCell>
  <singleXmlCell id="1865" r="D1440" connectionId="0">
    <xmlCellPr id="1" uniqueName="ns4:M3_34_25">
      <xmlPr mapId="3830" xpath="/ns4:FB_III_GT_Standorte/ns4:M3_34_25" xmlDataType="string"/>
    </xmlCellPr>
  </singleXmlCell>
  <singleXmlCell id="1866" r="I1440" connectionId="0">
    <xmlCellPr id="1" uniqueName="ns4:M3_34_31">
      <xmlPr mapId="3830" xpath="/ns4:FB_III_GT_Standorte/ns4:M3_34_31" xmlDataType="string"/>
    </xmlCellPr>
  </singleXmlCell>
  <singleXmlCell id="1867" r="N1440" connectionId="0">
    <xmlCellPr id="1" uniqueName="ns4:M3_34_22">
      <xmlPr mapId="3830" xpath="/ns4:FB_III_GT_Standorte/ns4:M3_34_22" xmlDataType="string"/>
    </xmlCellPr>
  </singleXmlCell>
  <singleXmlCell id="1868" r="D1442" connectionId="0">
    <xmlCellPr id="1" uniqueName="ns4:M3_34_28">
      <xmlPr mapId="3830" xpath="/ns4:FB_III_GT_Standorte/ns4:M3_34_28" xmlDataType="string"/>
    </xmlCellPr>
  </singleXmlCell>
  <singleXmlCell id="1869" r="I1442" connectionId="0">
    <xmlCellPr id="1" uniqueName="ns4:M3_34_26">
      <xmlPr mapId="3830" xpath="/ns4:FB_III_GT_Standorte/ns4:M3_34_26" xmlDataType="string"/>
    </xmlCellPr>
  </singleXmlCell>
  <singleXmlCell id="1870" r="N1442" connectionId="0">
    <xmlCellPr id="1" uniqueName="ns4:M3_34_30">
      <xmlPr mapId="3830" xpath="/ns4:FB_III_GT_Standorte/ns4:M3_34_30" xmlDataType="string"/>
    </xmlCellPr>
  </singleXmlCell>
  <singleXmlCell id="1871" r="F1444" connectionId="0">
    <xmlCellPr id="1" uniqueName="ns4:M3_34_29">
      <xmlPr mapId="3830" xpath="/ns4:FB_III_GT_Standorte/ns4:M3_34_29" xmlDataType="string"/>
    </xmlCellPr>
  </singleXmlCell>
  <singleXmlCell id="1872" r="I1451" connectionId="0">
    <xmlCellPr id="1" uniqueName="ns4:M3_34_32">
      <xmlPr mapId="3830" xpath="/ns4:FB_III_GT_Standorte/ns4:M3_34_32" xmlDataType="string"/>
    </xmlCellPr>
  </singleXmlCell>
  <singleXmlCell id="1873" r="I1453" connectionId="0">
    <xmlCellPr id="1" uniqueName="ns4:M3_34_33">
      <xmlPr mapId="3830" xpath="/ns4:FB_III_GT_Standorte/ns4:M3_34_33" xmlDataType="string"/>
    </xmlCellPr>
  </singleXmlCell>
  <singleXmlCell id="1874" r="I1455" connectionId="0">
    <xmlCellPr id="1" uniqueName="ns4:M3_34_34">
      <xmlPr mapId="3830" xpath="/ns4:FB_III_GT_Standorte/ns4:M3_34_34" xmlDataType="string"/>
    </xmlCellPr>
  </singleXmlCell>
  <singleXmlCell id="1875" r="W1461" connectionId="0">
    <xmlCellPr id="1" uniqueName="ns4:M3_34_35">
      <xmlPr mapId="3830" xpath="/ns4:FB_III_GT_Standorte/ns4:M3_34_35" xmlDataType="string"/>
    </xmlCellPr>
  </singleXmlCell>
  <singleXmlCell id="1876" r="U1464" connectionId="0">
    <xmlCellPr id="1" uniqueName="ns4:U0_4">
      <xmlPr mapId="3831" xpath="/ns4:FB_III_GT_Standorte/ns4:Unternehmensdaten/ns4:U0_4" xmlDataType="string"/>
    </xmlCellPr>
  </singleXmlCell>
  <singleXmlCell id="1877" r="G1464" connectionId="0">
    <xmlCellPr id="1" uniqueName="ns4:lfd_Nr.">
      <xmlPr mapId="3831" xpath="/ns4:FB_III_GT_Standorte/ns4:Unternehmensdaten/ns4:lfd_Nr." xmlDataType="string"/>
    </xmlCellPr>
  </singleXmlCell>
  <singleXmlCell id="1878" r="H1464" connectionId="0">
    <xmlCellPr id="1" uniqueName="ns4:U0_4_1">
      <xmlPr mapId="3831" xpath="/ns4:FB_III_GT_Standorte/ns4:Unternehmensdaten/ns4:U0_4_1" xmlDataType="string"/>
    </xmlCellPr>
  </singleXmlCell>
  <singleXmlCell id="1879" r="F1466" connectionId="0">
    <xmlCellPr id="1" uniqueName="ns4:M3_34_1">
      <xmlPr mapId="3831" xpath="/ns4:FB_III_GT_Standorte/ns4:Unternehmensdaten/ns4:M3_34_1" xmlDataType="string"/>
    </xmlCellPr>
  </singleXmlCell>
  <singleXmlCell id="1880" r="F1468" connectionId="0">
    <xmlCellPr id="1" uniqueName="ns4:M3_34_2">
      <xmlPr mapId="3831" xpath="/ns4:FB_III_GT_Standorte/ns4:Unternehmensdaten/ns4:M3_34_2" xmlDataType="string"/>
    </xmlCellPr>
  </singleXmlCell>
  <singleXmlCell id="1881" r="J1468" connectionId="0">
    <xmlCellPr id="1" uniqueName="ns4:M3_34_3">
      <xmlPr mapId="3831" xpath="/ns4:FB_III_GT_Standorte/ns4:Unternehmensdaten/ns4:M3_34_3" xmlDataType="string"/>
    </xmlCellPr>
  </singleXmlCell>
  <singleXmlCell id="1882" r="I1472" connectionId="0">
    <xmlCellPr id="1" uniqueName="ns4:M3_34_36">
      <xmlPr mapId="3831" xpath="/ns4:FB_III_GT_Standorte/ns4:Unternehmensdaten/ns4:M3_34_36" xmlDataType="string"/>
    </xmlCellPr>
  </singleXmlCell>
  <singleXmlCell id="1883" r="K1472" connectionId="0">
    <xmlCellPr id="1" uniqueName="ns4:M3_34_37">
      <xmlPr mapId="3831" xpath="/ns4:FB_III_GT_Standorte/ns4:Unternehmensdaten/ns4:M3_34_37" xmlDataType="string"/>
    </xmlCellPr>
  </singleXmlCell>
  <singleXmlCell id="1884" r="Q1472" connectionId="0">
    <xmlCellPr id="1" uniqueName="ns4:M3_34_38">
      <xmlPr mapId="3831" xpath="/ns4:FB_III_GT_Standorte/ns4:Unternehmensdaten/ns4:M3_34_38" xmlDataType="string"/>
    </xmlCellPr>
  </singleXmlCell>
  <singleXmlCell id="1885" r="S1472" connectionId="0">
    <xmlCellPr id="1" uniqueName="ns4:M3_34_39">
      <xmlPr mapId="3831" xpath="/ns4:FB_III_GT_Standorte/ns4:Unternehmensdaten/ns4:M3_34_39" xmlDataType="string"/>
    </xmlCellPr>
  </singleXmlCell>
  <singleXmlCell id="1886" r="I1475" connectionId="0">
    <xmlCellPr id="1" uniqueName="ns4:M3_34_40">
      <xmlPr mapId="3831" xpath="/ns4:FB_III_GT_Standorte/ns4:Unternehmensdaten/ns4:M3_34_40" xmlDataType="string"/>
    </xmlCellPr>
  </singleXmlCell>
  <singleXmlCell id="1887" r="K1475" connectionId="0">
    <xmlCellPr id="1" uniqueName="ns4:M3_34_41">
      <xmlPr mapId="3831" xpath="/ns4:FB_III_GT_Standorte/ns4:Unternehmensdaten/ns4:M3_34_41" xmlDataType="string"/>
    </xmlCellPr>
  </singleXmlCell>
  <singleXmlCell id="1888" r="Q1475" connectionId="0">
    <xmlCellPr id="1" uniqueName="ns4:M3_34_42">
      <xmlPr mapId="3831" xpath="/ns4:FB_III_GT_Standorte/ns4:Unternehmensdaten/ns4:M3_34_42" xmlDataType="string"/>
    </xmlCellPr>
  </singleXmlCell>
  <singleXmlCell id="1889" r="S1475" connectionId="0">
    <xmlCellPr id="1" uniqueName="ns4:M3_34_43">
      <xmlPr mapId="3831" xpath="/ns4:FB_III_GT_Standorte/ns4:Unternehmensdaten/ns4:M3_34_43" xmlDataType="string"/>
    </xmlCellPr>
  </singleXmlCell>
  <singleXmlCell id="1890" r="V1478" connectionId="0">
    <xmlCellPr id="1" uniqueName="ns4:M3_34_4">
      <xmlPr mapId="3831" xpath="/ns4:FB_III_GT_Standorte/ns4:Unternehmensdaten/ns4:M3_34_4" xmlDataType="string"/>
    </xmlCellPr>
  </singleXmlCell>
  <singleXmlCell id="1891" r="X1478" connectionId="0">
    <xmlCellPr id="1" uniqueName="ns4:M3_34_5">
      <xmlPr mapId="3831" xpath="/ns4:FB_III_GT_Standorte/ns4:Unternehmensdaten/ns4:M3_34_5" xmlDataType="string"/>
    </xmlCellPr>
  </singleXmlCell>
  <singleXmlCell id="1892" r="I1480" connectionId="0">
    <xmlCellPr id="1" uniqueName="ns4:M3_34_6">
      <xmlPr mapId="3831" xpath="/ns4:FB_III_GT_Standorte/ns4:Unternehmensdaten/ns4:M3_34_6" xmlDataType="string"/>
    </xmlCellPr>
  </singleXmlCell>
  <singleXmlCell id="1893" r="Q1482" connectionId="0">
    <xmlCellPr id="1" uniqueName="ns4:M3_34_7">
      <xmlPr mapId="3831" xpath="/ns4:FB_III_GT_Standorte/ns4:Unternehmensdaten/ns4:M3_34_7" xmlDataType="string"/>
    </xmlCellPr>
  </singleXmlCell>
  <singleXmlCell id="1894" r="T1482" connectionId="0">
    <xmlCellPr id="1" uniqueName="ns4:M3_34_8">
      <xmlPr mapId="3831" xpath="/ns4:FB_III_GT_Standorte/ns4:Unternehmensdaten/ns4:M3_34_8" xmlDataType="string"/>
    </xmlCellPr>
  </singleXmlCell>
  <singleXmlCell id="1895" r="W1482" connectionId="0">
    <xmlCellPr id="1" uniqueName="ns4:M3_34_9">
      <xmlPr mapId="3831" xpath="/ns4:FB_III_GT_Standorte/ns4:Unternehmensdaten/ns4:M3_34_9" xmlDataType="string"/>
    </xmlCellPr>
  </singleXmlCell>
  <singleXmlCell id="1896" r="N1486" connectionId="0">
    <xmlCellPr id="1" uniqueName="ns4:M3_34_10">
      <xmlPr mapId="3831" xpath="/ns4:FB_III_GT_Standorte/ns4:M3_34_10" xmlDataType="decimal"/>
    </xmlCellPr>
  </singleXmlCell>
  <singleXmlCell id="1897" r="T1486" connectionId="0">
    <xmlCellPr id="1" uniqueName="ns4:M3_34_12">
      <xmlPr mapId="3831" xpath="/ns4:FB_III_GT_Standorte/ns4:M3_34_12" xmlDataType="integer"/>
    </xmlCellPr>
  </singleXmlCell>
  <singleXmlCell id="1898" r="N1490" connectionId="0">
    <xmlCellPr id="1" uniqueName="ns4:M3_34_13">
      <xmlPr mapId="3831" xpath="/ns4:FB_III_GT_Standorte/ns4:M3_34_13" xmlDataType="decimal"/>
    </xmlCellPr>
  </singleXmlCell>
  <singleXmlCell id="1899" r="T1490" connectionId="0">
    <xmlCellPr id="1" uniqueName="ns4:M3_34_15">
      <xmlPr mapId="3831" xpath="/ns4:FB_III_GT_Standorte/ns4:M3_34_15" xmlDataType="integer"/>
    </xmlCellPr>
  </singleXmlCell>
  <singleXmlCell id="1900" r="T1494" connectionId="0">
    <xmlCellPr id="1" uniqueName="ns4:M3_34_16">
      <xmlPr mapId="3831" xpath="/ns4:FB_III_GT_Standorte/ns4:M3_34_16" xmlDataType="decimal"/>
    </xmlCellPr>
  </singleXmlCell>
  <singleXmlCell id="1901" r="N1496" connectionId="0">
    <xmlCellPr id="1" uniqueName="ns4:M3_34_44">
      <xmlPr mapId="3831" xpath="/ns4:FB_III_GT_Standorte/ns4:M3_34_44" xmlDataType="decimal"/>
    </xmlCellPr>
  </singleXmlCell>
  <singleXmlCell id="1902" r="T1496" connectionId="0">
    <xmlCellPr id="1" uniqueName="ns4:M3_34_45">
      <xmlPr mapId="3831" xpath="/ns4:FB_III_GT_Standorte/ns4:M3_34_45" xmlDataType="decimal"/>
    </xmlCellPr>
  </singleXmlCell>
  <singleXmlCell id="1903" r="C1502" connectionId="0">
    <xmlCellPr id="1" uniqueName="ns4:M3_34_46">
      <xmlPr mapId="3831" xpath="/ns4:FB_III_GT_Standorte/ns4:M3_34_46" xmlDataType="string"/>
    </xmlCellPr>
  </singleXmlCell>
  <singleXmlCell id="1904" r="G1502" connectionId="0">
    <xmlCellPr id="1" uniqueName="ns4:M3_34_47">
      <xmlPr mapId="3831" xpath="/ns4:FB_III_GT_Standorte/ns4:M3_34_47" xmlDataType="string"/>
    </xmlCellPr>
  </singleXmlCell>
  <singleXmlCell id="1905" r="D1510" connectionId="0">
    <xmlCellPr id="1" uniqueName="ns4:M3_34_48">
      <xmlPr mapId="3831" xpath="/ns4:FB_III_GT_Standorte/ns4:M3_34_48" xmlDataType="string"/>
    </xmlCellPr>
  </singleXmlCell>
  <singleXmlCell id="1906" r="D1512" connectionId="0">
    <xmlCellPr id="1" uniqueName="ns4:M3_34_49">
      <xmlPr mapId="3831" xpath="/ns4:FB_III_GT_Standorte/ns4:M3_34_49" xmlDataType="string"/>
    </xmlCellPr>
  </singleXmlCell>
  <singleXmlCell id="1907" r="D1514" connectionId="0">
    <xmlCellPr id="1" uniqueName="ns4:M3_34_18">
      <xmlPr mapId="3831" xpath="/ns4:FB_III_GT_Standorte/ns4:M3_34_18" xmlDataType="string"/>
    </xmlCellPr>
  </singleXmlCell>
  <singleXmlCell id="1908" r="N1514" connectionId="0">
    <xmlCellPr id="1" uniqueName="ns4:M3_34_19">
      <xmlPr mapId="3831" xpath="/ns4:FB_III_GT_Standorte/ns4:M3_34_19" xmlDataType="string"/>
    </xmlCellPr>
  </singleXmlCell>
  <singleXmlCell id="1909" r="D1516" connectionId="0">
    <xmlCellPr id="1" uniqueName="ns4:M3_34_25">
      <xmlPr mapId="3831" xpath="/ns4:FB_III_GT_Standorte/ns4:M3_34_25" xmlDataType="string"/>
    </xmlCellPr>
  </singleXmlCell>
  <singleXmlCell id="1910" r="I1516" connectionId="0">
    <xmlCellPr id="1" uniqueName="ns4:M3_34_31">
      <xmlPr mapId="3831" xpath="/ns4:FB_III_GT_Standorte/ns4:M3_34_31" xmlDataType="string"/>
    </xmlCellPr>
  </singleXmlCell>
  <singleXmlCell id="1911" r="N1516" connectionId="0">
    <xmlCellPr id="1" uniqueName="ns4:M3_34_22">
      <xmlPr mapId="3831" xpath="/ns4:FB_III_GT_Standorte/ns4:M3_34_22" xmlDataType="string"/>
    </xmlCellPr>
  </singleXmlCell>
  <singleXmlCell id="1912" r="D1518" connectionId="0">
    <xmlCellPr id="1" uniqueName="ns4:M3_34_28">
      <xmlPr mapId="3831" xpath="/ns4:FB_III_GT_Standorte/ns4:M3_34_28" xmlDataType="string"/>
    </xmlCellPr>
  </singleXmlCell>
  <singleXmlCell id="1913" r="I1518" connectionId="0">
    <xmlCellPr id="1" uniqueName="ns4:M3_34_26">
      <xmlPr mapId="3831" xpath="/ns4:FB_III_GT_Standorte/ns4:M3_34_26" xmlDataType="string"/>
    </xmlCellPr>
  </singleXmlCell>
  <singleXmlCell id="1914" r="N1518" connectionId="0">
    <xmlCellPr id="1" uniqueName="ns4:M3_34_30">
      <xmlPr mapId="3831" xpath="/ns4:FB_III_GT_Standorte/ns4:M3_34_30" xmlDataType="string"/>
    </xmlCellPr>
  </singleXmlCell>
  <singleXmlCell id="1915" r="F1520" connectionId="0">
    <xmlCellPr id="1" uniqueName="ns4:M3_34_29">
      <xmlPr mapId="3831" xpath="/ns4:FB_III_GT_Standorte/ns4:M3_34_29" xmlDataType="string"/>
    </xmlCellPr>
  </singleXmlCell>
  <singleXmlCell id="1916" r="I1527" connectionId="0">
    <xmlCellPr id="1" uniqueName="ns4:M3_34_32">
      <xmlPr mapId="3831" xpath="/ns4:FB_III_GT_Standorte/ns4:M3_34_32" xmlDataType="string"/>
    </xmlCellPr>
  </singleXmlCell>
  <singleXmlCell id="1917" r="I1529" connectionId="0">
    <xmlCellPr id="1" uniqueName="ns4:M3_34_33">
      <xmlPr mapId="3831" xpath="/ns4:FB_III_GT_Standorte/ns4:M3_34_33" xmlDataType="string"/>
    </xmlCellPr>
  </singleXmlCell>
  <singleXmlCell id="1918" r="I1531" connectionId="0">
    <xmlCellPr id="1" uniqueName="ns4:M3_34_34">
      <xmlPr mapId="3831" xpath="/ns4:FB_III_GT_Standorte/ns4:M3_34_34" xmlDataType="string"/>
    </xmlCellPr>
  </singleXmlCell>
  <singleXmlCell id="1919" r="W1537" connectionId="0">
    <xmlCellPr id="1" uniqueName="ns4:M3_34_35">
      <xmlPr mapId="3831" xpath="/ns4:FB_III_GT_Standorte/ns4:M3_34_35" xmlDataType="string"/>
    </xmlCellPr>
  </singleXmlCell>
  <singleXmlCell id="1920" r="U1540" connectionId="0">
    <xmlCellPr id="1" uniqueName="ns4:U0_4">
      <xmlPr mapId="3832" xpath="/ns4:FB_III_GT_Standorte/ns4:Unternehmensdaten/ns4:U0_4" xmlDataType="string"/>
    </xmlCellPr>
  </singleXmlCell>
  <singleXmlCell id="1921" r="G1540" connectionId="0">
    <xmlCellPr id="1" uniqueName="ns4:lfd_Nr.">
      <xmlPr mapId="3832" xpath="/ns4:FB_III_GT_Standorte/ns4:Unternehmensdaten/ns4:lfd_Nr." xmlDataType="string"/>
    </xmlCellPr>
  </singleXmlCell>
  <singleXmlCell id="1922" r="H1540" connectionId="0">
    <xmlCellPr id="1" uniqueName="ns4:U0_4_1">
      <xmlPr mapId="3832" xpath="/ns4:FB_III_GT_Standorte/ns4:Unternehmensdaten/ns4:U0_4_1" xmlDataType="string"/>
    </xmlCellPr>
  </singleXmlCell>
  <singleXmlCell id="1923" r="F1542" connectionId="0">
    <xmlCellPr id="1" uniqueName="ns4:M3_34_1">
      <xmlPr mapId="3832" xpath="/ns4:FB_III_GT_Standorte/ns4:Unternehmensdaten/ns4:M3_34_1" xmlDataType="string"/>
    </xmlCellPr>
  </singleXmlCell>
  <singleXmlCell id="1924" r="F1544" connectionId="0">
    <xmlCellPr id="1" uniqueName="ns4:M3_34_2">
      <xmlPr mapId="3832" xpath="/ns4:FB_III_GT_Standorte/ns4:Unternehmensdaten/ns4:M3_34_2" xmlDataType="string"/>
    </xmlCellPr>
  </singleXmlCell>
  <singleXmlCell id="1925" r="J1544" connectionId="0">
    <xmlCellPr id="1" uniqueName="ns4:M3_34_3">
      <xmlPr mapId="3832" xpath="/ns4:FB_III_GT_Standorte/ns4:Unternehmensdaten/ns4:M3_34_3" xmlDataType="string"/>
    </xmlCellPr>
  </singleXmlCell>
  <singleXmlCell id="1926" r="I1548" connectionId="0">
    <xmlCellPr id="1" uniqueName="ns4:M3_34_36">
      <xmlPr mapId="3832" xpath="/ns4:FB_III_GT_Standorte/ns4:Unternehmensdaten/ns4:M3_34_36" xmlDataType="string"/>
    </xmlCellPr>
  </singleXmlCell>
  <singleXmlCell id="1927" r="K1548" connectionId="0">
    <xmlCellPr id="1" uniqueName="ns4:M3_34_37">
      <xmlPr mapId="3832" xpath="/ns4:FB_III_GT_Standorte/ns4:Unternehmensdaten/ns4:M3_34_37" xmlDataType="string"/>
    </xmlCellPr>
  </singleXmlCell>
  <singleXmlCell id="1928" r="Q1548" connectionId="0">
    <xmlCellPr id="1" uniqueName="ns4:M3_34_38">
      <xmlPr mapId="3832" xpath="/ns4:FB_III_GT_Standorte/ns4:Unternehmensdaten/ns4:M3_34_38" xmlDataType="string"/>
    </xmlCellPr>
  </singleXmlCell>
  <singleXmlCell id="1929" r="S1548" connectionId="0">
    <xmlCellPr id="1" uniqueName="ns4:M3_34_39">
      <xmlPr mapId="3832" xpath="/ns4:FB_III_GT_Standorte/ns4:Unternehmensdaten/ns4:M3_34_39" xmlDataType="string"/>
    </xmlCellPr>
  </singleXmlCell>
  <singleXmlCell id="1930" r="I1551" connectionId="0">
    <xmlCellPr id="1" uniqueName="ns4:M3_34_40">
      <xmlPr mapId="3832" xpath="/ns4:FB_III_GT_Standorte/ns4:Unternehmensdaten/ns4:M3_34_40" xmlDataType="string"/>
    </xmlCellPr>
  </singleXmlCell>
  <singleXmlCell id="1931" r="K1551" connectionId="0">
    <xmlCellPr id="1" uniqueName="ns4:M3_34_41">
      <xmlPr mapId="3832" xpath="/ns4:FB_III_GT_Standorte/ns4:Unternehmensdaten/ns4:M3_34_41" xmlDataType="string"/>
    </xmlCellPr>
  </singleXmlCell>
  <singleXmlCell id="1932" r="Q1551" connectionId="0">
    <xmlCellPr id="1" uniqueName="ns4:M3_34_42">
      <xmlPr mapId="3832" xpath="/ns4:FB_III_GT_Standorte/ns4:Unternehmensdaten/ns4:M3_34_42" xmlDataType="string"/>
    </xmlCellPr>
  </singleXmlCell>
  <singleXmlCell id="1933" r="S1551" connectionId="0">
    <xmlCellPr id="1" uniqueName="ns4:M3_34_43">
      <xmlPr mapId="3832" xpath="/ns4:FB_III_GT_Standorte/ns4:Unternehmensdaten/ns4:M3_34_43" xmlDataType="string"/>
    </xmlCellPr>
  </singleXmlCell>
  <singleXmlCell id="1934" r="V1554" connectionId="0">
    <xmlCellPr id="1" uniqueName="ns4:M3_34_4">
      <xmlPr mapId="3832" xpath="/ns4:FB_III_GT_Standorte/ns4:Unternehmensdaten/ns4:M3_34_4" xmlDataType="string"/>
    </xmlCellPr>
  </singleXmlCell>
  <singleXmlCell id="1935" r="X1554" connectionId="0">
    <xmlCellPr id="1" uniqueName="ns4:M3_34_5">
      <xmlPr mapId="3832" xpath="/ns4:FB_III_GT_Standorte/ns4:Unternehmensdaten/ns4:M3_34_5" xmlDataType="string"/>
    </xmlCellPr>
  </singleXmlCell>
  <singleXmlCell id="1936" r="I1556" connectionId="0">
    <xmlCellPr id="1" uniqueName="ns4:M3_34_6">
      <xmlPr mapId="3832" xpath="/ns4:FB_III_GT_Standorte/ns4:Unternehmensdaten/ns4:M3_34_6" xmlDataType="string"/>
    </xmlCellPr>
  </singleXmlCell>
  <singleXmlCell id="1937" r="Q1558" connectionId="0">
    <xmlCellPr id="1" uniqueName="ns4:M3_34_7">
      <xmlPr mapId="3832" xpath="/ns4:FB_III_GT_Standorte/ns4:Unternehmensdaten/ns4:M3_34_7" xmlDataType="string"/>
    </xmlCellPr>
  </singleXmlCell>
  <singleXmlCell id="1938" r="T1558" connectionId="0">
    <xmlCellPr id="1" uniqueName="ns4:M3_34_8">
      <xmlPr mapId="3832" xpath="/ns4:FB_III_GT_Standorte/ns4:Unternehmensdaten/ns4:M3_34_8" xmlDataType="string"/>
    </xmlCellPr>
  </singleXmlCell>
  <singleXmlCell id="1939" r="W1558" connectionId="0">
    <xmlCellPr id="1" uniqueName="ns4:M3_34_9">
      <xmlPr mapId="3832" xpath="/ns4:FB_III_GT_Standorte/ns4:Unternehmensdaten/ns4:M3_34_9" xmlDataType="string"/>
    </xmlCellPr>
  </singleXmlCell>
  <singleXmlCell id="1940" r="N1562" connectionId="0">
    <xmlCellPr id="1" uniqueName="ns4:M3_34_10">
      <xmlPr mapId="3832" xpath="/ns4:FB_III_GT_Standorte/ns4:M3_34_10" xmlDataType="decimal"/>
    </xmlCellPr>
  </singleXmlCell>
  <singleXmlCell id="1941" r="T1562" connectionId="0">
    <xmlCellPr id="1" uniqueName="ns4:M3_34_12">
      <xmlPr mapId="3832" xpath="/ns4:FB_III_GT_Standorte/ns4:M3_34_12" xmlDataType="integer"/>
    </xmlCellPr>
  </singleXmlCell>
  <singleXmlCell id="1942" r="N1566" connectionId="0">
    <xmlCellPr id="1" uniqueName="ns4:M3_34_13">
      <xmlPr mapId="3832" xpath="/ns4:FB_III_GT_Standorte/ns4:M3_34_13" xmlDataType="decimal"/>
    </xmlCellPr>
  </singleXmlCell>
  <singleXmlCell id="1943" r="T1566" connectionId="0">
    <xmlCellPr id="1" uniqueName="ns4:M3_34_15">
      <xmlPr mapId="3832" xpath="/ns4:FB_III_GT_Standorte/ns4:M3_34_15" xmlDataType="integer"/>
    </xmlCellPr>
  </singleXmlCell>
  <singleXmlCell id="1944" r="T1570" connectionId="0">
    <xmlCellPr id="1" uniqueName="ns4:M3_34_16">
      <xmlPr mapId="3832" xpath="/ns4:FB_III_GT_Standorte/ns4:M3_34_16" xmlDataType="decimal"/>
    </xmlCellPr>
  </singleXmlCell>
  <singleXmlCell id="1945" r="N1572" connectionId="0">
    <xmlCellPr id="1" uniqueName="ns4:M3_34_44">
      <xmlPr mapId="3832" xpath="/ns4:FB_III_GT_Standorte/ns4:M3_34_44" xmlDataType="decimal"/>
    </xmlCellPr>
  </singleXmlCell>
  <singleXmlCell id="1946" r="T1572" connectionId="0">
    <xmlCellPr id="1" uniqueName="ns4:M3_34_45">
      <xmlPr mapId="3832" xpath="/ns4:FB_III_GT_Standorte/ns4:M3_34_45" xmlDataType="decimal"/>
    </xmlCellPr>
  </singleXmlCell>
  <singleXmlCell id="1947" r="C1578" connectionId="0">
    <xmlCellPr id="1" uniqueName="ns4:M3_34_46">
      <xmlPr mapId="3832" xpath="/ns4:FB_III_GT_Standorte/ns4:M3_34_46" xmlDataType="string"/>
    </xmlCellPr>
  </singleXmlCell>
  <singleXmlCell id="1948" r="G1578" connectionId="0">
    <xmlCellPr id="1" uniqueName="ns4:M3_34_47">
      <xmlPr mapId="3832" xpath="/ns4:FB_III_GT_Standorte/ns4:M3_34_47" xmlDataType="string"/>
    </xmlCellPr>
  </singleXmlCell>
  <singleXmlCell id="1949" r="D1586" connectionId="0">
    <xmlCellPr id="1" uniqueName="ns4:M3_34_48">
      <xmlPr mapId="3832" xpath="/ns4:FB_III_GT_Standorte/ns4:M3_34_48" xmlDataType="string"/>
    </xmlCellPr>
  </singleXmlCell>
  <singleXmlCell id="1950" r="D1588" connectionId="0">
    <xmlCellPr id="1" uniqueName="ns4:M3_34_49">
      <xmlPr mapId="3832" xpath="/ns4:FB_III_GT_Standorte/ns4:M3_34_49" xmlDataType="string"/>
    </xmlCellPr>
  </singleXmlCell>
  <singleXmlCell id="1951" r="D1590" connectionId="0">
    <xmlCellPr id="1" uniqueName="ns4:M3_34_18">
      <xmlPr mapId="3832" xpath="/ns4:FB_III_GT_Standorte/ns4:M3_34_18" xmlDataType="string"/>
    </xmlCellPr>
  </singleXmlCell>
  <singleXmlCell id="1952" r="N1590" connectionId="0">
    <xmlCellPr id="1" uniqueName="ns4:M3_34_19">
      <xmlPr mapId="3832" xpath="/ns4:FB_III_GT_Standorte/ns4:M3_34_19" xmlDataType="string"/>
    </xmlCellPr>
  </singleXmlCell>
  <singleXmlCell id="1953" r="D1592" connectionId="0">
    <xmlCellPr id="1" uniqueName="ns4:M3_34_25">
      <xmlPr mapId="3832" xpath="/ns4:FB_III_GT_Standorte/ns4:M3_34_25" xmlDataType="string"/>
    </xmlCellPr>
  </singleXmlCell>
  <singleXmlCell id="1954" r="I1592" connectionId="0">
    <xmlCellPr id="1" uniqueName="ns4:M3_34_31">
      <xmlPr mapId="3832" xpath="/ns4:FB_III_GT_Standorte/ns4:M3_34_31" xmlDataType="string"/>
    </xmlCellPr>
  </singleXmlCell>
  <singleXmlCell id="1955" r="N1592" connectionId="0">
    <xmlCellPr id="1" uniqueName="ns4:M3_34_22">
      <xmlPr mapId="3832" xpath="/ns4:FB_III_GT_Standorte/ns4:M3_34_22" xmlDataType="string"/>
    </xmlCellPr>
  </singleXmlCell>
  <singleXmlCell id="1956" r="D1594" connectionId="0">
    <xmlCellPr id="1" uniqueName="ns4:M3_34_28">
      <xmlPr mapId="3832" xpath="/ns4:FB_III_GT_Standorte/ns4:M3_34_28" xmlDataType="string"/>
    </xmlCellPr>
  </singleXmlCell>
  <singleXmlCell id="1957" r="I1594" connectionId="0">
    <xmlCellPr id="1" uniqueName="ns4:M3_34_26">
      <xmlPr mapId="3832" xpath="/ns4:FB_III_GT_Standorte/ns4:M3_34_26" xmlDataType="string"/>
    </xmlCellPr>
  </singleXmlCell>
  <singleXmlCell id="1958" r="N1594" connectionId="0">
    <xmlCellPr id="1" uniqueName="ns4:M3_34_30">
      <xmlPr mapId="3832" xpath="/ns4:FB_III_GT_Standorte/ns4:M3_34_30" xmlDataType="string"/>
    </xmlCellPr>
  </singleXmlCell>
  <singleXmlCell id="1959" r="F1596" connectionId="0">
    <xmlCellPr id="1" uniqueName="ns4:M3_34_29">
      <xmlPr mapId="3832" xpath="/ns4:FB_III_GT_Standorte/ns4:M3_34_29" xmlDataType="string"/>
    </xmlCellPr>
  </singleXmlCell>
  <singleXmlCell id="1960" r="I1603" connectionId="0">
    <xmlCellPr id="1" uniqueName="ns4:M3_34_32">
      <xmlPr mapId="3832" xpath="/ns4:FB_III_GT_Standorte/ns4:M3_34_32" xmlDataType="string"/>
    </xmlCellPr>
  </singleXmlCell>
  <singleXmlCell id="1961" r="I1605" connectionId="0">
    <xmlCellPr id="1" uniqueName="ns4:M3_34_33">
      <xmlPr mapId="3832" xpath="/ns4:FB_III_GT_Standorte/ns4:M3_34_33" xmlDataType="string"/>
    </xmlCellPr>
  </singleXmlCell>
  <singleXmlCell id="1963" r="I1607" connectionId="0">
    <xmlCellPr id="1" uniqueName="ns4:M3_34_34">
      <xmlPr mapId="3832" xpath="/ns4:FB_III_GT_Standorte/ns4:M3_34_34" xmlDataType="string"/>
    </xmlCellPr>
  </singleXmlCell>
  <singleXmlCell id="1964" r="W1613" connectionId="0">
    <xmlCellPr id="1" uniqueName="ns4:M3_34_35">
      <xmlPr mapId="3832" xpath="/ns4:FB_III_GT_Standorte/ns4:M3_34_35" xmlDataType="string"/>
    </xmlCellPr>
  </singleXmlCell>
  <singleXmlCell id="1965" r="U1616" connectionId="0">
    <xmlCellPr id="1" uniqueName="ns4:U0_4">
      <xmlPr mapId="3833" xpath="/ns4:FB_III_GT_Standorte/ns4:Unternehmensdaten/ns4:U0_4" xmlDataType="string"/>
    </xmlCellPr>
  </singleXmlCell>
  <singleXmlCell id="1966" r="G1616" connectionId="0">
    <xmlCellPr id="1" uniqueName="ns4:lfd_Nr.">
      <xmlPr mapId="3833" xpath="/ns4:FB_III_GT_Standorte/ns4:Unternehmensdaten/ns4:lfd_Nr." xmlDataType="string"/>
    </xmlCellPr>
  </singleXmlCell>
  <singleXmlCell id="1967" r="H1616" connectionId="0">
    <xmlCellPr id="1" uniqueName="ns4:U0_4_1">
      <xmlPr mapId="3833" xpath="/ns4:FB_III_GT_Standorte/ns4:Unternehmensdaten/ns4:U0_4_1" xmlDataType="string"/>
    </xmlCellPr>
  </singleXmlCell>
  <singleXmlCell id="1968" r="F1618" connectionId="0">
    <xmlCellPr id="1" uniqueName="ns4:M3_34_1">
      <xmlPr mapId="3833" xpath="/ns4:FB_III_GT_Standorte/ns4:Unternehmensdaten/ns4:M3_34_1" xmlDataType="string"/>
    </xmlCellPr>
  </singleXmlCell>
  <singleXmlCell id="1969" r="F1620" connectionId="0">
    <xmlCellPr id="1" uniqueName="ns4:M3_34_2">
      <xmlPr mapId="3833" xpath="/ns4:FB_III_GT_Standorte/ns4:Unternehmensdaten/ns4:M3_34_2" xmlDataType="string"/>
    </xmlCellPr>
  </singleXmlCell>
  <singleXmlCell id="1970" r="J1620" connectionId="0">
    <xmlCellPr id="1" uniqueName="ns4:M3_34_3">
      <xmlPr mapId="3833" xpath="/ns4:FB_III_GT_Standorte/ns4:Unternehmensdaten/ns4:M3_34_3" xmlDataType="string"/>
    </xmlCellPr>
  </singleXmlCell>
  <singleXmlCell id="1971" r="I1624" connectionId="0">
    <xmlCellPr id="1" uniqueName="ns4:M3_34_36">
      <xmlPr mapId="3833" xpath="/ns4:FB_III_GT_Standorte/ns4:Unternehmensdaten/ns4:M3_34_36" xmlDataType="string"/>
    </xmlCellPr>
  </singleXmlCell>
  <singleXmlCell id="1972" r="K1624" connectionId="0">
    <xmlCellPr id="1" uniqueName="ns4:M3_34_37">
      <xmlPr mapId="3833" xpath="/ns4:FB_III_GT_Standorte/ns4:Unternehmensdaten/ns4:M3_34_37" xmlDataType="string"/>
    </xmlCellPr>
  </singleXmlCell>
  <singleXmlCell id="1974" r="Q1624" connectionId="0">
    <xmlCellPr id="1" uniqueName="ns4:M3_34_38">
      <xmlPr mapId="3833" xpath="/ns4:FB_III_GT_Standorte/ns4:Unternehmensdaten/ns4:M3_34_38" xmlDataType="string"/>
    </xmlCellPr>
  </singleXmlCell>
  <singleXmlCell id="1975" r="S1624" connectionId="0">
    <xmlCellPr id="1" uniqueName="ns4:M3_34_39">
      <xmlPr mapId="3833" xpath="/ns4:FB_III_GT_Standorte/ns4:Unternehmensdaten/ns4:M3_34_39" xmlDataType="string"/>
    </xmlCellPr>
  </singleXmlCell>
  <singleXmlCell id="1976" r="I1627" connectionId="0">
    <xmlCellPr id="1" uniqueName="ns4:M3_34_40">
      <xmlPr mapId="3833" xpath="/ns4:FB_III_GT_Standorte/ns4:Unternehmensdaten/ns4:M3_34_40" xmlDataType="string"/>
    </xmlCellPr>
  </singleXmlCell>
  <singleXmlCell id="1977" r="K1627" connectionId="0">
    <xmlCellPr id="1" uniqueName="ns4:M3_34_41">
      <xmlPr mapId="3833" xpath="/ns4:FB_III_GT_Standorte/ns4:Unternehmensdaten/ns4:M3_34_41" xmlDataType="string"/>
    </xmlCellPr>
  </singleXmlCell>
  <singleXmlCell id="1978" r="Q1627" connectionId="0">
    <xmlCellPr id="1" uniqueName="ns4:M3_34_42">
      <xmlPr mapId="3833" xpath="/ns4:FB_III_GT_Standorte/ns4:Unternehmensdaten/ns4:M3_34_42" xmlDataType="string"/>
    </xmlCellPr>
  </singleXmlCell>
  <singleXmlCell id="1980" r="S1627" connectionId="0">
    <xmlCellPr id="1" uniqueName="ns4:M3_34_43">
      <xmlPr mapId="3833" xpath="/ns4:FB_III_GT_Standorte/ns4:Unternehmensdaten/ns4:M3_34_43" xmlDataType="string"/>
    </xmlCellPr>
  </singleXmlCell>
  <singleXmlCell id="1981" r="V1630" connectionId="0">
    <xmlCellPr id="1" uniqueName="ns4:M3_34_4">
      <xmlPr mapId="3833" xpath="/ns4:FB_III_GT_Standorte/ns4:Unternehmensdaten/ns4:M3_34_4" xmlDataType="string"/>
    </xmlCellPr>
  </singleXmlCell>
  <singleXmlCell id="1982" r="X1630" connectionId="0">
    <xmlCellPr id="1" uniqueName="ns4:M3_34_5">
      <xmlPr mapId="3833" xpath="/ns4:FB_III_GT_Standorte/ns4:Unternehmensdaten/ns4:M3_34_5" xmlDataType="string"/>
    </xmlCellPr>
  </singleXmlCell>
  <singleXmlCell id="1983" r="I1632" connectionId="0">
    <xmlCellPr id="1" uniqueName="ns4:M3_34_6">
      <xmlPr mapId="3833" xpath="/ns4:FB_III_GT_Standorte/ns4:Unternehmensdaten/ns4:M3_34_6" xmlDataType="string"/>
    </xmlCellPr>
  </singleXmlCell>
  <singleXmlCell id="1984" r="Q1634" connectionId="0">
    <xmlCellPr id="1" uniqueName="ns4:M3_34_7">
      <xmlPr mapId="3833" xpath="/ns4:FB_III_GT_Standorte/ns4:Unternehmensdaten/ns4:M3_34_7" xmlDataType="string"/>
    </xmlCellPr>
  </singleXmlCell>
  <singleXmlCell id="1985" r="T1634" connectionId="0">
    <xmlCellPr id="1" uniqueName="ns4:M3_34_8">
      <xmlPr mapId="3833" xpath="/ns4:FB_III_GT_Standorte/ns4:Unternehmensdaten/ns4:M3_34_8" xmlDataType="string"/>
    </xmlCellPr>
  </singleXmlCell>
  <singleXmlCell id="1986" r="W1634" connectionId="0">
    <xmlCellPr id="1" uniqueName="ns4:M3_34_9">
      <xmlPr mapId="3833" xpath="/ns4:FB_III_GT_Standorte/ns4:Unternehmensdaten/ns4:M3_34_9" xmlDataType="string"/>
    </xmlCellPr>
  </singleXmlCell>
  <singleXmlCell id="1987" r="N1638" connectionId="0">
    <xmlCellPr id="1" uniqueName="ns4:M3_34_10">
      <xmlPr mapId="3833" xpath="/ns4:FB_III_GT_Standorte/ns4:M3_34_10" xmlDataType="decimal"/>
    </xmlCellPr>
  </singleXmlCell>
  <singleXmlCell id="1988" r="T1638" connectionId="0">
    <xmlCellPr id="1" uniqueName="ns4:M3_34_12">
      <xmlPr mapId="3833" xpath="/ns4:FB_III_GT_Standorte/ns4:M3_34_12" xmlDataType="integer"/>
    </xmlCellPr>
  </singleXmlCell>
  <singleXmlCell id="1989" r="N1642" connectionId="0">
    <xmlCellPr id="1" uniqueName="ns4:M3_34_13">
      <xmlPr mapId="3833" xpath="/ns4:FB_III_GT_Standorte/ns4:M3_34_13" xmlDataType="decimal"/>
    </xmlCellPr>
  </singleXmlCell>
  <singleXmlCell id="1990" r="T1642" connectionId="0">
    <xmlCellPr id="1" uniqueName="ns4:M3_34_15">
      <xmlPr mapId="3833" xpath="/ns4:FB_III_GT_Standorte/ns4:M3_34_15" xmlDataType="integer"/>
    </xmlCellPr>
  </singleXmlCell>
  <singleXmlCell id="1991" r="T1646" connectionId="0">
    <xmlCellPr id="1" uniqueName="ns4:M3_34_16">
      <xmlPr mapId="3833" xpath="/ns4:FB_III_GT_Standorte/ns4:M3_34_16" xmlDataType="decimal"/>
    </xmlCellPr>
  </singleXmlCell>
  <singleXmlCell id="1992" r="N1648" connectionId="0">
    <xmlCellPr id="1" uniqueName="ns4:M3_34_44">
      <xmlPr mapId="3833" xpath="/ns4:FB_III_GT_Standorte/ns4:M3_34_44" xmlDataType="decimal"/>
    </xmlCellPr>
  </singleXmlCell>
  <singleXmlCell id="1993" r="T1648" connectionId="0">
    <xmlCellPr id="1" uniqueName="ns4:M3_34_45">
      <xmlPr mapId="3833" xpath="/ns4:FB_III_GT_Standorte/ns4:M3_34_45" xmlDataType="decimal"/>
    </xmlCellPr>
  </singleXmlCell>
  <singleXmlCell id="1994" r="C1654" connectionId="0">
    <xmlCellPr id="1" uniqueName="ns4:M3_34_46">
      <xmlPr mapId="3833" xpath="/ns4:FB_III_GT_Standorte/ns4:M3_34_46" xmlDataType="string"/>
    </xmlCellPr>
  </singleXmlCell>
  <singleXmlCell id="1995" r="G1654" connectionId="0">
    <xmlCellPr id="1" uniqueName="ns4:M3_34_47">
      <xmlPr mapId="3833" xpath="/ns4:FB_III_GT_Standorte/ns4:M3_34_47" xmlDataType="string"/>
    </xmlCellPr>
  </singleXmlCell>
  <singleXmlCell id="1996" r="D1662" connectionId="0">
    <xmlCellPr id="1" uniqueName="ns4:M3_34_48">
      <xmlPr mapId="3833" xpath="/ns4:FB_III_GT_Standorte/ns4:M3_34_48" xmlDataType="string"/>
    </xmlCellPr>
  </singleXmlCell>
  <singleXmlCell id="1997" r="D1664" connectionId="0">
    <xmlCellPr id="1" uniqueName="ns4:M3_34_49">
      <xmlPr mapId="3833" xpath="/ns4:FB_III_GT_Standorte/ns4:M3_34_49" xmlDataType="string"/>
    </xmlCellPr>
  </singleXmlCell>
  <singleXmlCell id="1998" r="D1666" connectionId="0">
    <xmlCellPr id="1" uniqueName="ns4:M3_34_18">
      <xmlPr mapId="3833" xpath="/ns4:FB_III_GT_Standorte/ns4:M3_34_18" xmlDataType="string"/>
    </xmlCellPr>
  </singleXmlCell>
  <singleXmlCell id="1999" r="N1666" connectionId="0">
    <xmlCellPr id="1" uniqueName="ns4:M3_34_19">
      <xmlPr mapId="3833" xpath="/ns4:FB_III_GT_Standorte/ns4:M3_34_19" xmlDataType="string"/>
    </xmlCellPr>
  </singleXmlCell>
  <singleXmlCell id="2000" r="D1668" connectionId="0">
    <xmlCellPr id="1" uniqueName="ns4:M3_34_25">
      <xmlPr mapId="3833" xpath="/ns4:FB_III_GT_Standorte/ns4:M3_34_25" xmlDataType="string"/>
    </xmlCellPr>
  </singleXmlCell>
  <singleXmlCell id="2001" r="I1668" connectionId="0">
    <xmlCellPr id="1" uniqueName="ns4:M3_34_31">
      <xmlPr mapId="3833" xpath="/ns4:FB_III_GT_Standorte/ns4:M3_34_31" xmlDataType="string"/>
    </xmlCellPr>
  </singleXmlCell>
  <singleXmlCell id="2002" r="N1668" connectionId="0">
    <xmlCellPr id="1" uniqueName="ns4:M3_34_22">
      <xmlPr mapId="3833" xpath="/ns4:FB_III_GT_Standorte/ns4:M3_34_22" xmlDataType="string"/>
    </xmlCellPr>
  </singleXmlCell>
  <singleXmlCell id="2004" r="D1670" connectionId="0">
    <xmlCellPr id="1" uniqueName="ns4:M3_34_28">
      <xmlPr mapId="3833" xpath="/ns4:FB_III_GT_Standorte/ns4:M3_34_28" xmlDataType="string"/>
    </xmlCellPr>
  </singleXmlCell>
  <singleXmlCell id="2005" r="I1670" connectionId="0">
    <xmlCellPr id="1" uniqueName="ns4:M3_34_26">
      <xmlPr mapId="3833" xpath="/ns4:FB_III_GT_Standorte/ns4:M3_34_26" xmlDataType="string"/>
    </xmlCellPr>
  </singleXmlCell>
  <singleXmlCell id="2006" r="N1670" connectionId="0">
    <xmlCellPr id="1" uniqueName="ns4:M3_34_30">
      <xmlPr mapId="3833" xpath="/ns4:FB_III_GT_Standorte/ns4:M3_34_30" xmlDataType="string"/>
    </xmlCellPr>
  </singleXmlCell>
  <singleXmlCell id="2007" r="F1672" connectionId="0">
    <xmlCellPr id="1" uniqueName="ns4:M3_34_29">
      <xmlPr mapId="3833" xpath="/ns4:FB_III_GT_Standorte/ns4:M3_34_29" xmlDataType="string"/>
    </xmlCellPr>
  </singleXmlCell>
  <singleXmlCell id="2008" r="I1679" connectionId="0">
    <xmlCellPr id="1" uniqueName="ns4:M3_34_32">
      <xmlPr mapId="3833" xpath="/ns4:FB_III_GT_Standorte/ns4:M3_34_32" xmlDataType="string"/>
    </xmlCellPr>
  </singleXmlCell>
  <singleXmlCell id="2009" r="I1681" connectionId="0">
    <xmlCellPr id="1" uniqueName="ns4:M3_34_33">
      <xmlPr mapId="3833" xpath="/ns4:FB_III_GT_Standorte/ns4:M3_34_33" xmlDataType="string"/>
    </xmlCellPr>
  </singleXmlCell>
  <singleXmlCell id="2010" r="I1683" connectionId="0">
    <xmlCellPr id="1" uniqueName="ns4:M3_34_34">
      <xmlPr mapId="3833" xpath="/ns4:FB_III_GT_Standorte/ns4:M3_34_34" xmlDataType="string"/>
    </xmlCellPr>
  </singleXmlCell>
  <singleXmlCell id="2011" r="W1689" connectionId="0">
    <xmlCellPr id="1" uniqueName="ns4:M3_34_35">
      <xmlPr mapId="3833" xpath="/ns4:FB_III_GT_Standorte/ns4:M3_34_35" xmlDataType="string"/>
    </xmlCellPr>
  </singleXmlCell>
  <singleXmlCell id="2012" r="U1692" connectionId="0">
    <xmlCellPr id="1" uniqueName="ns4:U0_4">
      <xmlPr mapId="3834" xpath="/ns4:FB_III_GT_Standorte/ns4:Unternehmensdaten/ns4:U0_4" xmlDataType="string"/>
    </xmlCellPr>
  </singleXmlCell>
  <singleXmlCell id="2013" r="G1692" connectionId="0">
    <xmlCellPr id="1" uniqueName="ns4:lfd_Nr.">
      <xmlPr mapId="3834" xpath="/ns4:FB_III_GT_Standorte/ns4:Unternehmensdaten/ns4:lfd_Nr." xmlDataType="string"/>
    </xmlCellPr>
  </singleXmlCell>
  <singleXmlCell id="2014" r="H1692" connectionId="0">
    <xmlCellPr id="1" uniqueName="ns4:U0_4_1">
      <xmlPr mapId="3834" xpath="/ns4:FB_III_GT_Standorte/ns4:Unternehmensdaten/ns4:U0_4_1" xmlDataType="string"/>
    </xmlCellPr>
  </singleXmlCell>
  <singleXmlCell id="2015" r="F1694" connectionId="0">
    <xmlCellPr id="1" uniqueName="ns4:M3_34_1">
      <xmlPr mapId="3834" xpath="/ns4:FB_III_GT_Standorte/ns4:Unternehmensdaten/ns4:M3_34_1" xmlDataType="string"/>
    </xmlCellPr>
  </singleXmlCell>
  <singleXmlCell id="2016" r="F1696" connectionId="0">
    <xmlCellPr id="1" uniqueName="ns4:M3_34_2">
      <xmlPr mapId="3834" xpath="/ns4:FB_III_GT_Standorte/ns4:Unternehmensdaten/ns4:M3_34_2" xmlDataType="string"/>
    </xmlCellPr>
  </singleXmlCell>
  <singleXmlCell id="2017" r="J1696" connectionId="0">
    <xmlCellPr id="1" uniqueName="ns4:M3_34_3">
      <xmlPr mapId="3834" xpath="/ns4:FB_III_GT_Standorte/ns4:Unternehmensdaten/ns4:M3_34_3" xmlDataType="string"/>
    </xmlCellPr>
  </singleXmlCell>
  <singleXmlCell id="2018" r="I1700" connectionId="0">
    <xmlCellPr id="1" uniqueName="ns4:M3_34_36">
      <xmlPr mapId="3834" xpath="/ns4:FB_III_GT_Standorte/ns4:Unternehmensdaten/ns4:M3_34_36" xmlDataType="string"/>
    </xmlCellPr>
  </singleXmlCell>
  <singleXmlCell id="2019" r="K1700" connectionId="0">
    <xmlCellPr id="1" uniqueName="ns4:M3_34_37">
      <xmlPr mapId="3834" xpath="/ns4:FB_III_GT_Standorte/ns4:Unternehmensdaten/ns4:M3_34_37" xmlDataType="string"/>
    </xmlCellPr>
  </singleXmlCell>
  <singleXmlCell id="2020" r="Q1700" connectionId="0">
    <xmlCellPr id="1" uniqueName="ns4:M3_34_38">
      <xmlPr mapId="3834" xpath="/ns4:FB_III_GT_Standorte/ns4:Unternehmensdaten/ns4:M3_34_38" xmlDataType="string"/>
    </xmlCellPr>
  </singleXmlCell>
  <singleXmlCell id="2021" r="S1700" connectionId="0">
    <xmlCellPr id="1" uniqueName="ns4:M3_34_39">
      <xmlPr mapId="3834" xpath="/ns4:FB_III_GT_Standorte/ns4:Unternehmensdaten/ns4:M3_34_39" xmlDataType="string"/>
    </xmlCellPr>
  </singleXmlCell>
  <singleXmlCell id="2022" r="I1703" connectionId="0">
    <xmlCellPr id="1" uniqueName="ns4:M3_34_40">
      <xmlPr mapId="3834" xpath="/ns4:FB_III_GT_Standorte/ns4:Unternehmensdaten/ns4:M3_34_40" xmlDataType="string"/>
    </xmlCellPr>
  </singleXmlCell>
  <singleXmlCell id="2023" r="K1703" connectionId="0">
    <xmlCellPr id="1" uniqueName="ns4:M3_34_41">
      <xmlPr mapId="3834" xpath="/ns4:FB_III_GT_Standorte/ns4:Unternehmensdaten/ns4:M3_34_41" xmlDataType="string"/>
    </xmlCellPr>
  </singleXmlCell>
  <singleXmlCell id="2024" r="Q1703" connectionId="0">
    <xmlCellPr id="1" uniqueName="ns4:M3_34_42">
      <xmlPr mapId="3834" xpath="/ns4:FB_III_GT_Standorte/ns4:Unternehmensdaten/ns4:M3_34_42" xmlDataType="string"/>
    </xmlCellPr>
  </singleXmlCell>
  <singleXmlCell id="2027" r="S1703" connectionId="0">
    <xmlCellPr id="1" uniqueName="ns4:M3_34_43">
      <xmlPr mapId="3834" xpath="/ns4:FB_III_GT_Standorte/ns4:Unternehmensdaten/ns4:M3_34_43" xmlDataType="string"/>
    </xmlCellPr>
  </singleXmlCell>
  <singleXmlCell id="2028" r="V1706" connectionId="0">
    <xmlCellPr id="1" uniqueName="ns4:M3_34_4">
      <xmlPr mapId="3834" xpath="/ns4:FB_III_GT_Standorte/ns4:Unternehmensdaten/ns4:M3_34_4" xmlDataType="string"/>
    </xmlCellPr>
  </singleXmlCell>
  <singleXmlCell id="2029" r="X1706" connectionId="0">
    <xmlCellPr id="1" uniqueName="ns4:M3_34_5">
      <xmlPr mapId="3834" xpath="/ns4:FB_III_GT_Standorte/ns4:Unternehmensdaten/ns4:M3_34_5" xmlDataType="string"/>
    </xmlCellPr>
  </singleXmlCell>
  <singleXmlCell id="2030" r="I1708" connectionId="0">
    <xmlCellPr id="1" uniqueName="ns4:M3_34_6">
      <xmlPr mapId="3834" xpath="/ns4:FB_III_GT_Standorte/ns4:Unternehmensdaten/ns4:M3_34_6" xmlDataType="string"/>
    </xmlCellPr>
  </singleXmlCell>
  <singleXmlCell id="2031" r="Q1710" connectionId="0">
    <xmlCellPr id="1" uniqueName="ns4:M3_34_7">
      <xmlPr mapId="3834" xpath="/ns4:FB_III_GT_Standorte/ns4:Unternehmensdaten/ns4:M3_34_7" xmlDataType="string"/>
    </xmlCellPr>
  </singleXmlCell>
  <singleXmlCell id="2032" r="T1710" connectionId="0">
    <xmlCellPr id="1" uniqueName="ns4:M3_34_8">
      <xmlPr mapId="3834" xpath="/ns4:FB_III_GT_Standorte/ns4:Unternehmensdaten/ns4:M3_34_8" xmlDataType="string"/>
    </xmlCellPr>
  </singleXmlCell>
  <singleXmlCell id="2033" r="W1710" connectionId="0">
    <xmlCellPr id="1" uniqueName="ns4:M3_34_9">
      <xmlPr mapId="3834" xpath="/ns4:FB_III_GT_Standorte/ns4:Unternehmensdaten/ns4:M3_34_9" xmlDataType="string"/>
    </xmlCellPr>
  </singleXmlCell>
  <singleXmlCell id="2034" r="N1714" connectionId="0">
    <xmlCellPr id="1" uniqueName="ns4:M3_34_10">
      <xmlPr mapId="3834" xpath="/ns4:FB_III_GT_Standorte/ns4:M3_34_10" xmlDataType="decimal"/>
    </xmlCellPr>
  </singleXmlCell>
  <singleXmlCell id="2035" r="T1714" connectionId="0">
    <xmlCellPr id="1" uniqueName="ns4:M3_34_12">
      <xmlPr mapId="3834" xpath="/ns4:FB_III_GT_Standorte/ns4:M3_34_12" xmlDataType="integer"/>
    </xmlCellPr>
  </singleXmlCell>
  <singleXmlCell id="2036" r="N1718" connectionId="0">
    <xmlCellPr id="1" uniqueName="ns4:M3_34_13">
      <xmlPr mapId="3834" xpath="/ns4:FB_III_GT_Standorte/ns4:M3_34_13" xmlDataType="decimal"/>
    </xmlCellPr>
  </singleXmlCell>
  <singleXmlCell id="2037" r="T1718" connectionId="0">
    <xmlCellPr id="1" uniqueName="ns4:M3_34_15">
      <xmlPr mapId="3834" xpath="/ns4:FB_III_GT_Standorte/ns4:M3_34_15" xmlDataType="integer"/>
    </xmlCellPr>
  </singleXmlCell>
  <singleXmlCell id="2038" r="T1722" connectionId="0">
    <xmlCellPr id="1" uniqueName="ns4:M3_34_16">
      <xmlPr mapId="3834" xpath="/ns4:FB_III_GT_Standorte/ns4:M3_34_16" xmlDataType="decimal"/>
    </xmlCellPr>
  </singleXmlCell>
  <singleXmlCell id="2039" r="N1724" connectionId="0">
    <xmlCellPr id="1" uniqueName="ns4:M3_34_44">
      <xmlPr mapId="3834" xpath="/ns4:FB_III_GT_Standorte/ns4:M3_34_44" xmlDataType="decimal"/>
    </xmlCellPr>
  </singleXmlCell>
  <singleXmlCell id="2041" r="T1724" connectionId="0">
    <xmlCellPr id="1" uniqueName="ns4:M3_34_45">
      <xmlPr mapId="3834" xpath="/ns4:FB_III_GT_Standorte/ns4:M3_34_45" xmlDataType="decimal"/>
    </xmlCellPr>
  </singleXmlCell>
  <singleXmlCell id="2042" r="C1730" connectionId="0">
    <xmlCellPr id="1" uniqueName="ns4:M3_34_46">
      <xmlPr mapId="3834" xpath="/ns4:FB_III_GT_Standorte/ns4:M3_34_46" xmlDataType="string"/>
    </xmlCellPr>
  </singleXmlCell>
  <singleXmlCell id="2043" r="G1730" connectionId="0">
    <xmlCellPr id="1" uniqueName="ns4:M3_34_47">
      <xmlPr mapId="3834" xpath="/ns4:FB_III_GT_Standorte/ns4:M3_34_47" xmlDataType="string"/>
    </xmlCellPr>
  </singleXmlCell>
  <singleXmlCell id="2044" r="D1738" connectionId="0">
    <xmlCellPr id="1" uniqueName="ns4:M3_34_48">
      <xmlPr mapId="3834" xpath="/ns4:FB_III_GT_Standorte/ns4:M3_34_48" xmlDataType="string"/>
    </xmlCellPr>
  </singleXmlCell>
  <singleXmlCell id="2045" r="D1740" connectionId="0">
    <xmlCellPr id="1" uniqueName="ns4:M3_34_49">
      <xmlPr mapId="3834" xpath="/ns4:FB_III_GT_Standorte/ns4:M3_34_49" xmlDataType="string"/>
    </xmlCellPr>
  </singleXmlCell>
  <singleXmlCell id="2046" r="D1742" connectionId="0">
    <xmlCellPr id="1" uniqueName="ns4:M3_34_18">
      <xmlPr mapId="3834" xpath="/ns4:FB_III_GT_Standorte/ns4:M3_34_18" xmlDataType="string"/>
    </xmlCellPr>
  </singleXmlCell>
  <singleXmlCell id="2047" r="N1742" connectionId="0">
    <xmlCellPr id="1" uniqueName="ns4:M3_34_19">
      <xmlPr mapId="3834" xpath="/ns4:FB_III_GT_Standorte/ns4:M3_34_19" xmlDataType="string"/>
    </xmlCellPr>
  </singleXmlCell>
  <singleXmlCell id="2048" r="D1744" connectionId="0">
    <xmlCellPr id="1" uniqueName="ns4:M3_34_25">
      <xmlPr mapId="3834" xpath="/ns4:FB_III_GT_Standorte/ns4:M3_34_25" xmlDataType="string"/>
    </xmlCellPr>
  </singleXmlCell>
  <singleXmlCell id="2049" r="I1744" connectionId="0">
    <xmlCellPr id="1" uniqueName="ns4:M3_34_31">
      <xmlPr mapId="3834" xpath="/ns4:FB_III_GT_Standorte/ns4:M3_34_31" xmlDataType="string"/>
    </xmlCellPr>
  </singleXmlCell>
  <singleXmlCell id="2050" r="N1744" connectionId="0">
    <xmlCellPr id="1" uniqueName="ns4:M3_34_22">
      <xmlPr mapId="3834" xpath="/ns4:FB_III_GT_Standorte/ns4:M3_34_22" xmlDataType="string"/>
    </xmlCellPr>
  </singleXmlCell>
  <singleXmlCell id="2051" r="D1746" connectionId="0">
    <xmlCellPr id="1" uniqueName="ns4:M3_34_28">
      <xmlPr mapId="3834" xpath="/ns4:FB_III_GT_Standorte/ns4:M3_34_28" xmlDataType="string"/>
    </xmlCellPr>
  </singleXmlCell>
  <singleXmlCell id="2052" r="I1746" connectionId="0">
    <xmlCellPr id="1" uniqueName="ns4:M3_34_26">
      <xmlPr mapId="3834" xpath="/ns4:FB_III_GT_Standorte/ns4:M3_34_26" xmlDataType="string"/>
    </xmlCellPr>
  </singleXmlCell>
  <singleXmlCell id="2053" r="N1746" connectionId="0">
    <xmlCellPr id="1" uniqueName="ns4:M3_34_30">
      <xmlPr mapId="3834" xpath="/ns4:FB_III_GT_Standorte/ns4:M3_34_30" xmlDataType="string"/>
    </xmlCellPr>
  </singleXmlCell>
  <singleXmlCell id="2054" r="F1748" connectionId="0">
    <xmlCellPr id="1" uniqueName="ns4:M3_34_29">
      <xmlPr mapId="3834" xpath="/ns4:FB_III_GT_Standorte/ns4:M3_34_29" xmlDataType="string"/>
    </xmlCellPr>
  </singleXmlCell>
  <singleXmlCell id="2055" r="I1755" connectionId="0">
    <xmlCellPr id="1" uniqueName="ns4:M3_34_32">
      <xmlPr mapId="3834" xpath="/ns4:FB_III_GT_Standorte/ns4:M3_34_32" xmlDataType="string"/>
    </xmlCellPr>
  </singleXmlCell>
  <singleXmlCell id="2056" r="I1757" connectionId="0">
    <xmlCellPr id="1" uniqueName="ns4:M3_34_33">
      <xmlPr mapId="3834" xpath="/ns4:FB_III_GT_Standorte/ns4:M3_34_33" xmlDataType="string"/>
    </xmlCellPr>
  </singleXmlCell>
  <singleXmlCell id="2057" r="I1759" connectionId="0">
    <xmlCellPr id="1" uniqueName="ns4:M3_34_34">
      <xmlPr mapId="3834" xpath="/ns4:FB_III_GT_Standorte/ns4:M3_34_34" xmlDataType="string"/>
    </xmlCellPr>
  </singleXmlCell>
  <singleXmlCell id="2058" r="W1765" connectionId="0">
    <xmlCellPr id="1" uniqueName="ns4:M3_34_35">
      <xmlPr mapId="3834" xpath="/ns4:FB_III_GT_Standorte/ns4:M3_34_35" xmlDataType="string"/>
    </xmlCellPr>
  </singleXmlCell>
  <singleXmlCell id="2059" r="U1768" connectionId="0">
    <xmlCellPr id="1" uniqueName="ns4:U0_4">
      <xmlPr mapId="3835" xpath="/ns4:FB_III_GT_Standorte/ns4:Unternehmensdaten/ns4:U0_4" xmlDataType="string"/>
    </xmlCellPr>
  </singleXmlCell>
  <singleXmlCell id="2060" r="G1768" connectionId="0">
    <xmlCellPr id="1" uniqueName="ns4:lfd_Nr.">
      <xmlPr mapId="3835" xpath="/ns4:FB_III_GT_Standorte/ns4:Unternehmensdaten/ns4:lfd_Nr." xmlDataType="string"/>
    </xmlCellPr>
  </singleXmlCell>
  <singleXmlCell id="2061" r="H1768" connectionId="0">
    <xmlCellPr id="1" uniqueName="ns4:U0_4_1">
      <xmlPr mapId="3835" xpath="/ns4:FB_III_GT_Standorte/ns4:Unternehmensdaten/ns4:U0_4_1" xmlDataType="string"/>
    </xmlCellPr>
  </singleXmlCell>
  <singleXmlCell id="2062" r="F1770" connectionId="0">
    <xmlCellPr id="1" uniqueName="ns4:M3_34_1">
      <xmlPr mapId="3835" xpath="/ns4:FB_III_GT_Standorte/ns4:Unternehmensdaten/ns4:M3_34_1" xmlDataType="string"/>
    </xmlCellPr>
  </singleXmlCell>
  <singleXmlCell id="2063" r="F1772" connectionId="0">
    <xmlCellPr id="1" uniqueName="ns4:M3_34_2">
      <xmlPr mapId="3835" xpath="/ns4:FB_III_GT_Standorte/ns4:Unternehmensdaten/ns4:M3_34_2" xmlDataType="string"/>
    </xmlCellPr>
  </singleXmlCell>
  <singleXmlCell id="2064" r="J1772" connectionId="0">
    <xmlCellPr id="1" uniqueName="ns4:M3_34_3">
      <xmlPr mapId="3835" xpath="/ns4:FB_III_GT_Standorte/ns4:Unternehmensdaten/ns4:M3_34_3" xmlDataType="string"/>
    </xmlCellPr>
  </singleXmlCell>
  <singleXmlCell id="2065" r="I1776" connectionId="0">
    <xmlCellPr id="1" uniqueName="ns4:M3_34_36">
      <xmlPr mapId="3835" xpath="/ns4:FB_III_GT_Standorte/ns4:Unternehmensdaten/ns4:M3_34_36" xmlDataType="string"/>
    </xmlCellPr>
  </singleXmlCell>
  <singleXmlCell id="2066" r="K1776" connectionId="0">
    <xmlCellPr id="1" uniqueName="ns4:M3_34_37">
      <xmlPr mapId="3835" xpath="/ns4:FB_III_GT_Standorte/ns4:Unternehmensdaten/ns4:M3_34_37" xmlDataType="string"/>
    </xmlCellPr>
  </singleXmlCell>
  <singleXmlCell id="2070" r="Q1776" connectionId="0">
    <xmlCellPr id="1" uniqueName="ns4:M3_34_38">
      <xmlPr mapId="3835" xpath="/ns4:FB_III_GT_Standorte/ns4:Unternehmensdaten/ns4:M3_34_38" xmlDataType="string"/>
    </xmlCellPr>
  </singleXmlCell>
  <singleXmlCell id="2071" r="S1776" connectionId="0">
    <xmlCellPr id="1" uniqueName="ns4:M3_34_39">
      <xmlPr mapId="3835" xpath="/ns4:FB_III_GT_Standorte/ns4:Unternehmensdaten/ns4:M3_34_39" xmlDataType="string"/>
    </xmlCellPr>
  </singleXmlCell>
  <singleXmlCell id="2072" r="I1779" connectionId="0">
    <xmlCellPr id="1" uniqueName="ns4:M3_34_40">
      <xmlPr mapId="3835" xpath="/ns4:FB_III_GT_Standorte/ns4:Unternehmensdaten/ns4:M3_34_40" xmlDataType="string"/>
    </xmlCellPr>
  </singleXmlCell>
  <singleXmlCell id="2073" r="K1779" connectionId="0">
    <xmlCellPr id="1" uniqueName="ns4:M3_34_41">
      <xmlPr mapId="3835" xpath="/ns4:FB_III_GT_Standorte/ns4:Unternehmensdaten/ns4:M3_34_41" xmlDataType="string"/>
    </xmlCellPr>
  </singleXmlCell>
  <singleXmlCell id="2074" r="Q1779" connectionId="0">
    <xmlCellPr id="1" uniqueName="ns4:M3_34_42">
      <xmlPr mapId="3835" xpath="/ns4:FB_III_GT_Standorte/ns4:Unternehmensdaten/ns4:M3_34_42" xmlDataType="string"/>
    </xmlCellPr>
  </singleXmlCell>
  <singleXmlCell id="2075" r="S1779" connectionId="0">
    <xmlCellPr id="1" uniqueName="ns4:M3_34_43">
      <xmlPr mapId="3835" xpath="/ns4:FB_III_GT_Standorte/ns4:Unternehmensdaten/ns4:M3_34_43" xmlDataType="string"/>
    </xmlCellPr>
  </singleXmlCell>
  <singleXmlCell id="2076" r="V1782" connectionId="0">
    <xmlCellPr id="1" uniqueName="ns4:M3_34_4">
      <xmlPr mapId="3835" xpath="/ns4:FB_III_GT_Standorte/ns4:Unternehmensdaten/ns4:M3_34_4" xmlDataType="string"/>
    </xmlCellPr>
  </singleXmlCell>
  <singleXmlCell id="2077" r="X1782" connectionId="0">
    <xmlCellPr id="1" uniqueName="ns4:M3_34_5">
      <xmlPr mapId="3835" xpath="/ns4:FB_III_GT_Standorte/ns4:Unternehmensdaten/ns4:M3_34_5" xmlDataType="string"/>
    </xmlCellPr>
  </singleXmlCell>
  <singleXmlCell id="2078" r="I1784" connectionId="0">
    <xmlCellPr id="1" uniqueName="ns4:M3_34_6">
      <xmlPr mapId="3835" xpath="/ns4:FB_III_GT_Standorte/ns4:Unternehmensdaten/ns4:M3_34_6" xmlDataType="string"/>
    </xmlCellPr>
  </singleXmlCell>
  <singleXmlCell id="2079" r="Q1786" connectionId="0">
    <xmlCellPr id="1" uniqueName="ns4:M3_34_7">
      <xmlPr mapId="3835" xpath="/ns4:FB_III_GT_Standorte/ns4:Unternehmensdaten/ns4:M3_34_7" xmlDataType="string"/>
    </xmlCellPr>
  </singleXmlCell>
  <singleXmlCell id="2080" r="T1786" connectionId="0">
    <xmlCellPr id="1" uniqueName="ns4:M3_34_8">
      <xmlPr mapId="3835" xpath="/ns4:FB_III_GT_Standorte/ns4:Unternehmensdaten/ns4:M3_34_8" xmlDataType="string"/>
    </xmlCellPr>
  </singleXmlCell>
  <singleXmlCell id="2081" r="W1786" connectionId="0">
    <xmlCellPr id="1" uniqueName="ns4:M3_34_9">
      <xmlPr mapId="3835" xpath="/ns4:FB_III_GT_Standorte/ns4:Unternehmensdaten/ns4:M3_34_9" xmlDataType="string"/>
    </xmlCellPr>
  </singleXmlCell>
  <singleXmlCell id="2082" r="N1790" connectionId="0">
    <xmlCellPr id="1" uniqueName="ns4:M3_34_10">
      <xmlPr mapId="3835" xpath="/ns4:FB_III_GT_Standorte/ns4:M3_34_10" xmlDataType="decimal"/>
    </xmlCellPr>
  </singleXmlCell>
  <singleXmlCell id="2083" r="T1790" connectionId="0">
    <xmlCellPr id="1" uniqueName="ns4:M3_34_12">
      <xmlPr mapId="3835" xpath="/ns4:FB_III_GT_Standorte/ns4:M3_34_12" xmlDataType="integer"/>
    </xmlCellPr>
  </singleXmlCell>
  <singleXmlCell id="2084" r="N1794" connectionId="0">
    <xmlCellPr id="1" uniqueName="ns4:M3_34_13">
      <xmlPr mapId="3835" xpath="/ns4:FB_III_GT_Standorte/ns4:M3_34_13" xmlDataType="decimal"/>
    </xmlCellPr>
  </singleXmlCell>
  <singleXmlCell id="2085" r="T1794" connectionId="0">
    <xmlCellPr id="1" uniqueName="ns4:M3_34_15">
      <xmlPr mapId="3835" xpath="/ns4:FB_III_GT_Standorte/ns4:M3_34_15" xmlDataType="integer"/>
    </xmlCellPr>
  </singleXmlCell>
  <singleXmlCell id="2086" r="T1798" connectionId="0">
    <xmlCellPr id="1" uniqueName="ns4:M3_34_16">
      <xmlPr mapId="3835" xpath="/ns4:FB_III_GT_Standorte/ns4:M3_34_16" xmlDataType="decimal"/>
    </xmlCellPr>
  </singleXmlCell>
  <singleXmlCell id="2087" r="N1800" connectionId="0">
    <xmlCellPr id="1" uniqueName="ns4:M3_34_44">
      <xmlPr mapId="3835" xpath="/ns4:FB_III_GT_Standorte/ns4:M3_34_44" xmlDataType="decimal"/>
    </xmlCellPr>
  </singleXmlCell>
  <singleXmlCell id="2088" r="T1800" connectionId="0">
    <xmlCellPr id="1" uniqueName="ns4:M3_34_45">
      <xmlPr mapId="3835" xpath="/ns4:FB_III_GT_Standorte/ns4:M3_34_45" xmlDataType="decimal"/>
    </xmlCellPr>
  </singleXmlCell>
  <singleXmlCell id="2089" r="C1806" connectionId="0">
    <xmlCellPr id="1" uniqueName="ns4:M3_34_46">
      <xmlPr mapId="3835" xpath="/ns4:FB_III_GT_Standorte/ns4:M3_34_46" xmlDataType="string"/>
    </xmlCellPr>
  </singleXmlCell>
  <singleXmlCell id="2090" r="G1806" connectionId="0">
    <xmlCellPr id="1" uniqueName="ns4:M3_34_47">
      <xmlPr mapId="3835" xpath="/ns4:FB_III_GT_Standorte/ns4:M3_34_47" xmlDataType="string"/>
    </xmlCellPr>
  </singleXmlCell>
  <singleXmlCell id="2093" r="D1814" connectionId="0">
    <xmlCellPr id="1" uniqueName="ns4:M3_34_48">
      <xmlPr mapId="3835" xpath="/ns4:FB_III_GT_Standorte/ns4:M3_34_48" xmlDataType="string"/>
    </xmlCellPr>
  </singleXmlCell>
  <singleXmlCell id="2094" r="D1816" connectionId="0">
    <xmlCellPr id="1" uniqueName="ns4:M3_34_49">
      <xmlPr mapId="3835" xpath="/ns4:FB_III_GT_Standorte/ns4:M3_34_49" xmlDataType="string"/>
    </xmlCellPr>
  </singleXmlCell>
  <singleXmlCell id="2095" r="D1818" connectionId="0">
    <xmlCellPr id="1" uniqueName="ns4:M3_34_18">
      <xmlPr mapId="3835" xpath="/ns4:FB_III_GT_Standorte/ns4:M3_34_18" xmlDataType="string"/>
    </xmlCellPr>
  </singleXmlCell>
  <singleXmlCell id="2096" r="N1818" connectionId="0">
    <xmlCellPr id="1" uniqueName="ns4:M3_34_19">
      <xmlPr mapId="3835" xpath="/ns4:FB_III_GT_Standorte/ns4:M3_34_19" xmlDataType="string"/>
    </xmlCellPr>
  </singleXmlCell>
  <singleXmlCell id="2097" r="D1820" connectionId="0">
    <xmlCellPr id="1" uniqueName="ns4:M3_34_25">
      <xmlPr mapId="3835" xpath="/ns4:FB_III_GT_Standorte/ns4:M3_34_25" xmlDataType="string"/>
    </xmlCellPr>
  </singleXmlCell>
  <singleXmlCell id="2098" r="I1820" connectionId="0">
    <xmlCellPr id="1" uniqueName="ns4:M3_34_31">
      <xmlPr mapId="3835" xpath="/ns4:FB_III_GT_Standorte/ns4:M3_34_31" xmlDataType="string"/>
    </xmlCellPr>
  </singleXmlCell>
  <singleXmlCell id="2099" r="N1820" connectionId="0">
    <xmlCellPr id="1" uniqueName="ns4:M3_34_22">
      <xmlPr mapId="3835" xpath="/ns4:FB_III_GT_Standorte/ns4:M3_34_22" xmlDataType="string"/>
    </xmlCellPr>
  </singleXmlCell>
  <singleXmlCell id="2100" r="D1822" connectionId="0">
    <xmlCellPr id="1" uniqueName="ns4:M3_34_28">
      <xmlPr mapId="3835" xpath="/ns4:FB_III_GT_Standorte/ns4:M3_34_28" xmlDataType="string"/>
    </xmlCellPr>
  </singleXmlCell>
  <singleXmlCell id="2101" r="I1822" connectionId="0">
    <xmlCellPr id="1" uniqueName="ns4:M3_34_26">
      <xmlPr mapId="3835" xpath="/ns4:FB_III_GT_Standorte/ns4:M3_34_26" xmlDataType="string"/>
    </xmlCellPr>
  </singleXmlCell>
  <singleXmlCell id="2102" r="N1822" connectionId="0">
    <xmlCellPr id="1" uniqueName="ns4:M3_34_30">
      <xmlPr mapId="3835" xpath="/ns4:FB_III_GT_Standorte/ns4:M3_34_30" xmlDataType="string"/>
    </xmlCellPr>
  </singleXmlCell>
  <singleXmlCell id="2103" r="F1824" connectionId="0">
    <xmlCellPr id="1" uniqueName="ns4:M3_34_29">
      <xmlPr mapId="3835" xpath="/ns4:FB_III_GT_Standorte/ns4:M3_34_29" xmlDataType="string"/>
    </xmlCellPr>
  </singleXmlCell>
  <singleXmlCell id="2104" r="I1831" connectionId="0">
    <xmlCellPr id="1" uniqueName="ns4:M3_34_32">
      <xmlPr mapId="3835" xpath="/ns4:FB_III_GT_Standorte/ns4:M3_34_32" xmlDataType="string"/>
    </xmlCellPr>
  </singleXmlCell>
  <singleXmlCell id="2105" r="I1833" connectionId="0">
    <xmlCellPr id="1" uniqueName="ns4:M3_34_33">
      <xmlPr mapId="3835" xpath="/ns4:FB_III_GT_Standorte/ns4:M3_34_33" xmlDataType="string"/>
    </xmlCellPr>
  </singleXmlCell>
  <singleXmlCell id="2106" r="I1835" connectionId="0">
    <xmlCellPr id="1" uniqueName="ns4:M3_34_34">
      <xmlPr mapId="3835" xpath="/ns4:FB_III_GT_Standorte/ns4:M3_34_34" xmlDataType="string"/>
    </xmlCellPr>
  </singleXmlCell>
  <singleXmlCell id="2107" r="W1841" connectionId="0">
    <xmlCellPr id="1" uniqueName="ns4:M3_34_35">
      <xmlPr mapId="3835" xpath="/ns4:FB_III_GT_Standorte/ns4:M3_34_35" xmlDataType="string"/>
    </xmlCellPr>
  </singleXmlCell>
  <singleXmlCell id="2108" r="U1844" connectionId="0">
    <xmlCellPr id="1" uniqueName="ns4:U0_4">
      <xmlPr mapId="3836" xpath="/ns4:FB_III_GT_Standorte/ns4:Unternehmensdaten/ns4:U0_4" xmlDataType="string"/>
    </xmlCellPr>
  </singleXmlCell>
  <singleXmlCell id="2109" r="G1844" connectionId="0">
    <xmlCellPr id="1" uniqueName="ns4:lfd_Nr.">
      <xmlPr mapId="3836" xpath="/ns4:FB_III_GT_Standorte/ns4:Unternehmensdaten/ns4:lfd_Nr." xmlDataType="string"/>
    </xmlCellPr>
  </singleXmlCell>
  <singleXmlCell id="2110" r="H1844" connectionId="0">
    <xmlCellPr id="1" uniqueName="ns4:U0_4_1">
      <xmlPr mapId="3836" xpath="/ns4:FB_III_GT_Standorte/ns4:Unternehmensdaten/ns4:U0_4_1" xmlDataType="string"/>
    </xmlCellPr>
  </singleXmlCell>
  <singleXmlCell id="2111" r="F1846" connectionId="0">
    <xmlCellPr id="1" uniqueName="ns4:M3_34_1">
      <xmlPr mapId="3836" xpath="/ns4:FB_III_GT_Standorte/ns4:Unternehmensdaten/ns4:M3_34_1" xmlDataType="string"/>
    </xmlCellPr>
  </singleXmlCell>
  <singleXmlCell id="2112" r="F1848" connectionId="0">
    <xmlCellPr id="1" uniqueName="ns4:M3_34_2">
      <xmlPr mapId="3836" xpath="/ns4:FB_III_GT_Standorte/ns4:Unternehmensdaten/ns4:M3_34_2" xmlDataType="string"/>
    </xmlCellPr>
  </singleXmlCell>
  <singleXmlCell id="2113" r="J1848" connectionId="0">
    <xmlCellPr id="1" uniqueName="ns4:M3_34_3">
      <xmlPr mapId="3836" xpath="/ns4:FB_III_GT_Standorte/ns4:Unternehmensdaten/ns4:M3_34_3" xmlDataType="string"/>
    </xmlCellPr>
  </singleXmlCell>
  <singleXmlCell id="2114" r="I1852" connectionId="0">
    <xmlCellPr id="1" uniqueName="ns4:M3_34_36">
      <xmlPr mapId="3836" xpath="/ns4:FB_III_GT_Standorte/ns4:Unternehmensdaten/ns4:M3_34_36" xmlDataType="string"/>
    </xmlCellPr>
  </singleXmlCell>
  <singleXmlCell id="2115" r="K1852" connectionId="0">
    <xmlCellPr id="1" uniqueName="ns4:M3_34_37">
      <xmlPr mapId="3836" xpath="/ns4:FB_III_GT_Standorte/ns4:Unternehmensdaten/ns4:M3_34_37" xmlDataType="string"/>
    </xmlCellPr>
  </singleXmlCell>
  <singleXmlCell id="2116" r="Q1852" connectionId="0">
    <xmlCellPr id="1" uniqueName="ns4:M3_34_38">
      <xmlPr mapId="3836" xpath="/ns4:FB_III_GT_Standorte/ns4:Unternehmensdaten/ns4:M3_34_38" xmlDataType="string"/>
    </xmlCellPr>
  </singleXmlCell>
  <singleXmlCell id="2117" r="S1852" connectionId="0">
    <xmlCellPr id="1" uniqueName="ns4:M3_34_39">
      <xmlPr mapId="3836" xpath="/ns4:FB_III_GT_Standorte/ns4:Unternehmensdaten/ns4:M3_34_39" xmlDataType="string"/>
    </xmlCellPr>
  </singleXmlCell>
  <singleXmlCell id="2118" r="I1855" connectionId="0">
    <xmlCellPr id="1" uniqueName="ns4:M3_34_40">
      <xmlPr mapId="3836" xpath="/ns4:FB_III_GT_Standorte/ns4:Unternehmensdaten/ns4:M3_34_40" xmlDataType="string"/>
    </xmlCellPr>
  </singleXmlCell>
  <singleXmlCell id="2119" r="K1855" connectionId="0">
    <xmlCellPr id="1" uniqueName="ns4:M3_34_41">
      <xmlPr mapId="3836" xpath="/ns4:FB_III_GT_Standorte/ns4:Unternehmensdaten/ns4:M3_34_41" xmlDataType="string"/>
    </xmlCellPr>
  </singleXmlCell>
  <singleXmlCell id="2120" r="Q1855" connectionId="0">
    <xmlCellPr id="1" uniqueName="ns4:M3_34_42">
      <xmlPr mapId="3836" xpath="/ns4:FB_III_GT_Standorte/ns4:Unternehmensdaten/ns4:M3_34_42" xmlDataType="string"/>
    </xmlCellPr>
  </singleXmlCell>
  <singleXmlCell id="2121" r="S1855" connectionId="0">
    <xmlCellPr id="1" uniqueName="ns4:M3_34_43">
      <xmlPr mapId="3836" xpath="/ns4:FB_III_GT_Standorte/ns4:Unternehmensdaten/ns4:M3_34_43" xmlDataType="string"/>
    </xmlCellPr>
  </singleXmlCell>
  <singleXmlCell id="2122" r="V1858" connectionId="0">
    <xmlCellPr id="1" uniqueName="ns4:M3_34_4">
      <xmlPr mapId="3836" xpath="/ns4:FB_III_GT_Standorte/ns4:Unternehmensdaten/ns4:M3_34_4" xmlDataType="string"/>
    </xmlCellPr>
  </singleXmlCell>
  <singleXmlCell id="2123" r="X1858" connectionId="0">
    <xmlCellPr id="1" uniqueName="ns4:M3_34_5">
      <xmlPr mapId="3836" xpath="/ns4:FB_III_GT_Standorte/ns4:Unternehmensdaten/ns4:M3_34_5" xmlDataType="string"/>
    </xmlCellPr>
  </singleXmlCell>
  <singleXmlCell id="2125" r="I1860" connectionId="0">
    <xmlCellPr id="1" uniqueName="ns4:M3_34_6">
      <xmlPr mapId="3836" xpath="/ns4:FB_III_GT_Standorte/ns4:Unternehmensdaten/ns4:M3_34_6" xmlDataType="string"/>
    </xmlCellPr>
  </singleXmlCell>
  <singleXmlCell id="2126" r="Q1862" connectionId="0">
    <xmlCellPr id="1" uniqueName="ns4:M3_34_7">
      <xmlPr mapId="3836" xpath="/ns4:FB_III_GT_Standorte/ns4:Unternehmensdaten/ns4:M3_34_7" xmlDataType="string"/>
    </xmlCellPr>
  </singleXmlCell>
  <singleXmlCell id="2127" r="T1862" connectionId="0">
    <xmlCellPr id="1" uniqueName="ns4:M3_34_8">
      <xmlPr mapId="3836" xpath="/ns4:FB_III_GT_Standorte/ns4:Unternehmensdaten/ns4:M3_34_8" xmlDataType="string"/>
    </xmlCellPr>
  </singleXmlCell>
  <singleXmlCell id="2128" r="W1862" connectionId="0">
    <xmlCellPr id="1" uniqueName="ns4:M3_34_9">
      <xmlPr mapId="3836" xpath="/ns4:FB_III_GT_Standorte/ns4:Unternehmensdaten/ns4:M3_34_9" xmlDataType="string"/>
    </xmlCellPr>
  </singleXmlCell>
  <singleXmlCell id="2129" r="N1866" connectionId="0">
    <xmlCellPr id="1" uniqueName="ns4:M3_34_10">
      <xmlPr mapId="3836" xpath="/ns4:FB_III_GT_Standorte/ns4:M3_34_10" xmlDataType="decimal"/>
    </xmlCellPr>
  </singleXmlCell>
  <singleXmlCell id="2130" r="T1866" connectionId="0">
    <xmlCellPr id="1" uniqueName="ns4:M3_34_12">
      <xmlPr mapId="3836" xpath="/ns4:FB_III_GT_Standorte/ns4:M3_34_12" xmlDataType="integer"/>
    </xmlCellPr>
  </singleXmlCell>
  <singleXmlCell id="2137" r="N1870" connectionId="0">
    <xmlCellPr id="1" uniqueName="ns4:M3_34_13">
      <xmlPr mapId="3836" xpath="/ns4:FB_III_GT_Standorte/ns4:M3_34_13" xmlDataType="decimal"/>
    </xmlCellPr>
  </singleXmlCell>
  <singleXmlCell id="2138" r="T1870" connectionId="0">
    <xmlCellPr id="1" uniqueName="ns4:M3_34_15">
      <xmlPr mapId="3836" xpath="/ns4:FB_III_GT_Standorte/ns4:M3_34_15" xmlDataType="integer"/>
    </xmlCellPr>
  </singleXmlCell>
  <singleXmlCell id="2139" r="T1874" connectionId="0">
    <xmlCellPr id="1" uniqueName="ns4:M3_34_16">
      <xmlPr mapId="3836" xpath="/ns4:FB_III_GT_Standorte/ns4:M3_34_16" xmlDataType="decimal"/>
    </xmlCellPr>
  </singleXmlCell>
  <singleXmlCell id="2140" r="N1876" connectionId="0">
    <xmlCellPr id="1" uniqueName="ns4:M3_34_44">
      <xmlPr mapId="3836" xpath="/ns4:FB_III_GT_Standorte/ns4:M3_34_44" xmlDataType="decimal"/>
    </xmlCellPr>
  </singleXmlCell>
  <singleXmlCell id="2141" r="T1876" connectionId="0">
    <xmlCellPr id="1" uniqueName="ns4:M3_34_45">
      <xmlPr mapId="3836" xpath="/ns4:FB_III_GT_Standorte/ns4:M3_34_45" xmlDataType="decimal"/>
    </xmlCellPr>
  </singleXmlCell>
  <singleXmlCell id="2142" r="C1882" connectionId="0">
    <xmlCellPr id="1" uniqueName="ns4:M3_34_46">
      <xmlPr mapId="3836" xpath="/ns4:FB_III_GT_Standorte/ns4:M3_34_46" xmlDataType="string"/>
    </xmlCellPr>
  </singleXmlCell>
  <singleXmlCell id="2143" r="G1882" connectionId="0">
    <xmlCellPr id="1" uniqueName="ns4:M3_34_47">
      <xmlPr mapId="3836" xpath="/ns4:FB_III_GT_Standorte/ns4:M3_34_47" xmlDataType="string"/>
    </xmlCellPr>
  </singleXmlCell>
  <singleXmlCell id="2144" r="D1890" connectionId="0">
    <xmlCellPr id="1" uniqueName="ns4:M3_34_48">
      <xmlPr mapId="3836" xpath="/ns4:FB_III_GT_Standorte/ns4:M3_34_48" xmlDataType="string"/>
    </xmlCellPr>
  </singleXmlCell>
  <singleXmlCell id="2145" r="D1892" connectionId="0">
    <xmlCellPr id="1" uniqueName="ns4:M3_34_49">
      <xmlPr mapId="3836" xpath="/ns4:FB_III_GT_Standorte/ns4:M3_34_49" xmlDataType="string"/>
    </xmlCellPr>
  </singleXmlCell>
  <singleXmlCell id="2146" r="D1894" connectionId="0">
    <xmlCellPr id="1" uniqueName="ns4:M3_34_18">
      <xmlPr mapId="3836" xpath="/ns4:FB_III_GT_Standorte/ns4:M3_34_18" xmlDataType="string"/>
    </xmlCellPr>
  </singleXmlCell>
  <singleXmlCell id="2147" r="N1894" connectionId="0">
    <xmlCellPr id="1" uniqueName="ns4:M3_34_19">
      <xmlPr mapId="3836" xpath="/ns4:FB_III_GT_Standorte/ns4:M3_34_19" xmlDataType="string"/>
    </xmlCellPr>
  </singleXmlCell>
  <singleXmlCell id="2148" r="D1896" connectionId="0">
    <xmlCellPr id="1" uniqueName="ns4:M3_34_25">
      <xmlPr mapId="3836" xpath="/ns4:FB_III_GT_Standorte/ns4:M3_34_25" xmlDataType="string"/>
    </xmlCellPr>
  </singleXmlCell>
  <singleXmlCell id="2150" r="I1896" connectionId="0">
    <xmlCellPr id="1" uniqueName="ns4:M3_34_31">
      <xmlPr mapId="3836" xpath="/ns4:FB_III_GT_Standorte/ns4:M3_34_31" xmlDataType="string"/>
    </xmlCellPr>
  </singleXmlCell>
  <singleXmlCell id="2151" r="N1896" connectionId="0">
    <xmlCellPr id="1" uniqueName="ns4:M3_34_22">
      <xmlPr mapId="3836" xpath="/ns4:FB_III_GT_Standorte/ns4:M3_34_22" xmlDataType="string"/>
    </xmlCellPr>
  </singleXmlCell>
  <singleXmlCell id="2152" r="D1898" connectionId="0">
    <xmlCellPr id="1" uniqueName="ns4:M3_34_28">
      <xmlPr mapId="3836" xpath="/ns4:FB_III_GT_Standorte/ns4:M3_34_28" xmlDataType="string"/>
    </xmlCellPr>
  </singleXmlCell>
  <singleXmlCell id="2153" r="I1898" connectionId="0">
    <xmlCellPr id="1" uniqueName="ns4:M3_34_26">
      <xmlPr mapId="3836" xpath="/ns4:FB_III_GT_Standorte/ns4:M3_34_26" xmlDataType="string"/>
    </xmlCellPr>
  </singleXmlCell>
  <singleXmlCell id="2154" r="N1898" connectionId="0">
    <xmlCellPr id="1" uniqueName="ns4:M3_34_30">
      <xmlPr mapId="3836" xpath="/ns4:FB_III_GT_Standorte/ns4:M3_34_30" xmlDataType="string"/>
    </xmlCellPr>
  </singleXmlCell>
  <singleXmlCell id="2155" r="F1900" connectionId="0">
    <xmlCellPr id="1" uniqueName="ns4:M3_34_29">
      <xmlPr mapId="3836" xpath="/ns4:FB_III_GT_Standorte/ns4:M3_34_29" xmlDataType="string"/>
    </xmlCellPr>
  </singleXmlCell>
  <singleXmlCell id="2156" r="I1907" connectionId="0">
    <xmlCellPr id="1" uniqueName="ns4:M3_34_32">
      <xmlPr mapId="3836" xpath="/ns4:FB_III_GT_Standorte/ns4:M3_34_32" xmlDataType="string"/>
    </xmlCellPr>
  </singleXmlCell>
  <singleXmlCell id="2157" r="I1909" connectionId="0">
    <xmlCellPr id="1" uniqueName="ns4:M3_34_33">
      <xmlPr mapId="3836" xpath="/ns4:FB_III_GT_Standorte/ns4:M3_34_33" xmlDataType="string"/>
    </xmlCellPr>
  </singleXmlCell>
  <singleXmlCell id="2158" r="I1911" connectionId="0">
    <xmlCellPr id="1" uniqueName="ns4:M3_34_34">
      <xmlPr mapId="3836" xpath="/ns4:FB_III_GT_Standorte/ns4:M3_34_34" xmlDataType="string"/>
    </xmlCellPr>
  </singleXmlCell>
  <singleXmlCell id="2159" r="W1917" connectionId="0">
    <xmlCellPr id="1" uniqueName="ns4:M3_34_35">
      <xmlPr mapId="3836" xpath="/ns4:FB_III_GT_Standorte/ns4:M3_34_35" xmlDataType="string"/>
    </xmlCellPr>
  </singleXmlCell>
  <singleXmlCell id="2160" r="U1920" connectionId="0">
    <xmlCellPr id="1" uniqueName="ns4:U0_4">
      <xmlPr mapId="3837" xpath="/ns4:FB_III_GT_Standorte/ns4:Unternehmensdaten/ns4:U0_4" xmlDataType="string"/>
    </xmlCellPr>
  </singleXmlCell>
  <singleXmlCell id="2161" r="G1920" connectionId="0">
    <xmlCellPr id="1" uniqueName="ns4:lfd_Nr.">
      <xmlPr mapId="3837" xpath="/ns4:FB_III_GT_Standorte/ns4:Unternehmensdaten/ns4:lfd_Nr." xmlDataType="string"/>
    </xmlCellPr>
  </singleXmlCell>
  <singleXmlCell id="2162" r="H1920" connectionId="0">
    <xmlCellPr id="1" uniqueName="ns4:U0_4_1">
      <xmlPr mapId="3837" xpath="/ns4:FB_III_GT_Standorte/ns4:Unternehmensdaten/ns4:U0_4_1" xmlDataType="string"/>
    </xmlCellPr>
  </singleXmlCell>
  <singleXmlCell id="2163" r="F1922" connectionId="0">
    <xmlCellPr id="1" uniqueName="ns4:M3_34_1">
      <xmlPr mapId="3837" xpath="/ns4:FB_III_GT_Standorte/ns4:Unternehmensdaten/ns4:M3_34_1" xmlDataType="string"/>
    </xmlCellPr>
  </singleXmlCell>
  <singleXmlCell id="2164" r="F1924" connectionId="0">
    <xmlCellPr id="1" uniqueName="ns4:M3_34_2">
      <xmlPr mapId="3837" xpath="/ns4:FB_III_GT_Standorte/ns4:Unternehmensdaten/ns4:M3_34_2" xmlDataType="string"/>
    </xmlCellPr>
  </singleXmlCell>
  <singleXmlCell id="2165" r="J1924" connectionId="0">
    <xmlCellPr id="1" uniqueName="ns4:M3_34_3">
      <xmlPr mapId="3837" xpath="/ns4:FB_III_GT_Standorte/ns4:Unternehmensdaten/ns4:M3_34_3" xmlDataType="string"/>
    </xmlCellPr>
  </singleXmlCell>
  <singleXmlCell id="2166" r="I1928" connectionId="0">
    <xmlCellPr id="1" uniqueName="ns4:M3_34_36">
      <xmlPr mapId="3837" xpath="/ns4:FB_III_GT_Standorte/ns4:Unternehmensdaten/ns4:M3_34_36" xmlDataType="string"/>
    </xmlCellPr>
  </singleXmlCell>
  <singleXmlCell id="2167" r="K1928" connectionId="0">
    <xmlCellPr id="1" uniqueName="ns4:M3_34_37">
      <xmlPr mapId="3837" xpath="/ns4:FB_III_GT_Standorte/ns4:Unternehmensdaten/ns4:M3_34_37" xmlDataType="string"/>
    </xmlCellPr>
  </singleXmlCell>
  <singleXmlCell id="2168" r="Q1928" connectionId="0">
    <xmlCellPr id="1" uniqueName="ns4:M3_34_38">
      <xmlPr mapId="3837" xpath="/ns4:FB_III_GT_Standorte/ns4:Unternehmensdaten/ns4:M3_34_38" xmlDataType="string"/>
    </xmlCellPr>
  </singleXmlCell>
  <singleXmlCell id="2170" r="S1928" connectionId="0">
    <xmlCellPr id="1" uniqueName="ns4:M3_34_39">
      <xmlPr mapId="3837" xpath="/ns4:FB_III_GT_Standorte/ns4:Unternehmensdaten/ns4:M3_34_39" xmlDataType="string"/>
    </xmlCellPr>
  </singleXmlCell>
  <singleXmlCell id="2171" r="I1931" connectionId="0">
    <xmlCellPr id="1" uniqueName="ns4:M3_34_40">
      <xmlPr mapId="3837" xpath="/ns4:FB_III_GT_Standorte/ns4:Unternehmensdaten/ns4:M3_34_40" xmlDataType="string"/>
    </xmlCellPr>
  </singleXmlCell>
  <singleXmlCell id="2172" r="K1931" connectionId="0">
    <xmlCellPr id="1" uniqueName="ns4:M3_34_41">
      <xmlPr mapId="3837" xpath="/ns4:FB_III_GT_Standorte/ns4:Unternehmensdaten/ns4:M3_34_41" xmlDataType="string"/>
    </xmlCellPr>
  </singleXmlCell>
  <singleXmlCell id="2173" r="Q1931" connectionId="0">
    <xmlCellPr id="1" uniqueName="ns4:M3_34_42">
      <xmlPr mapId="3837" xpath="/ns4:FB_III_GT_Standorte/ns4:Unternehmensdaten/ns4:M3_34_42" xmlDataType="string"/>
    </xmlCellPr>
  </singleXmlCell>
  <singleXmlCell id="2174" r="S1931" connectionId="0">
    <xmlCellPr id="1" uniqueName="ns4:M3_34_43">
      <xmlPr mapId="3837" xpath="/ns4:FB_III_GT_Standorte/ns4:Unternehmensdaten/ns4:M3_34_43" xmlDataType="string"/>
    </xmlCellPr>
  </singleXmlCell>
  <singleXmlCell id="2175" r="V1934" connectionId="0">
    <xmlCellPr id="1" uniqueName="ns4:M3_34_4">
      <xmlPr mapId="3837" xpath="/ns4:FB_III_GT_Standorte/ns4:Unternehmensdaten/ns4:M3_34_4" xmlDataType="string"/>
    </xmlCellPr>
  </singleXmlCell>
  <singleXmlCell id="2176" r="X1934" connectionId="0">
    <xmlCellPr id="1" uniqueName="ns4:M3_34_5">
      <xmlPr mapId="3837" xpath="/ns4:FB_III_GT_Standorte/ns4:Unternehmensdaten/ns4:M3_34_5" xmlDataType="string"/>
    </xmlCellPr>
  </singleXmlCell>
  <singleXmlCell id="2177" r="I1936" connectionId="0">
    <xmlCellPr id="1" uniqueName="ns4:M3_34_6">
      <xmlPr mapId="3837" xpath="/ns4:FB_III_GT_Standorte/ns4:Unternehmensdaten/ns4:M3_34_6" xmlDataType="string"/>
    </xmlCellPr>
  </singleXmlCell>
  <singleXmlCell id="2178" r="Q1938" connectionId="0">
    <xmlCellPr id="1" uniqueName="ns4:M3_34_7">
      <xmlPr mapId="3837" xpath="/ns4:FB_III_GT_Standorte/ns4:Unternehmensdaten/ns4:M3_34_7" xmlDataType="string"/>
    </xmlCellPr>
  </singleXmlCell>
  <singleXmlCell id="2180" r="T1938" connectionId="0">
    <xmlCellPr id="1" uniqueName="ns4:M3_34_8">
      <xmlPr mapId="3837" xpath="/ns4:FB_III_GT_Standorte/ns4:Unternehmensdaten/ns4:M3_34_8" xmlDataType="string"/>
    </xmlCellPr>
  </singleXmlCell>
  <singleXmlCell id="2181" r="W1938" connectionId="0">
    <xmlCellPr id="1" uniqueName="ns4:M3_34_9">
      <xmlPr mapId="3837" xpath="/ns4:FB_III_GT_Standorte/ns4:Unternehmensdaten/ns4:M3_34_9" xmlDataType="string"/>
    </xmlCellPr>
  </singleXmlCell>
  <singleXmlCell id="2182" r="N1942" connectionId="0">
    <xmlCellPr id="1" uniqueName="ns4:M3_34_10">
      <xmlPr mapId="3837" xpath="/ns4:FB_III_GT_Standorte/ns4:M3_34_10" xmlDataType="decimal"/>
    </xmlCellPr>
  </singleXmlCell>
  <singleXmlCell id="2183" r="T1942" connectionId="0">
    <xmlCellPr id="1" uniqueName="ns4:M3_34_12">
      <xmlPr mapId="3837" xpath="/ns4:FB_III_GT_Standorte/ns4:M3_34_12" xmlDataType="integer"/>
    </xmlCellPr>
  </singleXmlCell>
  <singleXmlCell id="2184" r="N1946" connectionId="0">
    <xmlCellPr id="1" uniqueName="ns4:M3_34_13">
      <xmlPr mapId="3837" xpath="/ns4:FB_III_GT_Standorte/ns4:M3_34_13" xmlDataType="decimal"/>
    </xmlCellPr>
  </singleXmlCell>
  <singleXmlCell id="2185" r="T1946" connectionId="0">
    <xmlCellPr id="1" uniqueName="ns4:M3_34_15">
      <xmlPr mapId="3837" xpath="/ns4:FB_III_GT_Standorte/ns4:M3_34_15" xmlDataType="integer"/>
    </xmlCellPr>
  </singleXmlCell>
  <singleXmlCell id="2186" r="T1950" connectionId="0">
    <xmlCellPr id="1" uniqueName="ns4:M3_34_16">
      <xmlPr mapId="3837" xpath="/ns4:FB_III_GT_Standorte/ns4:M3_34_16" xmlDataType="decimal"/>
    </xmlCellPr>
  </singleXmlCell>
  <singleXmlCell id="2187" r="N1952" connectionId="0">
    <xmlCellPr id="1" uniqueName="ns4:M3_34_44">
      <xmlPr mapId="3837" xpath="/ns4:FB_III_GT_Standorte/ns4:M3_34_44" xmlDataType="decimal"/>
    </xmlCellPr>
  </singleXmlCell>
  <singleXmlCell id="2188" r="T1952" connectionId="0">
    <xmlCellPr id="1" uniqueName="ns4:M3_34_45">
      <xmlPr mapId="3837" xpath="/ns4:FB_III_GT_Standorte/ns4:M3_34_45" xmlDataType="decimal"/>
    </xmlCellPr>
  </singleXmlCell>
  <singleXmlCell id="2189" r="C1958" connectionId="0">
    <xmlCellPr id="1" uniqueName="ns4:M3_34_46">
      <xmlPr mapId="3837" xpath="/ns4:FB_III_GT_Standorte/ns4:M3_34_46" xmlDataType="string"/>
    </xmlCellPr>
  </singleXmlCell>
  <singleXmlCell id="2190" r="G1958" connectionId="0">
    <xmlCellPr id="1" uniqueName="ns4:M3_34_47">
      <xmlPr mapId="3837" xpath="/ns4:FB_III_GT_Standorte/ns4:M3_34_47" xmlDataType="string"/>
    </xmlCellPr>
  </singleXmlCell>
  <singleXmlCell id="2191" r="D1966" connectionId="0">
    <xmlCellPr id="1" uniqueName="ns4:M3_34_48">
      <xmlPr mapId="3837" xpath="/ns4:FB_III_GT_Standorte/ns4:M3_34_48" xmlDataType="string"/>
    </xmlCellPr>
  </singleXmlCell>
  <singleXmlCell id="2192" r="D1968" connectionId="0">
    <xmlCellPr id="1" uniqueName="ns4:M3_34_49">
      <xmlPr mapId="3837" xpath="/ns4:FB_III_GT_Standorte/ns4:M3_34_49" xmlDataType="string"/>
    </xmlCellPr>
  </singleXmlCell>
  <singleXmlCell id="2193" r="D1970" connectionId="0">
    <xmlCellPr id="1" uniqueName="ns4:M3_34_18">
      <xmlPr mapId="3837" xpath="/ns4:FB_III_GT_Standorte/ns4:M3_34_18" xmlDataType="string"/>
    </xmlCellPr>
  </singleXmlCell>
  <singleXmlCell id="2194" r="N1970" connectionId="0">
    <xmlCellPr id="1" uniqueName="ns4:M3_34_19">
      <xmlPr mapId="3837" xpath="/ns4:FB_III_GT_Standorte/ns4:M3_34_19" xmlDataType="string"/>
    </xmlCellPr>
  </singleXmlCell>
  <singleXmlCell id="2195" r="D1972" connectionId="0">
    <xmlCellPr id="1" uniqueName="ns4:M3_34_25">
      <xmlPr mapId="3837" xpath="/ns4:FB_III_GT_Standorte/ns4:M3_34_25" xmlDataType="string"/>
    </xmlCellPr>
  </singleXmlCell>
  <singleXmlCell id="2196" r="I1972" connectionId="0">
    <xmlCellPr id="1" uniqueName="ns4:M3_34_31">
      <xmlPr mapId="3837" xpath="/ns4:FB_III_GT_Standorte/ns4:M3_34_31" xmlDataType="string"/>
    </xmlCellPr>
  </singleXmlCell>
  <singleXmlCell id="2197" r="N1972" connectionId="0">
    <xmlCellPr id="1" uniqueName="ns4:M3_34_22">
      <xmlPr mapId="3837" xpath="/ns4:FB_III_GT_Standorte/ns4:M3_34_22" xmlDataType="string"/>
    </xmlCellPr>
  </singleXmlCell>
  <singleXmlCell id="2198" r="D1974" connectionId="0">
    <xmlCellPr id="1" uniqueName="ns4:M3_34_28">
      <xmlPr mapId="3837" xpath="/ns4:FB_III_GT_Standorte/ns4:M3_34_28" xmlDataType="string"/>
    </xmlCellPr>
  </singleXmlCell>
  <singleXmlCell id="2199" r="I1974" connectionId="0">
    <xmlCellPr id="1" uniqueName="ns4:M3_34_26">
      <xmlPr mapId="3837" xpath="/ns4:FB_III_GT_Standorte/ns4:M3_34_26" xmlDataType="string"/>
    </xmlCellPr>
  </singleXmlCell>
  <singleXmlCell id="2200" r="N1974" connectionId="0">
    <xmlCellPr id="1" uniqueName="ns4:M3_34_30">
      <xmlPr mapId="3837" xpath="/ns4:FB_III_GT_Standorte/ns4:M3_34_30" xmlDataType="string"/>
    </xmlCellPr>
  </singleXmlCell>
  <singleXmlCell id="2201" r="F1976" connectionId="0">
    <xmlCellPr id="1" uniqueName="ns4:M3_34_29">
      <xmlPr mapId="3837" xpath="/ns4:FB_III_GT_Standorte/ns4:M3_34_29" xmlDataType="string"/>
    </xmlCellPr>
  </singleXmlCell>
  <singleXmlCell id="2202" r="I1983" connectionId="0">
    <xmlCellPr id="1" uniqueName="ns4:M3_34_32">
      <xmlPr mapId="3837" xpath="/ns4:FB_III_GT_Standorte/ns4:M3_34_32" xmlDataType="string"/>
    </xmlCellPr>
  </singleXmlCell>
  <singleXmlCell id="2203" r="I1985" connectionId="0">
    <xmlCellPr id="1" uniqueName="ns4:M3_34_33">
      <xmlPr mapId="3837" xpath="/ns4:FB_III_GT_Standorte/ns4:M3_34_33" xmlDataType="string"/>
    </xmlCellPr>
  </singleXmlCell>
  <singleXmlCell id="2204" r="I1987" connectionId="0">
    <xmlCellPr id="1" uniqueName="ns4:M3_34_34">
      <xmlPr mapId="3837" xpath="/ns4:FB_III_GT_Standorte/ns4:M3_34_34" xmlDataType="string"/>
    </xmlCellPr>
  </singleXmlCell>
  <singleXmlCell id="2205" r="W1993" connectionId="0">
    <xmlCellPr id="1" uniqueName="ns4:M3_34_35">
      <xmlPr mapId="3837" xpath="/ns4:FB_III_GT_Standorte/ns4:M3_34_35" xmlDataType="string"/>
    </xmlCellPr>
  </singleXmlCell>
  <singleXmlCell id="2206" r="U1996" connectionId="0">
    <xmlCellPr id="1" uniqueName="ns4:U0_4">
      <xmlPr mapId="3838" xpath="/ns4:FB_III_GT_Standorte/ns4:Unternehmensdaten/ns4:U0_4" xmlDataType="string"/>
    </xmlCellPr>
  </singleXmlCell>
  <singleXmlCell id="2207" r="G1996" connectionId="0">
    <xmlCellPr id="1" uniqueName="ns4:lfd_Nr.">
      <xmlPr mapId="3838" xpath="/ns4:FB_III_GT_Standorte/ns4:Unternehmensdaten/ns4:lfd_Nr." xmlDataType="string"/>
    </xmlCellPr>
  </singleXmlCell>
  <singleXmlCell id="2208" r="H1996" connectionId="0">
    <xmlCellPr id="1" uniqueName="ns4:U0_4_1">
      <xmlPr mapId="3838" xpath="/ns4:FB_III_GT_Standorte/ns4:Unternehmensdaten/ns4:U0_4_1" xmlDataType="string"/>
    </xmlCellPr>
  </singleXmlCell>
  <singleXmlCell id="2209" r="F1998" connectionId="0">
    <xmlCellPr id="1" uniqueName="ns4:M3_34_1">
      <xmlPr mapId="3838" xpath="/ns4:FB_III_GT_Standorte/ns4:Unternehmensdaten/ns4:M3_34_1" xmlDataType="string"/>
    </xmlCellPr>
  </singleXmlCell>
  <singleXmlCell id="2210" r="F2000" connectionId="0">
    <xmlCellPr id="1" uniqueName="ns4:M3_34_2">
      <xmlPr mapId="3838" xpath="/ns4:FB_III_GT_Standorte/ns4:Unternehmensdaten/ns4:M3_34_2" xmlDataType="string"/>
    </xmlCellPr>
  </singleXmlCell>
  <singleXmlCell id="2211" r="J2000" connectionId="0">
    <xmlCellPr id="1" uniqueName="ns4:M3_34_3">
      <xmlPr mapId="3838" xpath="/ns4:FB_III_GT_Standorte/ns4:Unternehmensdaten/ns4:M3_34_3" xmlDataType="string"/>
    </xmlCellPr>
  </singleXmlCell>
  <singleXmlCell id="2212" r="I2004" connectionId="0">
    <xmlCellPr id="1" uniqueName="ns4:M3_34_36">
      <xmlPr mapId="3838" xpath="/ns4:FB_III_GT_Standorte/ns4:Unternehmensdaten/ns4:M3_34_36" xmlDataType="string"/>
    </xmlCellPr>
  </singleXmlCell>
  <singleXmlCell id="2213" r="K2004" connectionId="0">
    <xmlCellPr id="1" uniqueName="ns4:M3_34_37">
      <xmlPr mapId="3838" xpath="/ns4:FB_III_GT_Standorte/ns4:Unternehmensdaten/ns4:M3_34_37" xmlDataType="string"/>
    </xmlCellPr>
  </singleXmlCell>
  <singleXmlCell id="2214" r="Q2004" connectionId="0">
    <xmlCellPr id="1" uniqueName="ns4:M3_34_38">
      <xmlPr mapId="3838" xpath="/ns4:FB_III_GT_Standorte/ns4:Unternehmensdaten/ns4:M3_34_38" xmlDataType="string"/>
    </xmlCellPr>
  </singleXmlCell>
  <singleXmlCell id="2215" r="S2004" connectionId="0">
    <xmlCellPr id="1" uniqueName="ns4:M3_34_39">
      <xmlPr mapId="3838" xpath="/ns4:FB_III_GT_Standorte/ns4:Unternehmensdaten/ns4:M3_34_39" xmlDataType="string"/>
    </xmlCellPr>
  </singleXmlCell>
  <singleXmlCell id="2216" r="I2007" connectionId="0">
    <xmlCellPr id="1" uniqueName="ns4:M3_34_40">
      <xmlPr mapId="3838" xpath="/ns4:FB_III_GT_Standorte/ns4:Unternehmensdaten/ns4:M3_34_40" xmlDataType="string"/>
    </xmlCellPr>
  </singleXmlCell>
  <singleXmlCell id="2217" r="K2007" connectionId="0">
    <xmlCellPr id="1" uniqueName="ns4:M3_34_41">
      <xmlPr mapId="3838" xpath="/ns4:FB_III_GT_Standorte/ns4:Unternehmensdaten/ns4:M3_34_41" xmlDataType="string"/>
    </xmlCellPr>
  </singleXmlCell>
  <singleXmlCell id="2218" r="Q2007" connectionId="0">
    <xmlCellPr id="1" uniqueName="ns4:M3_34_42">
      <xmlPr mapId="3838" xpath="/ns4:FB_III_GT_Standorte/ns4:Unternehmensdaten/ns4:M3_34_42" xmlDataType="string"/>
    </xmlCellPr>
  </singleXmlCell>
  <singleXmlCell id="2219" r="S2007" connectionId="0">
    <xmlCellPr id="1" uniqueName="ns4:M3_34_43">
      <xmlPr mapId="3838" xpath="/ns4:FB_III_GT_Standorte/ns4:Unternehmensdaten/ns4:M3_34_43" xmlDataType="string"/>
    </xmlCellPr>
  </singleXmlCell>
  <singleXmlCell id="2220" r="V2010" connectionId="0">
    <xmlCellPr id="1" uniqueName="ns4:M3_34_4">
      <xmlPr mapId="3838" xpath="/ns4:FB_III_GT_Standorte/ns4:Unternehmensdaten/ns4:M3_34_4" xmlDataType="string"/>
    </xmlCellPr>
  </singleXmlCell>
  <singleXmlCell id="2221" r="X2010" connectionId="0">
    <xmlCellPr id="1" uniqueName="ns4:M3_34_5">
      <xmlPr mapId="3838" xpath="/ns4:FB_III_GT_Standorte/ns4:Unternehmensdaten/ns4:M3_34_5" xmlDataType="string"/>
    </xmlCellPr>
  </singleXmlCell>
  <singleXmlCell id="2222" r="I2012" connectionId="0">
    <xmlCellPr id="1" uniqueName="ns4:M3_34_6">
      <xmlPr mapId="3838" xpath="/ns4:FB_III_GT_Standorte/ns4:Unternehmensdaten/ns4:M3_34_6" xmlDataType="string"/>
    </xmlCellPr>
  </singleXmlCell>
  <singleXmlCell id="2225" r="Q2014" connectionId="0">
    <xmlCellPr id="1" uniqueName="ns4:M3_34_7">
      <xmlPr mapId="3838" xpath="/ns4:FB_III_GT_Standorte/ns4:Unternehmensdaten/ns4:M3_34_7" xmlDataType="string"/>
    </xmlCellPr>
  </singleXmlCell>
  <singleXmlCell id="2227" r="T2014" connectionId="0">
    <xmlCellPr id="1" uniqueName="ns4:M3_34_8">
      <xmlPr mapId="3838" xpath="/ns4:FB_III_GT_Standorte/ns4:Unternehmensdaten/ns4:M3_34_8" xmlDataType="string"/>
    </xmlCellPr>
  </singleXmlCell>
  <singleXmlCell id="2228" r="W2014" connectionId="0">
    <xmlCellPr id="1" uniqueName="ns4:M3_34_9">
      <xmlPr mapId="3838" xpath="/ns4:FB_III_GT_Standorte/ns4:Unternehmensdaten/ns4:M3_34_9" xmlDataType="string"/>
    </xmlCellPr>
  </singleXmlCell>
  <singleXmlCell id="2229" r="N2018" connectionId="0">
    <xmlCellPr id="1" uniqueName="ns4:M3_34_10">
      <xmlPr mapId="3838" xpath="/ns4:FB_III_GT_Standorte/ns4:M3_34_10" xmlDataType="decimal"/>
    </xmlCellPr>
  </singleXmlCell>
  <singleXmlCell id="2230" r="T2018" connectionId="0">
    <xmlCellPr id="1" uniqueName="ns4:M3_34_12">
      <xmlPr mapId="3838" xpath="/ns4:FB_III_GT_Standorte/ns4:M3_34_12" xmlDataType="integer"/>
    </xmlCellPr>
  </singleXmlCell>
  <singleXmlCell id="2231" r="N2022" connectionId="0">
    <xmlCellPr id="1" uniqueName="ns4:M3_34_13">
      <xmlPr mapId="3838" xpath="/ns4:FB_III_GT_Standorte/ns4:M3_34_13" xmlDataType="decimal"/>
    </xmlCellPr>
  </singleXmlCell>
  <singleXmlCell id="2232" r="T2022" connectionId="0">
    <xmlCellPr id="1" uniqueName="ns4:M3_34_15">
      <xmlPr mapId="3838" xpath="/ns4:FB_III_GT_Standorte/ns4:M3_34_15" xmlDataType="integer"/>
    </xmlCellPr>
  </singleXmlCell>
  <singleXmlCell id="2233" r="T2026" connectionId="0">
    <xmlCellPr id="1" uniqueName="ns4:M3_34_16">
      <xmlPr mapId="3838" xpath="/ns4:FB_III_GT_Standorte/ns4:M3_34_16" xmlDataType="decimal"/>
    </xmlCellPr>
  </singleXmlCell>
  <singleXmlCell id="2234" r="N2028" connectionId="0">
    <xmlCellPr id="1" uniqueName="ns4:M3_34_44">
      <xmlPr mapId="3838" xpath="/ns4:FB_III_GT_Standorte/ns4:M3_34_44" xmlDataType="decimal"/>
    </xmlCellPr>
  </singleXmlCell>
  <singleXmlCell id="2235" r="T2028" connectionId="0">
    <xmlCellPr id="1" uniqueName="ns4:M3_34_45">
      <xmlPr mapId="3838" xpath="/ns4:FB_III_GT_Standorte/ns4:M3_34_45" xmlDataType="decimal"/>
    </xmlCellPr>
  </singleXmlCell>
  <singleXmlCell id="2236" r="C2034" connectionId="0">
    <xmlCellPr id="1" uniqueName="ns4:M3_34_46">
      <xmlPr mapId="3838" xpath="/ns4:FB_III_GT_Standorte/ns4:M3_34_46" xmlDataType="string"/>
    </xmlCellPr>
  </singleXmlCell>
  <singleXmlCell id="2237" r="G2034" connectionId="0">
    <xmlCellPr id="1" uniqueName="ns4:M3_34_47">
      <xmlPr mapId="3838" xpath="/ns4:FB_III_GT_Standorte/ns4:M3_34_47" xmlDataType="string"/>
    </xmlCellPr>
  </singleXmlCell>
  <singleXmlCell id="2238" r="D2042" connectionId="0">
    <xmlCellPr id="1" uniqueName="ns4:M3_34_48">
      <xmlPr mapId="3838" xpath="/ns4:FB_III_GT_Standorte/ns4:M3_34_48" xmlDataType="string"/>
    </xmlCellPr>
  </singleXmlCell>
  <singleXmlCell id="2239" r="D2044" connectionId="0">
    <xmlCellPr id="1" uniqueName="ns4:M3_34_49">
      <xmlPr mapId="3838" xpath="/ns4:FB_III_GT_Standorte/ns4:M3_34_49" xmlDataType="string"/>
    </xmlCellPr>
  </singleXmlCell>
  <singleXmlCell id="2240" r="D2046" connectionId="0">
    <xmlCellPr id="1" uniqueName="ns4:M3_34_18">
      <xmlPr mapId="3838" xpath="/ns4:FB_III_GT_Standorte/ns4:M3_34_18" xmlDataType="string"/>
    </xmlCellPr>
  </singleXmlCell>
  <singleXmlCell id="2241" r="N2046" connectionId="0">
    <xmlCellPr id="1" uniqueName="ns4:M3_34_19">
      <xmlPr mapId="3838" xpath="/ns4:FB_III_GT_Standorte/ns4:M3_34_19" xmlDataType="string"/>
    </xmlCellPr>
  </singleXmlCell>
  <singleXmlCell id="2242" r="D2048" connectionId="0">
    <xmlCellPr id="1" uniqueName="ns4:M3_34_25">
      <xmlPr mapId="3838" xpath="/ns4:FB_III_GT_Standorte/ns4:M3_34_25" xmlDataType="string"/>
    </xmlCellPr>
  </singleXmlCell>
  <singleXmlCell id="2244" r="I2048" connectionId="0">
    <xmlCellPr id="1" uniqueName="ns4:M3_34_31">
      <xmlPr mapId="3838" xpath="/ns4:FB_III_GT_Standorte/ns4:M3_34_31" xmlDataType="string"/>
    </xmlCellPr>
  </singleXmlCell>
  <singleXmlCell id="2245" r="N2048" connectionId="0">
    <xmlCellPr id="1" uniqueName="ns4:M3_34_22">
      <xmlPr mapId="3838" xpath="/ns4:FB_III_GT_Standorte/ns4:M3_34_22" xmlDataType="string"/>
    </xmlCellPr>
  </singleXmlCell>
  <singleXmlCell id="2247" r="D2050" connectionId="0">
    <xmlCellPr id="1" uniqueName="ns4:M3_34_28">
      <xmlPr mapId="3838" xpath="/ns4:FB_III_GT_Standorte/ns4:M3_34_28" xmlDataType="string"/>
    </xmlCellPr>
  </singleXmlCell>
  <singleXmlCell id="2248" r="I2050" connectionId="0">
    <xmlCellPr id="1" uniqueName="ns4:M3_34_26">
      <xmlPr mapId="3838" xpath="/ns4:FB_III_GT_Standorte/ns4:M3_34_26" xmlDataType="string"/>
    </xmlCellPr>
  </singleXmlCell>
  <singleXmlCell id="2249" r="N2050" connectionId="0">
    <xmlCellPr id="1" uniqueName="ns4:M3_34_30">
      <xmlPr mapId="3838" xpath="/ns4:FB_III_GT_Standorte/ns4:M3_34_30" xmlDataType="string"/>
    </xmlCellPr>
  </singleXmlCell>
  <singleXmlCell id="2250" r="F2052" connectionId="0">
    <xmlCellPr id="1" uniqueName="ns4:M3_34_29">
      <xmlPr mapId="3838" xpath="/ns4:FB_III_GT_Standorte/ns4:M3_34_29" xmlDataType="string"/>
    </xmlCellPr>
  </singleXmlCell>
  <singleXmlCell id="2251" r="I2059" connectionId="0">
    <xmlCellPr id="1" uniqueName="ns4:M3_34_32">
      <xmlPr mapId="3838" xpath="/ns4:FB_III_GT_Standorte/ns4:M3_34_32" xmlDataType="string"/>
    </xmlCellPr>
  </singleXmlCell>
  <singleXmlCell id="2254" r="I2061" connectionId="0">
    <xmlCellPr id="1" uniqueName="ns4:M3_34_33">
      <xmlPr mapId="3838" xpath="/ns4:FB_III_GT_Standorte/ns4:M3_34_33" xmlDataType="string"/>
    </xmlCellPr>
  </singleXmlCell>
  <singleXmlCell id="2255" r="I2063" connectionId="0">
    <xmlCellPr id="1" uniqueName="ns4:M3_34_34">
      <xmlPr mapId="3838" xpath="/ns4:FB_III_GT_Standorte/ns4:M3_34_34" xmlDataType="string"/>
    </xmlCellPr>
  </singleXmlCell>
  <singleXmlCell id="2256" r="W2069" connectionId="0">
    <xmlCellPr id="1" uniqueName="ns4:M3_34_35">
      <xmlPr mapId="3838" xpath="/ns4:FB_III_GT_Standorte/ns4:M3_34_35" xmlDataType="string"/>
    </xmlCellPr>
  </singleXmlCell>
  <singleXmlCell id="2257" r="U2072" connectionId="0">
    <xmlCellPr id="1" uniqueName="ns4:U0_4">
      <xmlPr mapId="3839" xpath="/ns4:FB_III_GT_Standorte/ns4:Unternehmensdaten/ns4:U0_4" xmlDataType="string"/>
    </xmlCellPr>
  </singleXmlCell>
  <singleXmlCell id="2258" r="G2072" connectionId="0">
    <xmlCellPr id="1" uniqueName="ns4:lfd_Nr.">
      <xmlPr mapId="3839" xpath="/ns4:FB_III_GT_Standorte/ns4:Unternehmensdaten/ns4:lfd_Nr." xmlDataType="string"/>
    </xmlCellPr>
  </singleXmlCell>
  <singleXmlCell id="2259" r="H2072" connectionId="0">
    <xmlCellPr id="1" uniqueName="ns4:U0_4_1">
      <xmlPr mapId="3839" xpath="/ns4:FB_III_GT_Standorte/ns4:Unternehmensdaten/ns4:U0_4_1" xmlDataType="string"/>
    </xmlCellPr>
  </singleXmlCell>
  <singleXmlCell id="2261" r="F2074" connectionId="0">
    <xmlCellPr id="1" uniqueName="ns4:M3_34_1">
      <xmlPr mapId="3839" xpath="/ns4:FB_III_GT_Standorte/ns4:Unternehmensdaten/ns4:M3_34_1" xmlDataType="string"/>
    </xmlCellPr>
  </singleXmlCell>
  <singleXmlCell id="2262" r="F2076" connectionId="0">
    <xmlCellPr id="1" uniqueName="ns4:M3_34_2">
      <xmlPr mapId="3839" xpath="/ns4:FB_III_GT_Standorte/ns4:Unternehmensdaten/ns4:M3_34_2" xmlDataType="string"/>
    </xmlCellPr>
  </singleXmlCell>
  <singleXmlCell id="2263" r="J2076" connectionId="0">
    <xmlCellPr id="1" uniqueName="ns4:M3_34_3">
      <xmlPr mapId="3839" xpath="/ns4:FB_III_GT_Standorte/ns4:Unternehmensdaten/ns4:M3_34_3" xmlDataType="string"/>
    </xmlCellPr>
  </singleXmlCell>
  <singleXmlCell id="2264" r="I2080" connectionId="0">
    <xmlCellPr id="1" uniqueName="ns4:M3_34_36">
      <xmlPr mapId="3839" xpath="/ns4:FB_III_GT_Standorte/ns4:Unternehmensdaten/ns4:M3_34_36" xmlDataType="string"/>
    </xmlCellPr>
  </singleXmlCell>
  <singleXmlCell id="2265" r="K2080" connectionId="0">
    <xmlCellPr id="1" uniqueName="ns4:M3_34_37">
      <xmlPr mapId="3839" xpath="/ns4:FB_III_GT_Standorte/ns4:Unternehmensdaten/ns4:M3_34_37" xmlDataType="string"/>
    </xmlCellPr>
  </singleXmlCell>
  <singleXmlCell id="2266" r="Q2080" connectionId="0">
    <xmlCellPr id="1" uniqueName="ns4:M3_34_38">
      <xmlPr mapId="3839" xpath="/ns4:FB_III_GT_Standorte/ns4:Unternehmensdaten/ns4:M3_34_38" xmlDataType="string"/>
    </xmlCellPr>
  </singleXmlCell>
  <singleXmlCell id="2267" r="S2080" connectionId="0">
    <xmlCellPr id="1" uniqueName="ns4:M3_34_39">
      <xmlPr mapId="3839" xpath="/ns4:FB_III_GT_Standorte/ns4:Unternehmensdaten/ns4:M3_34_39" xmlDataType="string"/>
    </xmlCellPr>
  </singleXmlCell>
  <singleXmlCell id="2268" r="I2083" connectionId="0">
    <xmlCellPr id="1" uniqueName="ns4:M3_34_40">
      <xmlPr mapId="3839" xpath="/ns4:FB_III_GT_Standorte/ns4:Unternehmensdaten/ns4:M3_34_40" xmlDataType="string"/>
    </xmlCellPr>
  </singleXmlCell>
  <singleXmlCell id="2269" r="K2083" connectionId="0">
    <xmlCellPr id="1" uniqueName="ns4:M3_34_41">
      <xmlPr mapId="3839" xpath="/ns4:FB_III_GT_Standorte/ns4:Unternehmensdaten/ns4:M3_34_41" xmlDataType="string"/>
    </xmlCellPr>
  </singleXmlCell>
  <singleXmlCell id="2270" r="Q2083" connectionId="0">
    <xmlCellPr id="1" uniqueName="ns4:M3_34_42">
      <xmlPr mapId="3839" xpath="/ns4:FB_III_GT_Standorte/ns4:Unternehmensdaten/ns4:M3_34_42" xmlDataType="string"/>
    </xmlCellPr>
  </singleXmlCell>
  <singleXmlCell id="2271" r="S2083" connectionId="0">
    <xmlCellPr id="1" uniqueName="ns4:M3_34_43">
      <xmlPr mapId="3839" xpath="/ns4:FB_III_GT_Standorte/ns4:Unternehmensdaten/ns4:M3_34_43" xmlDataType="string"/>
    </xmlCellPr>
  </singleXmlCell>
  <singleXmlCell id="2272" r="V2086" connectionId="0">
    <xmlCellPr id="1" uniqueName="ns4:M3_34_4">
      <xmlPr mapId="3839" xpath="/ns4:FB_III_GT_Standorte/ns4:Unternehmensdaten/ns4:M3_34_4" xmlDataType="string"/>
    </xmlCellPr>
  </singleXmlCell>
  <singleXmlCell id="2273" r="X2086" connectionId="0">
    <xmlCellPr id="1" uniqueName="ns4:M3_34_5">
      <xmlPr mapId="3839" xpath="/ns4:FB_III_GT_Standorte/ns4:Unternehmensdaten/ns4:M3_34_5" xmlDataType="string"/>
    </xmlCellPr>
  </singleXmlCell>
  <singleXmlCell id="2274" r="I2088" connectionId="0">
    <xmlCellPr id="1" uniqueName="ns4:M3_34_6">
      <xmlPr mapId="3839" xpath="/ns4:FB_III_GT_Standorte/ns4:Unternehmensdaten/ns4:M3_34_6" xmlDataType="string"/>
    </xmlCellPr>
  </singleXmlCell>
  <singleXmlCell id="2275" r="Q2090" connectionId="0">
    <xmlCellPr id="1" uniqueName="ns4:M3_34_7">
      <xmlPr mapId="3839" xpath="/ns4:FB_III_GT_Standorte/ns4:Unternehmensdaten/ns4:M3_34_7" xmlDataType="string"/>
    </xmlCellPr>
  </singleXmlCell>
  <singleXmlCell id="2276" r="T2090" connectionId="0">
    <xmlCellPr id="1" uniqueName="ns4:M3_34_8">
      <xmlPr mapId="3839" xpath="/ns4:FB_III_GT_Standorte/ns4:Unternehmensdaten/ns4:M3_34_8" xmlDataType="string"/>
    </xmlCellPr>
  </singleXmlCell>
  <singleXmlCell id="2277" r="W2090" connectionId="0">
    <xmlCellPr id="1" uniqueName="ns4:M3_34_9">
      <xmlPr mapId="3839" xpath="/ns4:FB_III_GT_Standorte/ns4:Unternehmensdaten/ns4:M3_34_9" xmlDataType="string"/>
    </xmlCellPr>
  </singleXmlCell>
  <singleXmlCell id="2278" r="N2094" connectionId="0">
    <xmlCellPr id="1" uniqueName="ns4:M3_34_10">
      <xmlPr mapId="3839" xpath="/ns4:FB_III_GT_Standorte/ns4:M3_34_10" xmlDataType="decimal"/>
    </xmlCellPr>
  </singleXmlCell>
  <singleXmlCell id="2279" r="T2094" connectionId="0">
    <xmlCellPr id="1" uniqueName="ns4:M3_34_12">
      <xmlPr mapId="3839" xpath="/ns4:FB_III_GT_Standorte/ns4:M3_34_12" xmlDataType="integer"/>
    </xmlCellPr>
  </singleXmlCell>
  <singleXmlCell id="2280" r="N2098" connectionId="0">
    <xmlCellPr id="1" uniqueName="ns4:M3_34_13">
      <xmlPr mapId="3839" xpath="/ns4:FB_III_GT_Standorte/ns4:M3_34_13" xmlDataType="decimal"/>
    </xmlCellPr>
  </singleXmlCell>
  <singleXmlCell id="2281" r="T2098" connectionId="0">
    <xmlCellPr id="1" uniqueName="ns4:M3_34_15">
      <xmlPr mapId="3839" xpath="/ns4:FB_III_GT_Standorte/ns4:M3_34_15" xmlDataType="integer"/>
    </xmlCellPr>
  </singleXmlCell>
  <singleXmlCell id="2282" r="T2102" connectionId="0">
    <xmlCellPr id="1" uniqueName="ns4:M3_34_16">
      <xmlPr mapId="3839" xpath="/ns4:FB_III_GT_Standorte/ns4:M3_34_16" xmlDataType="decimal"/>
    </xmlCellPr>
  </singleXmlCell>
  <singleXmlCell id="2283" r="N2104" connectionId="0">
    <xmlCellPr id="1" uniqueName="ns4:M3_34_44">
      <xmlPr mapId="3839" xpath="/ns4:FB_III_GT_Standorte/ns4:M3_34_44" xmlDataType="decimal"/>
    </xmlCellPr>
  </singleXmlCell>
  <singleXmlCell id="2284" r="T2104" connectionId="0">
    <xmlCellPr id="1" uniqueName="ns4:M3_34_45">
      <xmlPr mapId="3839" xpath="/ns4:FB_III_GT_Standorte/ns4:M3_34_45" xmlDataType="decimal"/>
    </xmlCellPr>
  </singleXmlCell>
  <singleXmlCell id="2285" r="C2110" connectionId="0">
    <xmlCellPr id="1" uniqueName="ns4:M3_34_46">
      <xmlPr mapId="3839" xpath="/ns4:FB_III_GT_Standorte/ns4:M3_34_46" xmlDataType="string"/>
    </xmlCellPr>
  </singleXmlCell>
  <singleXmlCell id="2286" r="G2110" connectionId="0">
    <xmlCellPr id="1" uniqueName="ns4:M3_34_47">
      <xmlPr mapId="3839" xpath="/ns4:FB_III_GT_Standorte/ns4:M3_34_47" xmlDataType="string"/>
    </xmlCellPr>
  </singleXmlCell>
  <singleXmlCell id="2287" r="D2118" connectionId="0">
    <xmlCellPr id="1" uniqueName="ns4:M3_34_48">
      <xmlPr mapId="3839" xpath="/ns4:FB_III_GT_Standorte/ns4:M3_34_48" xmlDataType="string"/>
    </xmlCellPr>
  </singleXmlCell>
  <singleXmlCell id="2288" r="D2120" connectionId="0">
    <xmlCellPr id="1" uniqueName="ns4:M3_34_49">
      <xmlPr mapId="3839" xpath="/ns4:FB_III_GT_Standorte/ns4:M3_34_49" xmlDataType="string"/>
    </xmlCellPr>
  </singleXmlCell>
  <singleXmlCell id="2289" r="D2122" connectionId="0">
    <xmlCellPr id="1" uniqueName="ns4:M3_34_18">
      <xmlPr mapId="3839" xpath="/ns4:FB_III_GT_Standorte/ns4:M3_34_18" xmlDataType="string"/>
    </xmlCellPr>
  </singleXmlCell>
  <singleXmlCell id="2291" r="N2122" connectionId="0">
    <xmlCellPr id="1" uniqueName="ns4:M3_34_19">
      <xmlPr mapId="3839" xpath="/ns4:FB_III_GT_Standorte/ns4:M3_34_19" xmlDataType="string"/>
    </xmlCellPr>
  </singleXmlCell>
  <singleXmlCell id="2292" r="D2124" connectionId="0">
    <xmlCellPr id="1" uniqueName="ns4:M3_34_25">
      <xmlPr mapId="3839" xpath="/ns4:FB_III_GT_Standorte/ns4:M3_34_25" xmlDataType="string"/>
    </xmlCellPr>
  </singleXmlCell>
  <singleXmlCell id="2293" r="I2124" connectionId="0">
    <xmlCellPr id="1" uniqueName="ns4:M3_34_31">
      <xmlPr mapId="3839" xpath="/ns4:FB_III_GT_Standorte/ns4:M3_34_31" xmlDataType="string"/>
    </xmlCellPr>
  </singleXmlCell>
  <singleXmlCell id="2294" r="N2124" connectionId="0">
    <xmlCellPr id="1" uniqueName="ns4:M3_34_22">
      <xmlPr mapId="3839" xpath="/ns4:FB_III_GT_Standorte/ns4:M3_34_22" xmlDataType="string"/>
    </xmlCellPr>
  </singleXmlCell>
  <singleXmlCell id="2295" r="D2126" connectionId="0">
    <xmlCellPr id="1" uniqueName="ns4:M3_34_28">
      <xmlPr mapId="3839" xpath="/ns4:FB_III_GT_Standorte/ns4:M3_34_28" xmlDataType="string"/>
    </xmlCellPr>
  </singleXmlCell>
  <singleXmlCell id="2296" r="I2126" connectionId="0">
    <xmlCellPr id="1" uniqueName="ns4:M3_34_26">
      <xmlPr mapId="3839" xpath="/ns4:FB_III_GT_Standorte/ns4:M3_34_26" xmlDataType="string"/>
    </xmlCellPr>
  </singleXmlCell>
  <singleXmlCell id="2297" r="N2126" connectionId="0">
    <xmlCellPr id="1" uniqueName="ns4:M3_34_30">
      <xmlPr mapId="3839" xpath="/ns4:FB_III_GT_Standorte/ns4:M3_34_30" xmlDataType="string"/>
    </xmlCellPr>
  </singleXmlCell>
  <singleXmlCell id="2298" r="F2128" connectionId="0">
    <xmlCellPr id="1" uniqueName="ns4:M3_34_29">
      <xmlPr mapId="3839" xpath="/ns4:FB_III_GT_Standorte/ns4:M3_34_29" xmlDataType="string"/>
    </xmlCellPr>
  </singleXmlCell>
  <singleXmlCell id="2299" r="I2135" connectionId="0">
    <xmlCellPr id="1" uniqueName="ns4:M3_34_32">
      <xmlPr mapId="3839" xpath="/ns4:FB_III_GT_Standorte/ns4:M3_34_32" xmlDataType="string"/>
    </xmlCellPr>
  </singleXmlCell>
  <singleXmlCell id="2300" r="I2137" connectionId="0">
    <xmlCellPr id="1" uniqueName="ns4:M3_34_33">
      <xmlPr mapId="3839" xpath="/ns4:FB_III_GT_Standorte/ns4:M3_34_33" xmlDataType="string"/>
    </xmlCellPr>
  </singleXmlCell>
  <singleXmlCell id="2301" r="I2139" connectionId="0">
    <xmlCellPr id="1" uniqueName="ns4:M3_34_34">
      <xmlPr mapId="3839" xpath="/ns4:FB_III_GT_Standorte/ns4:M3_34_34" xmlDataType="string"/>
    </xmlCellPr>
  </singleXmlCell>
  <singleXmlCell id="2302" r="W2145" connectionId="0">
    <xmlCellPr id="1" uniqueName="ns4:M3_34_35">
      <xmlPr mapId="3839" xpath="/ns4:FB_III_GT_Standorte/ns4:M3_34_35" xmlDataType="string"/>
    </xmlCellPr>
  </singleXmlCell>
  <singleXmlCell id="2304" r="U2148" connectionId="0">
    <xmlCellPr id="1" uniqueName="ns4:U0_4">
      <xmlPr mapId="3840" xpath="/ns4:FB_III_GT_Standorte/ns4:Unternehmensdaten/ns4:U0_4" xmlDataType="string"/>
    </xmlCellPr>
  </singleXmlCell>
  <singleXmlCell id="2305" r="G2148" connectionId="0">
    <xmlCellPr id="1" uniqueName="ns4:lfd_Nr.">
      <xmlPr mapId="3840" xpath="/ns4:FB_III_GT_Standorte/ns4:Unternehmensdaten/ns4:lfd_Nr." xmlDataType="string"/>
    </xmlCellPr>
  </singleXmlCell>
  <singleXmlCell id="2306" r="H2148" connectionId="0">
    <xmlCellPr id="1" uniqueName="ns4:U0_4_1">
      <xmlPr mapId="3840" xpath="/ns4:FB_III_GT_Standorte/ns4:Unternehmensdaten/ns4:U0_4_1" xmlDataType="string"/>
    </xmlCellPr>
  </singleXmlCell>
  <singleXmlCell id="2628" r="F2150" connectionId="0">
    <xmlCellPr id="1" uniqueName="ns4:M3_34_1">
      <xmlPr mapId="3840" xpath="/ns4:FB_III_GT_Standorte/ns4:Unternehmensdaten/ns4:M3_34_1" xmlDataType="string"/>
    </xmlCellPr>
  </singleXmlCell>
  <singleXmlCell id="2629" r="F2152" connectionId="0">
    <xmlCellPr id="1" uniqueName="ns4:M3_34_2">
      <xmlPr mapId="3840" xpath="/ns4:FB_III_GT_Standorte/ns4:Unternehmensdaten/ns4:M3_34_2" xmlDataType="string"/>
    </xmlCellPr>
  </singleXmlCell>
  <singleXmlCell id="2630" r="J2152" connectionId="0">
    <xmlCellPr id="1" uniqueName="ns4:M3_34_3">
      <xmlPr mapId="3840" xpath="/ns4:FB_III_GT_Standorte/ns4:Unternehmensdaten/ns4:M3_34_3" xmlDataType="string"/>
    </xmlCellPr>
  </singleXmlCell>
  <singleXmlCell id="2631" r="I2156" connectionId="0">
    <xmlCellPr id="1" uniqueName="ns4:M3_34_36">
      <xmlPr mapId="3840" xpath="/ns4:FB_III_GT_Standorte/ns4:Unternehmensdaten/ns4:M3_34_36" xmlDataType="string"/>
    </xmlCellPr>
  </singleXmlCell>
  <singleXmlCell id="2955" r="K2156" connectionId="0">
    <xmlCellPr id="1" uniqueName="ns4:M3_34_37">
      <xmlPr mapId="3840" xpath="/ns4:FB_III_GT_Standorte/ns4:Unternehmensdaten/ns4:M3_34_37" xmlDataType="string"/>
    </xmlCellPr>
  </singleXmlCell>
  <singleXmlCell id="2970" r="Q2156" connectionId="0">
    <xmlCellPr id="1" uniqueName="ns4:M3_34_38">
      <xmlPr mapId="3840" xpath="/ns4:FB_III_GT_Standorte/ns4:Unternehmensdaten/ns4:M3_34_38" xmlDataType="string"/>
    </xmlCellPr>
  </singleXmlCell>
  <singleXmlCell id="2985" r="S2156" connectionId="0">
    <xmlCellPr id="1" uniqueName="ns4:M3_34_39">
      <xmlPr mapId="3840" xpath="/ns4:FB_III_GT_Standorte/ns4:Unternehmensdaten/ns4:M3_34_39" xmlDataType="string"/>
    </xmlCellPr>
  </singleXmlCell>
  <singleXmlCell id="3000" r="I2159" connectionId="0">
    <xmlCellPr id="1" uniqueName="ns4:M3_34_40">
      <xmlPr mapId="3840" xpath="/ns4:FB_III_GT_Standorte/ns4:Unternehmensdaten/ns4:M3_34_40" xmlDataType="string"/>
    </xmlCellPr>
  </singleXmlCell>
  <singleXmlCell id="3015" r="K2159" connectionId="0">
    <xmlCellPr id="1" uniqueName="ns4:M3_34_41">
      <xmlPr mapId="3840" xpath="/ns4:FB_III_GT_Standorte/ns4:Unternehmensdaten/ns4:M3_34_41" xmlDataType="string"/>
    </xmlCellPr>
  </singleXmlCell>
  <singleXmlCell id="3030" r="Q2159" connectionId="0">
    <xmlCellPr id="1" uniqueName="ns4:M3_34_42">
      <xmlPr mapId="3840" xpath="/ns4:FB_III_GT_Standorte/ns4:Unternehmensdaten/ns4:M3_34_42" xmlDataType="string"/>
    </xmlCellPr>
  </singleXmlCell>
  <singleXmlCell id="3045" r="S2159" connectionId="0">
    <xmlCellPr id="1" uniqueName="ns4:M3_34_43">
      <xmlPr mapId="3840" xpath="/ns4:FB_III_GT_Standorte/ns4:Unternehmensdaten/ns4:M3_34_43" xmlDataType="string"/>
    </xmlCellPr>
  </singleXmlCell>
  <singleXmlCell id="3060" r="V2162" connectionId="0">
    <xmlCellPr id="1" uniqueName="ns4:M3_34_4">
      <xmlPr mapId="3840" xpath="/ns4:FB_III_GT_Standorte/ns4:Unternehmensdaten/ns4:M3_34_4" xmlDataType="string"/>
    </xmlCellPr>
  </singleXmlCell>
  <singleXmlCell id="3075" r="X2162" connectionId="0">
    <xmlCellPr id="1" uniqueName="ns4:M3_34_5">
      <xmlPr mapId="3840" xpath="/ns4:FB_III_GT_Standorte/ns4:Unternehmensdaten/ns4:M3_34_5" xmlDataType="string"/>
    </xmlCellPr>
  </singleXmlCell>
  <singleXmlCell id="3090" r="I2164" connectionId="0">
    <xmlCellPr id="1" uniqueName="ns4:M3_34_6">
      <xmlPr mapId="3840" xpath="/ns4:FB_III_GT_Standorte/ns4:Unternehmensdaten/ns4:M3_34_6" xmlDataType="string"/>
    </xmlCellPr>
  </singleXmlCell>
  <singleXmlCell id="3105" r="Q2166" connectionId="0">
    <xmlCellPr id="1" uniqueName="ns4:M3_34_7">
      <xmlPr mapId="3840" xpath="/ns4:FB_III_GT_Standorte/ns4:Unternehmensdaten/ns4:M3_34_7" xmlDataType="string"/>
    </xmlCellPr>
  </singleXmlCell>
  <singleXmlCell id="3120" r="T2166" connectionId="0">
    <xmlCellPr id="1" uniqueName="ns4:M3_34_8">
      <xmlPr mapId="3840" xpath="/ns4:FB_III_GT_Standorte/ns4:Unternehmensdaten/ns4:M3_34_8" xmlDataType="string"/>
    </xmlCellPr>
  </singleXmlCell>
  <singleXmlCell id="3135" r="W2166" connectionId="0">
    <xmlCellPr id="1" uniqueName="ns4:M3_34_9">
      <xmlPr mapId="3840" xpath="/ns4:FB_III_GT_Standorte/ns4:Unternehmensdaten/ns4:M3_34_9" xmlDataType="string"/>
    </xmlCellPr>
  </singleXmlCell>
  <singleXmlCell id="3150" r="N2170" connectionId="0">
    <xmlCellPr id="1" uniqueName="ns4:M3_34_10">
      <xmlPr mapId="3840" xpath="/ns4:FB_III_GT_Standorte/ns4:M3_34_10" xmlDataType="decimal"/>
    </xmlCellPr>
  </singleXmlCell>
  <singleXmlCell id="3165" r="T2170" connectionId="0">
    <xmlCellPr id="1" uniqueName="ns4:M3_34_12">
      <xmlPr mapId="3840" xpath="/ns4:FB_III_GT_Standorte/ns4:M3_34_12" xmlDataType="integer"/>
    </xmlCellPr>
  </singleXmlCell>
  <singleXmlCell id="3180" r="N2174" connectionId="0">
    <xmlCellPr id="1" uniqueName="ns4:M3_34_13">
      <xmlPr mapId="3840" xpath="/ns4:FB_III_GT_Standorte/ns4:M3_34_13" xmlDataType="decimal"/>
    </xmlCellPr>
  </singleXmlCell>
  <singleXmlCell id="3195" r="T2174" connectionId="0">
    <xmlCellPr id="1" uniqueName="ns4:M3_34_15">
      <xmlPr mapId="3840" xpath="/ns4:FB_III_GT_Standorte/ns4:M3_34_15" xmlDataType="integer"/>
    </xmlCellPr>
  </singleXmlCell>
  <singleXmlCell id="3210" r="T2178" connectionId="0">
    <xmlCellPr id="1" uniqueName="ns4:M3_34_16">
      <xmlPr mapId="3840" xpath="/ns4:FB_III_GT_Standorte/ns4:M3_34_16" xmlDataType="decimal"/>
    </xmlCellPr>
  </singleXmlCell>
  <singleXmlCell id="3218" r="N2180" connectionId="0">
    <xmlCellPr id="1" uniqueName="ns4:M3_34_44">
      <xmlPr mapId="3840" xpath="/ns4:FB_III_GT_Standorte/ns4:M3_34_44" xmlDataType="decimal"/>
    </xmlCellPr>
  </singleXmlCell>
  <singleXmlCell id="3219" r="T2180" connectionId="0">
    <xmlCellPr id="1" uniqueName="ns4:M3_34_45">
      <xmlPr mapId="3840" xpath="/ns4:FB_III_GT_Standorte/ns4:M3_34_45" xmlDataType="decimal"/>
    </xmlCellPr>
  </singleXmlCell>
  <singleXmlCell id="3220" r="C2186" connectionId="0">
    <xmlCellPr id="1" uniqueName="ns4:M3_34_46">
      <xmlPr mapId="3840" xpath="/ns4:FB_III_GT_Standorte/ns4:M3_34_46" xmlDataType="string"/>
    </xmlCellPr>
  </singleXmlCell>
  <singleXmlCell id="3221" r="G2186" connectionId="0">
    <xmlCellPr id="1" uniqueName="ns4:M3_34_47">
      <xmlPr mapId="3840" xpath="/ns4:FB_III_GT_Standorte/ns4:M3_34_47" xmlDataType="string"/>
    </xmlCellPr>
  </singleXmlCell>
  <singleXmlCell id="3222" r="D2194" connectionId="0">
    <xmlCellPr id="1" uniqueName="ns4:M3_34_48">
      <xmlPr mapId="3840" xpath="/ns4:FB_III_GT_Standorte/ns4:M3_34_48" xmlDataType="string"/>
    </xmlCellPr>
  </singleXmlCell>
  <singleXmlCell id="3223" r="D2196" connectionId="0">
    <xmlCellPr id="1" uniqueName="ns4:M3_34_49">
      <xmlPr mapId="3840" xpath="/ns4:FB_III_GT_Standorte/ns4:M3_34_49" xmlDataType="string"/>
    </xmlCellPr>
  </singleXmlCell>
  <singleXmlCell id="3224" r="D2198" connectionId="0">
    <xmlCellPr id="1" uniqueName="ns4:M3_34_18">
      <xmlPr mapId="3840" xpath="/ns4:FB_III_GT_Standorte/ns4:M3_34_18" xmlDataType="string"/>
    </xmlCellPr>
  </singleXmlCell>
  <singleXmlCell id="3225" r="N2198" connectionId="0">
    <xmlCellPr id="1" uniqueName="ns4:M3_34_19">
      <xmlPr mapId="3840" xpath="/ns4:FB_III_GT_Standorte/ns4:M3_34_19" xmlDataType="string"/>
    </xmlCellPr>
  </singleXmlCell>
  <singleXmlCell id="3226" r="D2200" connectionId="0">
    <xmlCellPr id="1" uniqueName="ns4:M3_34_25">
      <xmlPr mapId="3840" xpath="/ns4:FB_III_GT_Standorte/ns4:M3_34_25" xmlDataType="string"/>
    </xmlCellPr>
  </singleXmlCell>
  <singleXmlCell id="3227" r="I2200" connectionId="0">
    <xmlCellPr id="1" uniqueName="ns4:M3_34_31">
      <xmlPr mapId="3840" xpath="/ns4:FB_III_GT_Standorte/ns4:M3_34_31" xmlDataType="string"/>
    </xmlCellPr>
  </singleXmlCell>
  <singleXmlCell id="3228" r="N2200" connectionId="0">
    <xmlCellPr id="1" uniqueName="ns4:M3_34_22">
      <xmlPr mapId="3840" xpath="/ns4:FB_III_GT_Standorte/ns4:M3_34_22" xmlDataType="string"/>
    </xmlCellPr>
  </singleXmlCell>
  <singleXmlCell id="3229" r="D2202" connectionId="0">
    <xmlCellPr id="1" uniqueName="ns4:M3_34_28">
      <xmlPr mapId="3840" xpath="/ns4:FB_III_GT_Standorte/ns4:M3_34_28" xmlDataType="string"/>
    </xmlCellPr>
  </singleXmlCell>
  <singleXmlCell id="3230" r="I2202" connectionId="0">
    <xmlCellPr id="1" uniqueName="ns4:M3_34_26">
      <xmlPr mapId="3840" xpath="/ns4:FB_III_GT_Standorte/ns4:M3_34_26" xmlDataType="string"/>
    </xmlCellPr>
  </singleXmlCell>
  <singleXmlCell id="3231" r="N2202" connectionId="0">
    <xmlCellPr id="1" uniqueName="ns4:M3_34_30">
      <xmlPr mapId="3840" xpath="/ns4:FB_III_GT_Standorte/ns4:M3_34_30" xmlDataType="string"/>
    </xmlCellPr>
  </singleXmlCell>
  <singleXmlCell id="3232" r="F2204" connectionId="0">
    <xmlCellPr id="1" uniqueName="ns4:M3_34_29">
      <xmlPr mapId="3840" xpath="/ns4:FB_III_GT_Standorte/ns4:M3_34_29" xmlDataType="string"/>
    </xmlCellPr>
  </singleXmlCell>
  <singleXmlCell id="3233" r="I2211" connectionId="0">
    <xmlCellPr id="1" uniqueName="ns4:M3_34_32">
      <xmlPr mapId="3840" xpath="/ns4:FB_III_GT_Standorte/ns4:M3_34_32" xmlDataType="string"/>
    </xmlCellPr>
  </singleXmlCell>
  <singleXmlCell id="3234" r="I2213" connectionId="0">
    <xmlCellPr id="1" uniqueName="ns4:M3_34_33">
      <xmlPr mapId="3840" xpath="/ns4:FB_III_GT_Standorte/ns4:M3_34_33" xmlDataType="string"/>
    </xmlCellPr>
  </singleXmlCell>
  <singleXmlCell id="3235" r="I2215" connectionId="0">
    <xmlCellPr id="1" uniqueName="ns4:M3_34_34">
      <xmlPr mapId="3840" xpath="/ns4:FB_III_GT_Standorte/ns4:M3_34_34" xmlDataType="string"/>
    </xmlCellPr>
  </singleXmlCell>
  <singleXmlCell id="3236" r="W2221" connectionId="0">
    <xmlCellPr id="1" uniqueName="ns4:M3_34_35">
      <xmlPr mapId="3840" xpath="/ns4:FB_III_GT_Standorte/ns4:M3_34_35" xmlDataType="string"/>
    </xmlCellPr>
  </singleXmlCell>
  <singleXmlCell id="3237" r="U2224" connectionId="0">
    <xmlCellPr id="1" uniqueName="ns4:U0_4">
      <xmlPr mapId="3841" xpath="/ns4:FB_III_GT_Standorte/ns4:Unternehmensdaten/ns4:U0_4" xmlDataType="string"/>
    </xmlCellPr>
  </singleXmlCell>
  <singleXmlCell id="3238" r="G2224" connectionId="0">
    <xmlCellPr id="1" uniqueName="ns4:lfd_Nr.">
      <xmlPr mapId="3841" xpath="/ns4:FB_III_GT_Standorte/ns4:Unternehmensdaten/ns4:lfd_Nr." xmlDataType="string"/>
    </xmlCellPr>
  </singleXmlCell>
  <singleXmlCell id="3239" r="H2224" connectionId="0">
    <xmlCellPr id="1" uniqueName="ns4:U0_4_1">
      <xmlPr mapId="3841" xpath="/ns4:FB_III_GT_Standorte/ns4:Unternehmensdaten/ns4:U0_4_1" xmlDataType="string"/>
    </xmlCellPr>
  </singleXmlCell>
  <singleXmlCell id="3240" r="F2226" connectionId="0">
    <xmlCellPr id="1" uniqueName="ns4:M3_34_1">
      <xmlPr mapId="3841" xpath="/ns4:FB_III_GT_Standorte/ns4:Unternehmensdaten/ns4:M3_34_1" xmlDataType="string"/>
    </xmlCellPr>
  </singleXmlCell>
  <singleXmlCell id="3241" r="F2228" connectionId="0">
    <xmlCellPr id="1" uniqueName="ns4:M3_34_2">
      <xmlPr mapId="3841" xpath="/ns4:FB_III_GT_Standorte/ns4:Unternehmensdaten/ns4:M3_34_2" xmlDataType="string"/>
    </xmlCellPr>
  </singleXmlCell>
  <singleXmlCell id="3242" r="J2228" connectionId="0">
    <xmlCellPr id="1" uniqueName="ns4:M3_34_3">
      <xmlPr mapId="3841" xpath="/ns4:FB_III_GT_Standorte/ns4:Unternehmensdaten/ns4:M3_34_3" xmlDataType="string"/>
    </xmlCellPr>
  </singleXmlCell>
  <singleXmlCell id="3243" r="I2232" connectionId="0">
    <xmlCellPr id="1" uniqueName="ns4:M3_34_36">
      <xmlPr mapId="3841" xpath="/ns4:FB_III_GT_Standorte/ns4:Unternehmensdaten/ns4:M3_34_36" xmlDataType="string"/>
    </xmlCellPr>
  </singleXmlCell>
  <singleXmlCell id="3244" r="K2232" connectionId="0">
    <xmlCellPr id="1" uniqueName="ns4:M3_34_37">
      <xmlPr mapId="3841" xpath="/ns4:FB_III_GT_Standorte/ns4:Unternehmensdaten/ns4:M3_34_37" xmlDataType="string"/>
    </xmlCellPr>
  </singleXmlCell>
  <singleXmlCell id="3245" r="Q2232" connectionId="0">
    <xmlCellPr id="1" uniqueName="ns4:M3_34_38">
      <xmlPr mapId="3841" xpath="/ns4:FB_III_GT_Standorte/ns4:Unternehmensdaten/ns4:M3_34_38" xmlDataType="string"/>
    </xmlCellPr>
  </singleXmlCell>
  <singleXmlCell id="3246" r="S2232" connectionId="0">
    <xmlCellPr id="1" uniqueName="ns4:M3_34_39">
      <xmlPr mapId="3841" xpath="/ns4:FB_III_GT_Standorte/ns4:Unternehmensdaten/ns4:M3_34_39" xmlDataType="string"/>
    </xmlCellPr>
  </singleXmlCell>
  <singleXmlCell id="3247" r="I2235" connectionId="0">
    <xmlCellPr id="1" uniqueName="ns4:M3_34_40">
      <xmlPr mapId="3841" xpath="/ns4:FB_III_GT_Standorte/ns4:Unternehmensdaten/ns4:M3_34_40" xmlDataType="string"/>
    </xmlCellPr>
  </singleXmlCell>
  <singleXmlCell id="3248" r="K2235" connectionId="0">
    <xmlCellPr id="1" uniqueName="ns4:M3_34_41">
      <xmlPr mapId="3841" xpath="/ns4:FB_III_GT_Standorte/ns4:Unternehmensdaten/ns4:M3_34_41" xmlDataType="string"/>
    </xmlCellPr>
  </singleXmlCell>
  <singleXmlCell id="3249" r="Q2235" connectionId="0">
    <xmlCellPr id="1" uniqueName="ns4:M3_34_42">
      <xmlPr mapId="3841" xpath="/ns4:FB_III_GT_Standorte/ns4:Unternehmensdaten/ns4:M3_34_42" xmlDataType="string"/>
    </xmlCellPr>
  </singleXmlCell>
  <singleXmlCell id="3250" r="S2235" connectionId="0">
    <xmlCellPr id="1" uniqueName="ns4:M3_34_43">
      <xmlPr mapId="3841" xpath="/ns4:FB_III_GT_Standorte/ns4:Unternehmensdaten/ns4:M3_34_43" xmlDataType="string"/>
    </xmlCellPr>
  </singleXmlCell>
  <singleXmlCell id="3252" r="V2238" connectionId="0">
    <xmlCellPr id="1" uniqueName="ns4:M3_34_4">
      <xmlPr mapId="3841" xpath="/ns4:FB_III_GT_Standorte/ns4:Unternehmensdaten/ns4:M3_34_4" xmlDataType="string"/>
    </xmlCellPr>
  </singleXmlCell>
  <singleXmlCell id="3253" r="X2238" connectionId="0">
    <xmlCellPr id="1" uniqueName="ns4:M3_34_5">
      <xmlPr mapId="3841" xpath="/ns4:FB_III_GT_Standorte/ns4:Unternehmensdaten/ns4:M3_34_5" xmlDataType="string"/>
    </xmlCellPr>
  </singleXmlCell>
  <singleXmlCell id="3254" r="I2240" connectionId="0">
    <xmlCellPr id="1" uniqueName="ns4:M3_34_6">
      <xmlPr mapId="3841" xpath="/ns4:FB_III_GT_Standorte/ns4:Unternehmensdaten/ns4:M3_34_6" xmlDataType="string"/>
    </xmlCellPr>
  </singleXmlCell>
  <singleXmlCell id="3255" r="Q2242" connectionId="0">
    <xmlCellPr id="1" uniqueName="ns4:M3_34_7">
      <xmlPr mapId="3841" xpath="/ns4:FB_III_GT_Standorte/ns4:Unternehmensdaten/ns4:M3_34_7" xmlDataType="string"/>
    </xmlCellPr>
  </singleXmlCell>
  <singleXmlCell id="3256" r="T2242" connectionId="0">
    <xmlCellPr id="1" uniqueName="ns4:M3_34_8">
      <xmlPr mapId="3841" xpath="/ns4:FB_III_GT_Standorte/ns4:Unternehmensdaten/ns4:M3_34_8" xmlDataType="string"/>
    </xmlCellPr>
  </singleXmlCell>
  <singleXmlCell id="3257" r="W2242" connectionId="0">
    <xmlCellPr id="1" uniqueName="ns4:M3_34_9">
      <xmlPr mapId="3841" xpath="/ns4:FB_III_GT_Standorte/ns4:Unternehmensdaten/ns4:M3_34_9" xmlDataType="string"/>
    </xmlCellPr>
  </singleXmlCell>
  <singleXmlCell id="3258" r="N2246" connectionId="0">
    <xmlCellPr id="1" uniqueName="ns4:M3_34_10">
      <xmlPr mapId="3841" xpath="/ns4:FB_III_GT_Standorte/ns4:M3_34_10" xmlDataType="decimal"/>
    </xmlCellPr>
  </singleXmlCell>
  <singleXmlCell id="3259" r="T2246" connectionId="0">
    <xmlCellPr id="1" uniqueName="ns4:M3_34_12">
      <xmlPr mapId="3841" xpath="/ns4:FB_III_GT_Standorte/ns4:M3_34_12" xmlDataType="integer"/>
    </xmlCellPr>
  </singleXmlCell>
  <singleXmlCell id="3260" r="N2250" connectionId="0">
    <xmlCellPr id="1" uniqueName="ns4:M3_34_13">
      <xmlPr mapId="3841" xpath="/ns4:FB_III_GT_Standorte/ns4:M3_34_13" xmlDataType="decimal"/>
    </xmlCellPr>
  </singleXmlCell>
  <singleXmlCell id="3261" r="T2250" connectionId="0">
    <xmlCellPr id="1" uniqueName="ns4:M3_34_15">
      <xmlPr mapId="3841" xpath="/ns4:FB_III_GT_Standorte/ns4:M3_34_15" xmlDataType="integer"/>
    </xmlCellPr>
  </singleXmlCell>
  <singleXmlCell id="3262" r="T2254" connectionId="0">
    <xmlCellPr id="1" uniqueName="ns4:M3_34_16">
      <xmlPr mapId="3841" xpath="/ns4:FB_III_GT_Standorte/ns4:M3_34_16" xmlDataType="decimal"/>
    </xmlCellPr>
  </singleXmlCell>
  <singleXmlCell id="3263" r="N2256" connectionId="0">
    <xmlCellPr id="1" uniqueName="ns4:M3_34_44">
      <xmlPr mapId="3841" xpath="/ns4:FB_III_GT_Standorte/ns4:M3_34_44" xmlDataType="decimal"/>
    </xmlCellPr>
  </singleXmlCell>
  <singleXmlCell id="3264" r="T2256" connectionId="0">
    <xmlCellPr id="1" uniqueName="ns4:M3_34_45">
      <xmlPr mapId="3841" xpath="/ns4:FB_III_GT_Standorte/ns4:M3_34_45" xmlDataType="decimal"/>
    </xmlCellPr>
  </singleXmlCell>
  <singleXmlCell id="3265" r="C2262" connectionId="0">
    <xmlCellPr id="1" uniqueName="ns4:M3_34_46">
      <xmlPr mapId="3841" xpath="/ns4:FB_III_GT_Standorte/ns4:M3_34_46" xmlDataType="string"/>
    </xmlCellPr>
  </singleXmlCell>
  <singleXmlCell id="3266" r="G2262" connectionId="0">
    <xmlCellPr id="1" uniqueName="ns4:M3_34_47">
      <xmlPr mapId="3841" xpath="/ns4:FB_III_GT_Standorte/ns4:M3_34_47" xmlDataType="string"/>
    </xmlCellPr>
  </singleXmlCell>
  <singleXmlCell id="3267" r="D2270" connectionId="0">
    <xmlCellPr id="1" uniqueName="ns4:M3_34_48">
      <xmlPr mapId="3841" xpath="/ns4:FB_III_GT_Standorte/ns4:M3_34_48" xmlDataType="string"/>
    </xmlCellPr>
  </singleXmlCell>
  <singleXmlCell id="3268" r="D2272" connectionId="0">
    <xmlCellPr id="1" uniqueName="ns4:M3_34_49">
      <xmlPr mapId="3841" xpath="/ns4:FB_III_GT_Standorte/ns4:M3_34_49" xmlDataType="string"/>
    </xmlCellPr>
  </singleXmlCell>
  <singleXmlCell id="3269" r="D2274" connectionId="0">
    <xmlCellPr id="1" uniqueName="ns4:M3_34_18">
      <xmlPr mapId="3841" xpath="/ns4:FB_III_GT_Standorte/ns4:M3_34_18" xmlDataType="string"/>
    </xmlCellPr>
  </singleXmlCell>
  <singleXmlCell id="3270" r="N2274" connectionId="0">
    <xmlCellPr id="1" uniqueName="ns4:M3_34_19">
      <xmlPr mapId="3841" xpath="/ns4:FB_III_GT_Standorte/ns4:M3_34_19" xmlDataType="string"/>
    </xmlCellPr>
  </singleXmlCell>
  <singleXmlCell id="3271" r="D2276" connectionId="0">
    <xmlCellPr id="1" uniqueName="ns4:M3_34_25">
      <xmlPr mapId="3841" xpath="/ns4:FB_III_GT_Standorte/ns4:M3_34_25" xmlDataType="string"/>
    </xmlCellPr>
  </singleXmlCell>
  <singleXmlCell id="3272" r="I2276" connectionId="0">
    <xmlCellPr id="1" uniqueName="ns4:M3_34_31">
      <xmlPr mapId="3841" xpath="/ns4:FB_III_GT_Standorte/ns4:M3_34_31" xmlDataType="string"/>
    </xmlCellPr>
  </singleXmlCell>
  <singleXmlCell id="3273" r="N2276" connectionId="0">
    <xmlCellPr id="1" uniqueName="ns4:M3_34_22">
      <xmlPr mapId="3841" xpath="/ns4:FB_III_GT_Standorte/ns4:M3_34_22" xmlDataType="string"/>
    </xmlCellPr>
  </singleXmlCell>
  <singleXmlCell id="3274" r="D2278" connectionId="0">
    <xmlCellPr id="1" uniqueName="ns4:M3_34_28">
      <xmlPr mapId="3841" xpath="/ns4:FB_III_GT_Standorte/ns4:M3_34_28" xmlDataType="string"/>
    </xmlCellPr>
  </singleXmlCell>
  <singleXmlCell id="3275" r="I2278" connectionId="0">
    <xmlCellPr id="1" uniqueName="ns4:M3_34_26">
      <xmlPr mapId="3841" xpath="/ns4:FB_III_GT_Standorte/ns4:M3_34_26" xmlDataType="string"/>
    </xmlCellPr>
  </singleXmlCell>
  <singleXmlCell id="3276" r="N2278" connectionId="0">
    <xmlCellPr id="1" uniqueName="ns4:M3_34_30">
      <xmlPr mapId="3841" xpath="/ns4:FB_III_GT_Standorte/ns4:M3_34_30" xmlDataType="string"/>
    </xmlCellPr>
  </singleXmlCell>
  <singleXmlCell id="3277" r="F2280" connectionId="0">
    <xmlCellPr id="1" uniqueName="ns4:M3_34_29">
      <xmlPr mapId="3841" xpath="/ns4:FB_III_GT_Standorte/ns4:M3_34_29" xmlDataType="string"/>
    </xmlCellPr>
  </singleXmlCell>
  <singleXmlCell id="3278" r="I2287" connectionId="0">
    <xmlCellPr id="1" uniqueName="ns4:M3_34_32">
      <xmlPr mapId="3841" xpath="/ns4:FB_III_GT_Standorte/ns4:M3_34_32" xmlDataType="string"/>
    </xmlCellPr>
  </singleXmlCell>
  <singleXmlCell id="3279" r="I2289" connectionId="0">
    <xmlCellPr id="1" uniqueName="ns4:M3_34_33">
      <xmlPr mapId="3841" xpath="/ns4:FB_III_GT_Standorte/ns4:M3_34_33" xmlDataType="string"/>
    </xmlCellPr>
  </singleXmlCell>
  <singleXmlCell id="3280" r="I2291" connectionId="0">
    <xmlCellPr id="1" uniqueName="ns4:M3_34_34">
      <xmlPr mapId="3841" xpath="/ns4:FB_III_GT_Standorte/ns4:M3_34_34" xmlDataType="string"/>
    </xmlCellPr>
  </singleXmlCell>
  <singleXmlCell id="3281" r="W2297" connectionId="0">
    <xmlCellPr id="1" uniqueName="ns4:M3_34_35">
      <xmlPr mapId="3841" xpath="/ns4:FB_III_GT_Standorte/ns4:M3_34_35" xmlDataType="string"/>
    </xmlCellPr>
  </singleXmlCell>
</singleXmlCells>
</file>

<file path=xl/tables/tableSingleCells7.xml><?xml version="1.0" encoding="utf-8"?>
<singleXmlCells xmlns="http://schemas.openxmlformats.org/spreadsheetml/2006/main">
  <singleXmlCell id="211" r="U21" connectionId="0">
    <xmlCellPr id="1" uniqueName="ns4:U0_4">
      <xmlPr mapId="3706" xpath="/ns4:FB_III_Häfen_Standorte/ns4:Unternehmensdaten/ns4:U0_4" xmlDataType="string"/>
    </xmlCellPr>
  </singleXmlCell>
  <singleXmlCell id="216" r="G21" connectionId="0">
    <xmlCellPr id="1" uniqueName="ns4:lfd_Nr.">
      <xmlPr mapId="3706" xpath="/ns4:FB_III_Häfen_Standorte/ns4:Unternehmensdaten/ns4:lfd_Nr." xmlDataType="string"/>
    </xmlCellPr>
  </singleXmlCell>
  <singleXmlCell id="372" r="H21" connectionId="0">
    <xmlCellPr id="1" uniqueName="ns4:U0_4_1">
      <xmlPr mapId="3706" xpath="/ns4:FB_III_Häfen_Standorte/ns4:Unternehmensdaten/ns4:U0_4_1" xmlDataType="string"/>
    </xmlCellPr>
  </singleXmlCell>
  <singleXmlCell id="428" r="H23" connectionId="0">
    <xmlCellPr id="1" uniqueName="ns4:M3_38">
      <xmlPr mapId="3706" xpath="/ns4:FB_III_Häfen_Standorte/ns4:Unternehmensdaten/ns4:M3_38" xmlDataType="string"/>
    </xmlCellPr>
  </singleXmlCell>
  <singleXmlCell id="834" r="E25" connectionId="0">
    <xmlCellPr id="1" uniqueName="ns4:M3_38_1">
      <xmlPr mapId="3706" xpath="/ns4:FB_III_Häfen_Standorte/ns4:Unternehmensdaten/ns4:M3_38_1" xmlDataType="string"/>
    </xmlCellPr>
  </singleXmlCell>
  <singleXmlCell id="835" r="I25" connectionId="0">
    <xmlCellPr id="1" uniqueName="ns4:M3_38_2">
      <xmlPr mapId="3706" xpath="/ns4:FB_III_Häfen_Standorte/ns4:Unternehmensdaten/ns4:M3_38_2" xmlDataType="string"/>
    </xmlCellPr>
  </singleXmlCell>
  <singleXmlCell id="836" r="U27" connectionId="0">
    <xmlCellPr id="1" uniqueName="ns4:M3_38_3">
      <xmlPr mapId="3706" xpath="/ns4:FB_III_Häfen_Standorte/ns4:Unternehmensdaten/ns4:M3_38_3" xmlDataType="decimal"/>
    </xmlCellPr>
  </singleXmlCell>
  <singleXmlCell id="837" r="U29" connectionId="0">
    <xmlCellPr id="1" uniqueName="ns4:M3_38_4">
      <xmlPr mapId="3706" xpath="/ns4:FB_III_Häfen_Standorte/ns4:Unternehmensdaten/ns4:M3_38_4" xmlDataType="string"/>
    </xmlCellPr>
  </singleXmlCell>
  <singleXmlCell id="838" r="W29" connectionId="0">
    <xmlCellPr id="1" uniqueName="ns4:M3_38_5">
      <xmlPr mapId="3706" xpath="/ns4:FB_III_Häfen_Standorte/ns4:Unternehmensdaten/ns4:M3_38_5" xmlDataType="string"/>
    </xmlCellPr>
  </singleXmlCell>
  <singleXmlCell id="839" r="Q31" connectionId="0">
    <xmlCellPr id="1" uniqueName="ns4:M3_38_6">
      <xmlPr mapId="3706" xpath="/ns4:FB_III_Häfen_Standorte/ns4:Unternehmensdaten/ns4:M3_38_6" xmlDataType="string"/>
    </xmlCellPr>
  </singleXmlCell>
  <singleXmlCell id="840" r="T31" connectionId="0">
    <xmlCellPr id="1" uniqueName="ns4:M3_38_7">
      <xmlPr mapId="3706" xpath="/ns4:FB_III_Häfen_Standorte/ns4:Unternehmensdaten/ns4:M3_38_7" xmlDataType="string"/>
    </xmlCellPr>
  </singleXmlCell>
  <singleXmlCell id="841" r="W31" connectionId="0">
    <xmlCellPr id="1" uniqueName="ns4:M3_38_8">
      <xmlPr mapId="3706" xpath="/ns4:FB_III_Häfen_Standorte/ns4:Unternehmensdaten/ns4:M3_38_8" xmlDataType="string"/>
    </xmlCellPr>
  </singleXmlCell>
  <singleXmlCell id="842" r="M35" connectionId="0">
    <xmlCellPr id="1" uniqueName="ns4:M3_38_9">
      <xmlPr mapId="3706" xpath="/ns4:FB_III_Häfen_Standorte/ns4:Unternehmensdaten/ns4:M3_38_9" xmlDataType="integer"/>
    </xmlCellPr>
  </singleXmlCell>
  <singleXmlCell id="843" r="P35" connectionId="0">
    <xmlCellPr id="1" uniqueName="ns4:M3_38_10">
      <xmlPr mapId="3706" xpath="/ns4:FB_III_Häfen_Standorte/ns4:Unternehmensdaten/ns4:M3_38_10" xmlDataType="integer"/>
    </xmlCellPr>
  </singleXmlCell>
  <singleXmlCell id="844" r="S35" connectionId="0">
    <xmlCellPr id="1" uniqueName="ns4:M3_38_11">
      <xmlPr mapId="3706" xpath="/ns4:FB_III_Häfen_Standorte/ns4:Unternehmensdaten/ns4:M3_38_11" xmlDataType="decimal"/>
    </xmlCellPr>
  </singleXmlCell>
  <singleXmlCell id="845" r="V35" connectionId="0">
    <xmlCellPr id="1" uniqueName="ns4:M3_38_12">
      <xmlPr mapId="3706" xpath="/ns4:FB_III_Häfen_Standorte/ns4:Unternehmensdaten/ns4:M3_38_12" xmlDataType="decimal"/>
    </xmlCellPr>
  </singleXmlCell>
  <singleXmlCell id="846" r="D38" connectionId="0">
    <xmlCellPr id="1" uniqueName="ns4:M3_38_13">
      <xmlPr mapId="3706" xpath="/ns4:FB_III_Häfen_Standorte/ns4:Unternehmensdaten/ns4:M3_38_13" xmlDataType="string"/>
    </xmlCellPr>
  </singleXmlCell>
  <singleXmlCell id="847" r="O38" connectionId="0">
    <xmlCellPr id="1" uniqueName="ns4:M3_38_14">
      <xmlPr mapId="3706" xpath="/ns4:FB_III_Häfen_Standorte/ns4:Unternehmensdaten/ns4:M3_38_14" xmlDataType="string"/>
    </xmlCellPr>
  </singleXmlCell>
  <singleXmlCell id="848" r="D39" connectionId="0">
    <xmlCellPr id="1" uniqueName="ns4:M3_38_15">
      <xmlPr mapId="3706" xpath="/ns4:FB_III_Häfen_Standorte/ns4:Unternehmensdaten/ns4:M3_38_15" xmlDataType="string"/>
    </xmlCellPr>
  </singleXmlCell>
  <singleXmlCell id="849" r="O39" connectionId="0">
    <xmlCellPr id="1" uniqueName="ns4:M3_38_16">
      <xmlPr mapId="3706" xpath="/ns4:FB_III_Häfen_Standorte/ns4:Unternehmensdaten/ns4:M3_38_16" xmlDataType="string"/>
    </xmlCellPr>
  </singleXmlCell>
  <singleXmlCell id="850" r="D40" connectionId="0">
    <xmlCellPr id="1" uniqueName="ns4:M3_38_17">
      <xmlPr mapId="3706" xpath="/ns4:FB_III_Häfen_Standorte/ns4:Unternehmensdaten/ns4:M3_38_17" xmlDataType="string"/>
    </xmlCellPr>
  </singleXmlCell>
  <singleXmlCell id="851" r="O40" connectionId="0">
    <xmlCellPr id="1" uniqueName="ns4:M3_38_18">
      <xmlPr mapId="3706" xpath="/ns4:FB_III_Häfen_Standorte/ns4:Unternehmensdaten/ns4:M3_38_18" xmlDataType="string"/>
    </xmlCellPr>
  </singleXmlCell>
  <singleXmlCell id="852" r="D41" connectionId="0">
    <xmlCellPr id="1" uniqueName="ns4:M3_38_19">
      <xmlPr mapId="3706" xpath="/ns4:FB_III_Häfen_Standorte/ns4:Unternehmensdaten/ns4:M3_38_19" xmlDataType="string"/>
    </xmlCellPr>
  </singleXmlCell>
  <singleXmlCell id="853" r="O41" connectionId="0">
    <xmlCellPr id="1" uniqueName="ns4:M3_38_20">
      <xmlPr mapId="3706" xpath="/ns4:FB_III_Häfen_Standorte/ns4:Unternehmensdaten/ns4:M3_38_20" xmlDataType="string"/>
    </xmlCellPr>
  </singleXmlCell>
  <singleXmlCell id="854" r="W45" connectionId="0">
    <xmlCellPr id="1" uniqueName="ns4:M3_38_21">
      <xmlPr mapId="3706" xpath="/ns4:FB_III_Häfen_Standorte/ns4:Unternehmensdaten/ns4:M3_38_21" xmlDataType="string"/>
    </xmlCellPr>
  </singleXmlCell>
  <singleXmlCell id="855" r="C47" connectionId="0">
    <xmlCellPr id="1" uniqueName="ns4:M3_38_22">
      <xmlPr mapId="3706" xpath="/ns4:FB_III_Häfen_Standorte/ns4:Unternehmensdaten/ns4:M3_38_22" xmlDataType="string"/>
    </xmlCellPr>
  </singleXmlCell>
  <singleXmlCell id="856" r="C54" connectionId="0">
    <xmlCellPr id="1" uniqueName="ns4:M3_38_23">
      <xmlPr mapId="3706" xpath="/ns4:FB_III_Häfen_Standorte/ns4:Unternehmensdaten/ns4:M3_38_23" xmlDataType="string"/>
    </xmlCellPr>
  </singleXmlCell>
  <singleXmlCell id="858" r="G54" connectionId="0">
    <xmlCellPr id="1" uniqueName="ns4:M3_38_24">
      <xmlPr mapId="3706" xpath="/ns4:FB_III_Häfen_Standorte/ns4:M3_38_24" xmlDataType="string"/>
    </xmlCellPr>
  </singleXmlCell>
  <singleXmlCell id="859" r="I60" connectionId="0">
    <xmlCellPr id="1" uniqueName="ns4:M3_38_25">
      <xmlPr mapId="3706" xpath="/ns4:FB_III_Häfen_Standorte/ns4:M3_38_25" xmlDataType="string"/>
    </xmlCellPr>
  </singleXmlCell>
  <singleXmlCell id="860" r="I62" connectionId="0">
    <xmlCellPr id="1" uniqueName="ns4:M3_38_26">
      <xmlPr mapId="3706" xpath="/ns4:FB_III_Häfen_Standorte/ns4:M3_38_26" xmlDataType="string"/>
    </xmlCellPr>
  </singleXmlCell>
  <singleXmlCell id="861" r="I64" connectionId="0">
    <xmlCellPr id="1" uniqueName="ns4:M3_38_27">
      <xmlPr mapId="3706" xpath="/ns4:FB_III_Häfen_Standorte/ns4:M3_38_27" xmlDataType="string"/>
    </xmlCellPr>
  </singleXmlCell>
  <singleXmlCell id="862" r="W70" connectionId="0">
    <xmlCellPr id="1" uniqueName="ns4:M3_38_28">
      <xmlPr mapId="3706" xpath="/ns4:FB_III_Häfen_Standorte/ns4:M3_38_28" xmlDataType="string"/>
    </xmlCellPr>
  </singleXmlCell>
  <singleXmlCell id="3282" r="U73" connectionId="0">
    <xmlCellPr id="1" uniqueName="ns4:U0_4">
      <xmlPr mapId="3842" xpath="/ns4:FB_III_Häfen_Standorte/ns4:Unternehmensdaten/ns4:U0_4" xmlDataType="string"/>
    </xmlCellPr>
  </singleXmlCell>
  <singleXmlCell id="3283" r="G73" connectionId="0">
    <xmlCellPr id="1" uniqueName="ns4:lfd_Nr.">
      <xmlPr mapId="3842" xpath="/ns4:FB_III_Häfen_Standorte/ns4:Unternehmensdaten/ns4:lfd_Nr." xmlDataType="string"/>
    </xmlCellPr>
  </singleXmlCell>
  <singleXmlCell id="3284" r="H73" connectionId="0">
    <xmlCellPr id="1" uniqueName="ns4:U0_4_1">
      <xmlPr mapId="3842" xpath="/ns4:FB_III_Häfen_Standorte/ns4:Unternehmensdaten/ns4:U0_4_1" xmlDataType="string"/>
    </xmlCellPr>
  </singleXmlCell>
  <singleXmlCell id="3285" r="H75" connectionId="0">
    <xmlCellPr id="1" uniqueName="ns4:M3_38">
      <xmlPr mapId="3842" xpath="/ns4:FB_III_Häfen_Standorte/ns4:Unternehmensdaten/ns4:M3_38" xmlDataType="string"/>
    </xmlCellPr>
  </singleXmlCell>
  <singleXmlCell id="3286" r="E77" connectionId="0">
    <xmlCellPr id="1" uniqueName="ns4:M3_38_1">
      <xmlPr mapId="3842" xpath="/ns4:FB_III_Häfen_Standorte/ns4:Unternehmensdaten/ns4:M3_38_1" xmlDataType="string"/>
    </xmlCellPr>
  </singleXmlCell>
  <singleXmlCell id="3287" r="I77" connectionId="0">
    <xmlCellPr id="1" uniqueName="ns4:M3_38_2">
      <xmlPr mapId="3842" xpath="/ns4:FB_III_Häfen_Standorte/ns4:Unternehmensdaten/ns4:M3_38_2" xmlDataType="string"/>
    </xmlCellPr>
  </singleXmlCell>
  <singleXmlCell id="3288" r="U79" connectionId="0">
    <xmlCellPr id="1" uniqueName="ns4:M3_38_3">
      <xmlPr mapId="3842" xpath="/ns4:FB_III_Häfen_Standorte/ns4:Unternehmensdaten/ns4:M3_38_3" xmlDataType="decimal"/>
    </xmlCellPr>
  </singleXmlCell>
  <singleXmlCell id="3289" r="U81" connectionId="0">
    <xmlCellPr id="1" uniqueName="ns4:M3_38_4">
      <xmlPr mapId="3842" xpath="/ns4:FB_III_Häfen_Standorte/ns4:Unternehmensdaten/ns4:M3_38_4" xmlDataType="string"/>
    </xmlCellPr>
  </singleXmlCell>
  <singleXmlCell id="3290" r="W81" connectionId="0">
    <xmlCellPr id="1" uniqueName="ns4:M3_38_5">
      <xmlPr mapId="3842" xpath="/ns4:FB_III_Häfen_Standorte/ns4:Unternehmensdaten/ns4:M3_38_5" xmlDataType="string"/>
    </xmlCellPr>
  </singleXmlCell>
  <singleXmlCell id="3291" r="Q83" connectionId="0">
    <xmlCellPr id="1" uniqueName="ns4:M3_38_6">
      <xmlPr mapId="3842" xpath="/ns4:FB_III_Häfen_Standorte/ns4:Unternehmensdaten/ns4:M3_38_6" xmlDataType="string"/>
    </xmlCellPr>
  </singleXmlCell>
  <singleXmlCell id="3292" r="T83" connectionId="0">
    <xmlCellPr id="1" uniqueName="ns4:M3_38_7">
      <xmlPr mapId="3842" xpath="/ns4:FB_III_Häfen_Standorte/ns4:Unternehmensdaten/ns4:M3_38_7" xmlDataType="string"/>
    </xmlCellPr>
  </singleXmlCell>
  <singleXmlCell id="3293" r="W83" connectionId="0">
    <xmlCellPr id="1" uniqueName="ns4:M3_38_8">
      <xmlPr mapId="3842" xpath="/ns4:FB_III_Häfen_Standorte/ns4:Unternehmensdaten/ns4:M3_38_8" xmlDataType="string"/>
    </xmlCellPr>
  </singleXmlCell>
  <singleXmlCell id="3294" r="M87" connectionId="0">
    <xmlCellPr id="1" uniqueName="ns4:M3_38_9">
      <xmlPr mapId="3842" xpath="/ns4:FB_III_Häfen_Standorte/ns4:Unternehmensdaten/ns4:M3_38_9" xmlDataType="integer"/>
    </xmlCellPr>
  </singleXmlCell>
  <singleXmlCell id="3295" r="P87" connectionId="0">
    <xmlCellPr id="1" uniqueName="ns4:M3_38_10">
      <xmlPr mapId="3842" xpath="/ns4:FB_III_Häfen_Standorte/ns4:Unternehmensdaten/ns4:M3_38_10" xmlDataType="integer"/>
    </xmlCellPr>
  </singleXmlCell>
  <singleXmlCell id="3296" r="S87" connectionId="0">
    <xmlCellPr id="1" uniqueName="ns4:M3_38_11">
      <xmlPr mapId="3842" xpath="/ns4:FB_III_Häfen_Standorte/ns4:Unternehmensdaten/ns4:M3_38_11" xmlDataType="decimal"/>
    </xmlCellPr>
  </singleXmlCell>
  <singleXmlCell id="3297" r="V87" connectionId="0">
    <xmlCellPr id="1" uniqueName="ns4:M3_38_12">
      <xmlPr mapId="3842" xpath="/ns4:FB_III_Häfen_Standorte/ns4:Unternehmensdaten/ns4:M3_38_12" xmlDataType="decimal"/>
    </xmlCellPr>
  </singleXmlCell>
  <singleXmlCell id="3298" r="D90" connectionId="0">
    <xmlCellPr id="1" uniqueName="ns4:M3_38_13">
      <xmlPr mapId="3842" xpath="/ns4:FB_III_Häfen_Standorte/ns4:Unternehmensdaten/ns4:M3_38_13" xmlDataType="string"/>
    </xmlCellPr>
  </singleXmlCell>
  <singleXmlCell id="3299" r="O90" connectionId="0">
    <xmlCellPr id="1" uniqueName="ns4:M3_38_14">
      <xmlPr mapId="3842" xpath="/ns4:FB_III_Häfen_Standorte/ns4:Unternehmensdaten/ns4:M3_38_14" xmlDataType="string"/>
    </xmlCellPr>
  </singleXmlCell>
  <singleXmlCell id="3300" r="D91" connectionId="0">
    <xmlCellPr id="1" uniqueName="ns4:M3_38_15">
      <xmlPr mapId="3842" xpath="/ns4:FB_III_Häfen_Standorte/ns4:Unternehmensdaten/ns4:M3_38_15" xmlDataType="string"/>
    </xmlCellPr>
  </singleXmlCell>
  <singleXmlCell id="3301" r="O91" connectionId="0">
    <xmlCellPr id="1" uniqueName="ns4:M3_38_16">
      <xmlPr mapId="3842" xpath="/ns4:FB_III_Häfen_Standorte/ns4:Unternehmensdaten/ns4:M3_38_16" xmlDataType="string"/>
    </xmlCellPr>
  </singleXmlCell>
  <singleXmlCell id="3302" r="D92" connectionId="0">
    <xmlCellPr id="1" uniqueName="ns4:M3_38_17">
      <xmlPr mapId="3842" xpath="/ns4:FB_III_Häfen_Standorte/ns4:Unternehmensdaten/ns4:M3_38_17" xmlDataType="string"/>
    </xmlCellPr>
  </singleXmlCell>
  <singleXmlCell id="3303" r="O92" connectionId="0">
    <xmlCellPr id="1" uniqueName="ns4:M3_38_18">
      <xmlPr mapId="3842" xpath="/ns4:FB_III_Häfen_Standorte/ns4:Unternehmensdaten/ns4:M3_38_18" xmlDataType="string"/>
    </xmlCellPr>
  </singleXmlCell>
  <singleXmlCell id="3304" r="D93" connectionId="0">
    <xmlCellPr id="1" uniqueName="ns4:M3_38_19">
      <xmlPr mapId="3842" xpath="/ns4:FB_III_Häfen_Standorte/ns4:Unternehmensdaten/ns4:M3_38_19" xmlDataType="string"/>
    </xmlCellPr>
  </singleXmlCell>
  <singleXmlCell id="3305" r="O93" connectionId="0">
    <xmlCellPr id="1" uniqueName="ns4:M3_38_20">
      <xmlPr mapId="3842" xpath="/ns4:FB_III_Häfen_Standorte/ns4:Unternehmensdaten/ns4:M3_38_20" xmlDataType="string"/>
    </xmlCellPr>
  </singleXmlCell>
  <singleXmlCell id="3306" r="W97" connectionId="0">
    <xmlCellPr id="1" uniqueName="ns4:M3_38_21">
      <xmlPr mapId="3842" xpath="/ns4:FB_III_Häfen_Standorte/ns4:Unternehmensdaten/ns4:M3_38_21" xmlDataType="string"/>
    </xmlCellPr>
  </singleXmlCell>
  <singleXmlCell id="3307" r="C99" connectionId="0">
    <xmlCellPr id="1" uniqueName="ns4:M3_38_22">
      <xmlPr mapId="3842" xpath="/ns4:FB_III_Häfen_Standorte/ns4:Unternehmensdaten/ns4:M3_38_22" xmlDataType="string"/>
    </xmlCellPr>
  </singleXmlCell>
  <singleXmlCell id="3308" r="C106" connectionId="0">
    <xmlCellPr id="1" uniqueName="ns4:M3_38_23">
      <xmlPr mapId="3842" xpath="/ns4:FB_III_Häfen_Standorte/ns4:Unternehmensdaten/ns4:M3_38_23" xmlDataType="string"/>
    </xmlCellPr>
  </singleXmlCell>
  <singleXmlCell id="3309" r="G106" connectionId="0">
    <xmlCellPr id="1" uniqueName="ns4:M3_38_24">
      <xmlPr mapId="3842" xpath="/ns4:FB_III_Häfen_Standorte/ns4:M3_38_24" xmlDataType="string"/>
    </xmlCellPr>
  </singleXmlCell>
  <singleXmlCell id="3310" r="I112" connectionId="0">
    <xmlCellPr id="1" uniqueName="ns4:M3_38_25">
      <xmlPr mapId="3842" xpath="/ns4:FB_III_Häfen_Standorte/ns4:M3_38_25" xmlDataType="string"/>
    </xmlCellPr>
  </singleXmlCell>
  <singleXmlCell id="3311" r="I114" connectionId="0">
    <xmlCellPr id="1" uniqueName="ns4:M3_38_26">
      <xmlPr mapId="3842" xpath="/ns4:FB_III_Häfen_Standorte/ns4:M3_38_26" xmlDataType="string"/>
    </xmlCellPr>
  </singleXmlCell>
  <singleXmlCell id="3312" r="I116" connectionId="0">
    <xmlCellPr id="1" uniqueName="ns4:M3_38_27">
      <xmlPr mapId="3842" xpath="/ns4:FB_III_Häfen_Standorte/ns4:M3_38_27" xmlDataType="string"/>
    </xmlCellPr>
  </singleXmlCell>
  <singleXmlCell id="3313" r="W122" connectionId="0">
    <xmlCellPr id="1" uniqueName="ns4:M3_38_28">
      <xmlPr mapId="3842" xpath="/ns4:FB_III_Häfen_Standorte/ns4:M3_38_28" xmlDataType="string"/>
    </xmlCellPr>
  </singleXmlCell>
  <singleXmlCell id="3314" r="U125" connectionId="0">
    <xmlCellPr id="1" uniqueName="ns4:U0_4">
      <xmlPr mapId="3843" xpath="/ns4:FB_III_Häfen_Standorte/ns4:Unternehmensdaten/ns4:U0_4" xmlDataType="string"/>
    </xmlCellPr>
  </singleXmlCell>
  <singleXmlCell id="3315" r="G125" connectionId="0">
    <xmlCellPr id="1" uniqueName="ns4:lfd_Nr.">
      <xmlPr mapId="3843" xpath="/ns4:FB_III_Häfen_Standorte/ns4:Unternehmensdaten/ns4:lfd_Nr." xmlDataType="string"/>
    </xmlCellPr>
  </singleXmlCell>
  <singleXmlCell id="3316" r="H125" connectionId="0">
    <xmlCellPr id="1" uniqueName="ns4:U0_4_1">
      <xmlPr mapId="3843" xpath="/ns4:FB_III_Häfen_Standorte/ns4:Unternehmensdaten/ns4:U0_4_1" xmlDataType="string"/>
    </xmlCellPr>
  </singleXmlCell>
  <singleXmlCell id="3317" r="H127" connectionId="0">
    <xmlCellPr id="1" uniqueName="ns4:M3_38">
      <xmlPr mapId="3843" xpath="/ns4:FB_III_Häfen_Standorte/ns4:Unternehmensdaten/ns4:M3_38" xmlDataType="string"/>
    </xmlCellPr>
  </singleXmlCell>
  <singleXmlCell id="3318" r="E129" connectionId="0">
    <xmlCellPr id="1" uniqueName="ns4:M3_38_1">
      <xmlPr mapId="3843" xpath="/ns4:FB_III_Häfen_Standorte/ns4:Unternehmensdaten/ns4:M3_38_1" xmlDataType="string"/>
    </xmlCellPr>
  </singleXmlCell>
  <singleXmlCell id="3319" r="I129" connectionId="0">
    <xmlCellPr id="1" uniqueName="ns4:M3_38_2">
      <xmlPr mapId="3843" xpath="/ns4:FB_III_Häfen_Standorte/ns4:Unternehmensdaten/ns4:M3_38_2" xmlDataType="string"/>
    </xmlCellPr>
  </singleXmlCell>
  <singleXmlCell id="3320" r="U131" connectionId="0">
    <xmlCellPr id="1" uniqueName="ns4:M3_38_3">
      <xmlPr mapId="3843" xpath="/ns4:FB_III_Häfen_Standorte/ns4:Unternehmensdaten/ns4:M3_38_3" xmlDataType="decimal"/>
    </xmlCellPr>
  </singleXmlCell>
  <singleXmlCell id="3321" r="U133" connectionId="0">
    <xmlCellPr id="1" uniqueName="ns4:M3_38_4">
      <xmlPr mapId="3843" xpath="/ns4:FB_III_Häfen_Standorte/ns4:Unternehmensdaten/ns4:M3_38_4" xmlDataType="string"/>
    </xmlCellPr>
  </singleXmlCell>
  <singleXmlCell id="3322" r="W133" connectionId="0">
    <xmlCellPr id="1" uniqueName="ns4:M3_38_5">
      <xmlPr mapId="3843" xpath="/ns4:FB_III_Häfen_Standorte/ns4:Unternehmensdaten/ns4:M3_38_5" xmlDataType="string"/>
    </xmlCellPr>
  </singleXmlCell>
  <singleXmlCell id="3323" r="Q135" connectionId="0">
    <xmlCellPr id="1" uniqueName="ns4:M3_38_6">
      <xmlPr mapId="3843" xpath="/ns4:FB_III_Häfen_Standorte/ns4:Unternehmensdaten/ns4:M3_38_6" xmlDataType="string"/>
    </xmlCellPr>
  </singleXmlCell>
  <singleXmlCell id="3324" r="T135" connectionId="0">
    <xmlCellPr id="1" uniqueName="ns4:M3_38_7">
      <xmlPr mapId="3843" xpath="/ns4:FB_III_Häfen_Standorte/ns4:Unternehmensdaten/ns4:M3_38_7" xmlDataType="string"/>
    </xmlCellPr>
  </singleXmlCell>
  <singleXmlCell id="3325" r="W135" connectionId="0">
    <xmlCellPr id="1" uniqueName="ns4:M3_38_8">
      <xmlPr mapId="3843" xpath="/ns4:FB_III_Häfen_Standorte/ns4:Unternehmensdaten/ns4:M3_38_8" xmlDataType="string"/>
    </xmlCellPr>
  </singleXmlCell>
  <singleXmlCell id="3326" r="M139" connectionId="0">
    <xmlCellPr id="1" uniqueName="ns4:M3_38_9">
      <xmlPr mapId="3843" xpath="/ns4:FB_III_Häfen_Standorte/ns4:Unternehmensdaten/ns4:M3_38_9" xmlDataType="integer"/>
    </xmlCellPr>
  </singleXmlCell>
  <singleXmlCell id="3327" r="P139" connectionId="0">
    <xmlCellPr id="1" uniqueName="ns4:M3_38_10">
      <xmlPr mapId="3843" xpath="/ns4:FB_III_Häfen_Standorte/ns4:Unternehmensdaten/ns4:M3_38_10" xmlDataType="integer"/>
    </xmlCellPr>
  </singleXmlCell>
  <singleXmlCell id="3328" r="S139" connectionId="0">
    <xmlCellPr id="1" uniqueName="ns4:M3_38_11">
      <xmlPr mapId="3843" xpath="/ns4:FB_III_Häfen_Standorte/ns4:Unternehmensdaten/ns4:M3_38_11" xmlDataType="decimal"/>
    </xmlCellPr>
  </singleXmlCell>
  <singleXmlCell id="3329" r="V139" connectionId="0">
    <xmlCellPr id="1" uniqueName="ns4:M3_38_12">
      <xmlPr mapId="3843" xpath="/ns4:FB_III_Häfen_Standorte/ns4:Unternehmensdaten/ns4:M3_38_12" xmlDataType="decimal"/>
    </xmlCellPr>
  </singleXmlCell>
  <singleXmlCell id="3331" r="D142" connectionId="0">
    <xmlCellPr id="1" uniqueName="ns4:M3_38_13">
      <xmlPr mapId="3843" xpath="/ns4:FB_III_Häfen_Standorte/ns4:Unternehmensdaten/ns4:M3_38_13" xmlDataType="string"/>
    </xmlCellPr>
  </singleXmlCell>
  <singleXmlCell id="3332" r="O142" connectionId="0">
    <xmlCellPr id="1" uniqueName="ns4:M3_38_14">
      <xmlPr mapId="3843" xpath="/ns4:FB_III_Häfen_Standorte/ns4:Unternehmensdaten/ns4:M3_38_14" xmlDataType="string"/>
    </xmlCellPr>
  </singleXmlCell>
  <singleXmlCell id="3333" r="D143" connectionId="0">
    <xmlCellPr id="1" uniqueName="ns4:M3_38_15">
      <xmlPr mapId="3843" xpath="/ns4:FB_III_Häfen_Standorte/ns4:Unternehmensdaten/ns4:M3_38_15" xmlDataType="string"/>
    </xmlCellPr>
  </singleXmlCell>
  <singleXmlCell id="3334" r="O143" connectionId="0">
    <xmlCellPr id="1" uniqueName="ns4:M3_38_16">
      <xmlPr mapId="3843" xpath="/ns4:FB_III_Häfen_Standorte/ns4:Unternehmensdaten/ns4:M3_38_16" xmlDataType="string"/>
    </xmlCellPr>
  </singleXmlCell>
  <singleXmlCell id="3335" r="D144" connectionId="0">
    <xmlCellPr id="1" uniqueName="ns4:M3_38_17">
      <xmlPr mapId="3843" xpath="/ns4:FB_III_Häfen_Standorte/ns4:Unternehmensdaten/ns4:M3_38_17" xmlDataType="string"/>
    </xmlCellPr>
  </singleXmlCell>
  <singleXmlCell id="3336" r="O144" connectionId="0">
    <xmlCellPr id="1" uniqueName="ns4:M3_38_18">
      <xmlPr mapId="3843" xpath="/ns4:FB_III_Häfen_Standorte/ns4:Unternehmensdaten/ns4:M3_38_18" xmlDataType="string"/>
    </xmlCellPr>
  </singleXmlCell>
  <singleXmlCell id="3337" r="D145" connectionId="0">
    <xmlCellPr id="1" uniqueName="ns4:M3_38_19">
      <xmlPr mapId="3843" xpath="/ns4:FB_III_Häfen_Standorte/ns4:Unternehmensdaten/ns4:M3_38_19" xmlDataType="string"/>
    </xmlCellPr>
  </singleXmlCell>
  <singleXmlCell id="3338" r="O145" connectionId="0">
    <xmlCellPr id="1" uniqueName="ns4:M3_38_20">
      <xmlPr mapId="3843" xpath="/ns4:FB_III_Häfen_Standorte/ns4:Unternehmensdaten/ns4:M3_38_20" xmlDataType="string"/>
    </xmlCellPr>
  </singleXmlCell>
  <singleXmlCell id="3339" r="W149" connectionId="0">
    <xmlCellPr id="1" uniqueName="ns4:M3_38_21">
      <xmlPr mapId="3843" xpath="/ns4:FB_III_Häfen_Standorte/ns4:Unternehmensdaten/ns4:M3_38_21" xmlDataType="string"/>
    </xmlCellPr>
  </singleXmlCell>
  <singleXmlCell id="3340" r="C151" connectionId="0">
    <xmlCellPr id="1" uniqueName="ns4:M3_38_22">
      <xmlPr mapId="3843" xpath="/ns4:FB_III_Häfen_Standorte/ns4:Unternehmensdaten/ns4:M3_38_22" xmlDataType="string"/>
    </xmlCellPr>
  </singleXmlCell>
  <singleXmlCell id="3341" r="C158" connectionId="0">
    <xmlCellPr id="1" uniqueName="ns4:M3_38_23">
      <xmlPr mapId="3843" xpath="/ns4:FB_III_Häfen_Standorte/ns4:Unternehmensdaten/ns4:M3_38_23" xmlDataType="string"/>
    </xmlCellPr>
  </singleXmlCell>
  <singleXmlCell id="3342" r="G158" connectionId="0">
    <xmlCellPr id="1" uniqueName="ns4:M3_38_24">
      <xmlPr mapId="3843" xpath="/ns4:FB_III_Häfen_Standorte/ns4:M3_38_24" xmlDataType="string"/>
    </xmlCellPr>
  </singleXmlCell>
  <singleXmlCell id="3343" r="I164" connectionId="0">
    <xmlCellPr id="1" uniqueName="ns4:M3_38_25">
      <xmlPr mapId="3843" xpath="/ns4:FB_III_Häfen_Standorte/ns4:M3_38_25" xmlDataType="string"/>
    </xmlCellPr>
  </singleXmlCell>
  <singleXmlCell id="3344" r="I166" connectionId="0">
    <xmlCellPr id="1" uniqueName="ns4:M3_38_26">
      <xmlPr mapId="3843" xpath="/ns4:FB_III_Häfen_Standorte/ns4:M3_38_26" xmlDataType="string"/>
    </xmlCellPr>
  </singleXmlCell>
  <singleXmlCell id="3345" r="I168" connectionId="0">
    <xmlCellPr id="1" uniqueName="ns4:M3_38_27">
      <xmlPr mapId="3843" xpath="/ns4:FB_III_Häfen_Standorte/ns4:M3_38_27" xmlDataType="string"/>
    </xmlCellPr>
  </singleXmlCell>
  <singleXmlCell id="3346" r="W174" connectionId="0">
    <xmlCellPr id="1" uniqueName="ns4:M3_38_28">
      <xmlPr mapId="3843" xpath="/ns4:FB_III_Häfen_Standorte/ns4:M3_38_28" xmlDataType="string"/>
    </xmlCellPr>
  </singleXmlCell>
  <singleXmlCell id="3347" r="U177" connectionId="0">
    <xmlCellPr id="1" uniqueName="ns4:U0_4">
      <xmlPr mapId="3844" xpath="/ns4:FB_III_Häfen_Standorte/ns4:Unternehmensdaten/ns4:U0_4" xmlDataType="string"/>
    </xmlCellPr>
  </singleXmlCell>
  <singleXmlCell id="3348" r="G177" connectionId="0">
    <xmlCellPr id="1" uniqueName="ns4:lfd_Nr.">
      <xmlPr mapId="3844" xpath="/ns4:FB_III_Häfen_Standorte/ns4:Unternehmensdaten/ns4:lfd_Nr." xmlDataType="string"/>
    </xmlCellPr>
  </singleXmlCell>
  <singleXmlCell id="3349" r="H177" connectionId="0">
    <xmlCellPr id="1" uniqueName="ns4:U0_4_1">
      <xmlPr mapId="3844" xpath="/ns4:FB_III_Häfen_Standorte/ns4:Unternehmensdaten/ns4:U0_4_1" xmlDataType="string"/>
    </xmlCellPr>
  </singleXmlCell>
  <singleXmlCell id="3350" r="H179" connectionId="0">
    <xmlCellPr id="1" uniqueName="ns4:M3_38">
      <xmlPr mapId="3844" xpath="/ns4:FB_III_Häfen_Standorte/ns4:Unternehmensdaten/ns4:M3_38" xmlDataType="string"/>
    </xmlCellPr>
  </singleXmlCell>
  <singleXmlCell id="3351" r="E181" connectionId="0">
    <xmlCellPr id="1" uniqueName="ns4:M3_38_1">
      <xmlPr mapId="3844" xpath="/ns4:FB_III_Häfen_Standorte/ns4:Unternehmensdaten/ns4:M3_38_1" xmlDataType="string"/>
    </xmlCellPr>
  </singleXmlCell>
  <singleXmlCell id="3352" r="I181" connectionId="0">
    <xmlCellPr id="1" uniqueName="ns4:M3_38_2">
      <xmlPr mapId="3844" xpath="/ns4:FB_III_Häfen_Standorte/ns4:Unternehmensdaten/ns4:M3_38_2" xmlDataType="string"/>
    </xmlCellPr>
  </singleXmlCell>
  <singleXmlCell id="3353" r="U183" connectionId="0">
    <xmlCellPr id="1" uniqueName="ns4:M3_38_3">
      <xmlPr mapId="3844" xpath="/ns4:FB_III_Häfen_Standorte/ns4:Unternehmensdaten/ns4:M3_38_3" xmlDataType="decimal"/>
    </xmlCellPr>
  </singleXmlCell>
  <singleXmlCell id="3354" r="U185" connectionId="0">
    <xmlCellPr id="1" uniqueName="ns4:M3_38_4">
      <xmlPr mapId="3844" xpath="/ns4:FB_III_Häfen_Standorte/ns4:Unternehmensdaten/ns4:M3_38_4" xmlDataType="string"/>
    </xmlCellPr>
  </singleXmlCell>
  <singleXmlCell id="3355" r="W185" connectionId="0">
    <xmlCellPr id="1" uniqueName="ns4:M3_38_5">
      <xmlPr mapId="3844" xpath="/ns4:FB_III_Häfen_Standorte/ns4:Unternehmensdaten/ns4:M3_38_5" xmlDataType="string"/>
    </xmlCellPr>
  </singleXmlCell>
  <singleXmlCell id="3356" r="Q187" connectionId="0">
    <xmlCellPr id="1" uniqueName="ns4:M3_38_6">
      <xmlPr mapId="3844" xpath="/ns4:FB_III_Häfen_Standorte/ns4:Unternehmensdaten/ns4:M3_38_6" xmlDataType="string"/>
    </xmlCellPr>
  </singleXmlCell>
  <singleXmlCell id="3357" r="T187" connectionId="0">
    <xmlCellPr id="1" uniqueName="ns4:M3_38_7">
      <xmlPr mapId="3844" xpath="/ns4:FB_III_Häfen_Standorte/ns4:Unternehmensdaten/ns4:M3_38_7" xmlDataType="string"/>
    </xmlCellPr>
  </singleXmlCell>
  <singleXmlCell id="3358" r="W187" connectionId="0">
    <xmlCellPr id="1" uniqueName="ns4:M3_38_8">
      <xmlPr mapId="3844" xpath="/ns4:FB_III_Häfen_Standorte/ns4:Unternehmensdaten/ns4:M3_38_8" xmlDataType="string"/>
    </xmlCellPr>
  </singleXmlCell>
  <singleXmlCell id="3359" r="M191" connectionId="0">
    <xmlCellPr id="1" uniqueName="ns4:M3_38_9">
      <xmlPr mapId="3844" xpath="/ns4:FB_III_Häfen_Standorte/ns4:Unternehmensdaten/ns4:M3_38_9" xmlDataType="integer"/>
    </xmlCellPr>
  </singleXmlCell>
  <singleXmlCell id="3360" r="P191" connectionId="0">
    <xmlCellPr id="1" uniqueName="ns4:M3_38_10">
      <xmlPr mapId="3844" xpath="/ns4:FB_III_Häfen_Standorte/ns4:Unternehmensdaten/ns4:M3_38_10" xmlDataType="integer"/>
    </xmlCellPr>
  </singleXmlCell>
  <singleXmlCell id="3361" r="S191" connectionId="0">
    <xmlCellPr id="1" uniqueName="ns4:M3_38_11">
      <xmlPr mapId="3844" xpath="/ns4:FB_III_Häfen_Standorte/ns4:Unternehmensdaten/ns4:M3_38_11" xmlDataType="decimal"/>
    </xmlCellPr>
  </singleXmlCell>
  <singleXmlCell id="3362" r="V191" connectionId="0">
    <xmlCellPr id="1" uniqueName="ns4:M3_38_12">
      <xmlPr mapId="3844" xpath="/ns4:FB_III_Häfen_Standorte/ns4:Unternehmensdaten/ns4:M3_38_12" xmlDataType="decimal"/>
    </xmlCellPr>
  </singleXmlCell>
  <singleXmlCell id="3363" r="D194" connectionId="0">
    <xmlCellPr id="1" uniqueName="ns4:M3_38_13">
      <xmlPr mapId="3844" xpath="/ns4:FB_III_Häfen_Standorte/ns4:Unternehmensdaten/ns4:M3_38_13" xmlDataType="string"/>
    </xmlCellPr>
  </singleXmlCell>
  <singleXmlCell id="3364" r="O194" connectionId="0">
    <xmlCellPr id="1" uniqueName="ns4:M3_38_14">
      <xmlPr mapId="3844" xpath="/ns4:FB_III_Häfen_Standorte/ns4:Unternehmensdaten/ns4:M3_38_14" xmlDataType="string"/>
    </xmlCellPr>
  </singleXmlCell>
  <singleXmlCell id="3365" r="D195" connectionId="0">
    <xmlCellPr id="1" uniqueName="ns4:M3_38_15">
      <xmlPr mapId="3844" xpath="/ns4:FB_III_Häfen_Standorte/ns4:Unternehmensdaten/ns4:M3_38_15" xmlDataType="string"/>
    </xmlCellPr>
  </singleXmlCell>
  <singleXmlCell id="3366" r="O195" connectionId="0">
    <xmlCellPr id="1" uniqueName="ns4:M3_38_16">
      <xmlPr mapId="3844" xpath="/ns4:FB_III_Häfen_Standorte/ns4:Unternehmensdaten/ns4:M3_38_16" xmlDataType="string"/>
    </xmlCellPr>
  </singleXmlCell>
  <singleXmlCell id="3367" r="D196" connectionId="0">
    <xmlCellPr id="1" uniqueName="ns4:M3_38_17">
      <xmlPr mapId="3844" xpath="/ns4:FB_III_Häfen_Standorte/ns4:Unternehmensdaten/ns4:M3_38_17" xmlDataType="string"/>
    </xmlCellPr>
  </singleXmlCell>
  <singleXmlCell id="3368" r="O196" connectionId="0">
    <xmlCellPr id="1" uniqueName="ns4:M3_38_18">
      <xmlPr mapId="3844" xpath="/ns4:FB_III_Häfen_Standorte/ns4:Unternehmensdaten/ns4:M3_38_18" xmlDataType="string"/>
    </xmlCellPr>
  </singleXmlCell>
  <singleXmlCell id="3369" r="D197" connectionId="0">
    <xmlCellPr id="1" uniqueName="ns4:M3_38_19">
      <xmlPr mapId="3844" xpath="/ns4:FB_III_Häfen_Standorte/ns4:Unternehmensdaten/ns4:M3_38_19" xmlDataType="string"/>
    </xmlCellPr>
  </singleXmlCell>
  <singleXmlCell id="3370" r="O197" connectionId="0">
    <xmlCellPr id="1" uniqueName="ns4:M3_38_20">
      <xmlPr mapId="3844" xpath="/ns4:FB_III_Häfen_Standorte/ns4:Unternehmensdaten/ns4:M3_38_20" xmlDataType="string"/>
    </xmlCellPr>
  </singleXmlCell>
  <singleXmlCell id="3371" r="W201" connectionId="0">
    <xmlCellPr id="1" uniqueName="ns4:M3_38_21">
      <xmlPr mapId="3844" xpath="/ns4:FB_III_Häfen_Standorte/ns4:Unternehmensdaten/ns4:M3_38_21" xmlDataType="string"/>
    </xmlCellPr>
  </singleXmlCell>
  <singleXmlCell id="3372" r="C203" connectionId="0">
    <xmlCellPr id="1" uniqueName="ns4:M3_38_22">
      <xmlPr mapId="3844" xpath="/ns4:FB_III_Häfen_Standorte/ns4:Unternehmensdaten/ns4:M3_38_22" xmlDataType="string"/>
    </xmlCellPr>
  </singleXmlCell>
  <singleXmlCell id="3373" r="C210" connectionId="0">
    <xmlCellPr id="1" uniqueName="ns4:M3_38_23">
      <xmlPr mapId="3844" xpath="/ns4:FB_III_Häfen_Standorte/ns4:Unternehmensdaten/ns4:M3_38_23" xmlDataType="string"/>
    </xmlCellPr>
  </singleXmlCell>
  <singleXmlCell id="3374" r="G210" connectionId="0">
    <xmlCellPr id="1" uniqueName="ns4:M3_38_24">
      <xmlPr mapId="3844" xpath="/ns4:FB_III_Häfen_Standorte/ns4:M3_38_24" xmlDataType="string"/>
    </xmlCellPr>
  </singleXmlCell>
  <singleXmlCell id="3375" r="I216" connectionId="0">
    <xmlCellPr id="1" uniqueName="ns4:M3_38_25">
      <xmlPr mapId="3844" xpath="/ns4:FB_III_Häfen_Standorte/ns4:M3_38_25" xmlDataType="string"/>
    </xmlCellPr>
  </singleXmlCell>
  <singleXmlCell id="3376" r="I218" connectionId="0">
    <xmlCellPr id="1" uniqueName="ns4:M3_38_26">
      <xmlPr mapId="3844" xpath="/ns4:FB_III_Häfen_Standorte/ns4:M3_38_26" xmlDataType="string"/>
    </xmlCellPr>
  </singleXmlCell>
  <singleXmlCell id="3377" r="I220" connectionId="0">
    <xmlCellPr id="1" uniqueName="ns4:M3_38_27">
      <xmlPr mapId="3844" xpath="/ns4:FB_III_Häfen_Standorte/ns4:M3_38_27" xmlDataType="string"/>
    </xmlCellPr>
  </singleXmlCell>
  <singleXmlCell id="3378" r="W226" connectionId="0">
    <xmlCellPr id="1" uniqueName="ns4:M3_38_28">
      <xmlPr mapId="3844" xpath="/ns4:FB_III_Häfen_Standorte/ns4:M3_38_28" xmlDataType="string"/>
    </xmlCellPr>
  </singleXmlCell>
  <singleXmlCell id="3379" r="U229" connectionId="0">
    <xmlCellPr id="1" uniqueName="ns4:U0_4">
      <xmlPr mapId="3845" xpath="/ns4:FB_III_Häfen_Standorte/ns4:Unternehmensdaten/ns4:U0_4" xmlDataType="string"/>
    </xmlCellPr>
  </singleXmlCell>
  <singleXmlCell id="3380" r="G229" connectionId="0">
    <xmlCellPr id="1" uniqueName="ns4:lfd_Nr.">
      <xmlPr mapId="3845" xpath="/ns4:FB_III_Häfen_Standorte/ns4:Unternehmensdaten/ns4:lfd_Nr." xmlDataType="string"/>
    </xmlCellPr>
  </singleXmlCell>
  <singleXmlCell id="3381" r="H229" connectionId="0">
    <xmlCellPr id="1" uniqueName="ns4:U0_4_1">
      <xmlPr mapId="3845" xpath="/ns4:FB_III_Häfen_Standorte/ns4:Unternehmensdaten/ns4:U0_4_1" xmlDataType="string"/>
    </xmlCellPr>
  </singleXmlCell>
  <singleXmlCell id="3382" r="H231" connectionId="0">
    <xmlCellPr id="1" uniqueName="ns4:M3_38">
      <xmlPr mapId="3845" xpath="/ns4:FB_III_Häfen_Standorte/ns4:Unternehmensdaten/ns4:M3_38" xmlDataType="string"/>
    </xmlCellPr>
  </singleXmlCell>
  <singleXmlCell id="3383" r="E233" connectionId="0">
    <xmlCellPr id="1" uniqueName="ns4:M3_38_1">
      <xmlPr mapId="3845" xpath="/ns4:FB_III_Häfen_Standorte/ns4:Unternehmensdaten/ns4:M3_38_1" xmlDataType="string"/>
    </xmlCellPr>
  </singleXmlCell>
  <singleXmlCell id="3384" r="I233" connectionId="0">
    <xmlCellPr id="1" uniqueName="ns4:M3_38_2">
      <xmlPr mapId="3845" xpath="/ns4:FB_III_Häfen_Standorte/ns4:Unternehmensdaten/ns4:M3_38_2" xmlDataType="string"/>
    </xmlCellPr>
  </singleXmlCell>
  <singleXmlCell id="3385" r="U235" connectionId="0">
    <xmlCellPr id="1" uniqueName="ns4:M3_38_3">
      <xmlPr mapId="3845" xpath="/ns4:FB_III_Häfen_Standorte/ns4:Unternehmensdaten/ns4:M3_38_3" xmlDataType="decimal"/>
    </xmlCellPr>
  </singleXmlCell>
  <singleXmlCell id="3386" r="U237" connectionId="0">
    <xmlCellPr id="1" uniqueName="ns4:M3_38_4">
      <xmlPr mapId="3845" xpath="/ns4:FB_III_Häfen_Standorte/ns4:Unternehmensdaten/ns4:M3_38_4" xmlDataType="string"/>
    </xmlCellPr>
  </singleXmlCell>
  <singleXmlCell id="3387" r="W237" connectionId="0">
    <xmlCellPr id="1" uniqueName="ns4:M3_38_5">
      <xmlPr mapId="3845" xpath="/ns4:FB_III_Häfen_Standorte/ns4:Unternehmensdaten/ns4:M3_38_5" xmlDataType="string"/>
    </xmlCellPr>
  </singleXmlCell>
  <singleXmlCell id="3388" r="Q239" connectionId="0">
    <xmlCellPr id="1" uniqueName="ns4:M3_38_6">
      <xmlPr mapId="3845" xpath="/ns4:FB_III_Häfen_Standorte/ns4:Unternehmensdaten/ns4:M3_38_6" xmlDataType="string"/>
    </xmlCellPr>
  </singleXmlCell>
  <singleXmlCell id="3389" r="T239" connectionId="0">
    <xmlCellPr id="1" uniqueName="ns4:M3_38_7">
      <xmlPr mapId="3845" xpath="/ns4:FB_III_Häfen_Standorte/ns4:Unternehmensdaten/ns4:M3_38_7" xmlDataType="string"/>
    </xmlCellPr>
  </singleXmlCell>
  <singleXmlCell id="3390" r="W239" connectionId="0">
    <xmlCellPr id="1" uniqueName="ns4:M3_38_8">
      <xmlPr mapId="3845" xpath="/ns4:FB_III_Häfen_Standorte/ns4:Unternehmensdaten/ns4:M3_38_8" xmlDataType="string"/>
    </xmlCellPr>
  </singleXmlCell>
  <singleXmlCell id="3391" r="M243" connectionId="0">
    <xmlCellPr id="1" uniqueName="ns4:M3_38_9">
      <xmlPr mapId="3845" xpath="/ns4:FB_III_Häfen_Standorte/ns4:Unternehmensdaten/ns4:M3_38_9" xmlDataType="integer"/>
    </xmlCellPr>
  </singleXmlCell>
  <singleXmlCell id="3392" r="P243" connectionId="0">
    <xmlCellPr id="1" uniqueName="ns4:M3_38_10">
      <xmlPr mapId="3845" xpath="/ns4:FB_III_Häfen_Standorte/ns4:Unternehmensdaten/ns4:M3_38_10" xmlDataType="integer"/>
    </xmlCellPr>
  </singleXmlCell>
  <singleXmlCell id="3393" r="S243" connectionId="0">
    <xmlCellPr id="1" uniqueName="ns4:M3_38_11">
      <xmlPr mapId="3845" xpath="/ns4:FB_III_Häfen_Standorte/ns4:Unternehmensdaten/ns4:M3_38_11" xmlDataType="decimal"/>
    </xmlCellPr>
  </singleXmlCell>
  <singleXmlCell id="3394" r="V243" connectionId="0">
    <xmlCellPr id="1" uniqueName="ns4:M3_38_12">
      <xmlPr mapId="3845" xpath="/ns4:FB_III_Häfen_Standorte/ns4:Unternehmensdaten/ns4:M3_38_12" xmlDataType="decimal"/>
    </xmlCellPr>
  </singleXmlCell>
  <singleXmlCell id="3395" r="D246" connectionId="0">
    <xmlCellPr id="1" uniqueName="ns4:M3_38_13">
      <xmlPr mapId="3845" xpath="/ns4:FB_III_Häfen_Standorte/ns4:Unternehmensdaten/ns4:M3_38_13" xmlDataType="string"/>
    </xmlCellPr>
  </singleXmlCell>
  <singleXmlCell id="3396" r="O246" connectionId="0">
    <xmlCellPr id="1" uniqueName="ns4:M3_38_14">
      <xmlPr mapId="3845" xpath="/ns4:FB_III_Häfen_Standorte/ns4:Unternehmensdaten/ns4:M3_38_14" xmlDataType="string"/>
    </xmlCellPr>
  </singleXmlCell>
  <singleXmlCell id="3397" r="D247" connectionId="0">
    <xmlCellPr id="1" uniqueName="ns4:M3_38_15">
      <xmlPr mapId="3845" xpath="/ns4:FB_III_Häfen_Standorte/ns4:Unternehmensdaten/ns4:M3_38_15" xmlDataType="string"/>
    </xmlCellPr>
  </singleXmlCell>
  <singleXmlCell id="3398" r="O247" connectionId="0">
    <xmlCellPr id="1" uniqueName="ns4:M3_38_16">
      <xmlPr mapId="3845" xpath="/ns4:FB_III_Häfen_Standorte/ns4:Unternehmensdaten/ns4:M3_38_16" xmlDataType="string"/>
    </xmlCellPr>
  </singleXmlCell>
  <singleXmlCell id="3399" r="D248" connectionId="0">
    <xmlCellPr id="1" uniqueName="ns4:M3_38_17">
      <xmlPr mapId="3845" xpath="/ns4:FB_III_Häfen_Standorte/ns4:Unternehmensdaten/ns4:M3_38_17" xmlDataType="string"/>
    </xmlCellPr>
  </singleXmlCell>
  <singleXmlCell id="3400" r="O248" connectionId="0">
    <xmlCellPr id="1" uniqueName="ns4:M3_38_18">
      <xmlPr mapId="3845" xpath="/ns4:FB_III_Häfen_Standorte/ns4:Unternehmensdaten/ns4:M3_38_18" xmlDataType="string"/>
    </xmlCellPr>
  </singleXmlCell>
  <singleXmlCell id="3401" r="D249" connectionId="0">
    <xmlCellPr id="1" uniqueName="ns4:M3_38_19">
      <xmlPr mapId="3845" xpath="/ns4:FB_III_Häfen_Standorte/ns4:Unternehmensdaten/ns4:M3_38_19" xmlDataType="string"/>
    </xmlCellPr>
  </singleXmlCell>
  <singleXmlCell id="3402" r="O249" connectionId="0">
    <xmlCellPr id="1" uniqueName="ns4:M3_38_20">
      <xmlPr mapId="3845" xpath="/ns4:FB_III_Häfen_Standorte/ns4:Unternehmensdaten/ns4:M3_38_20" xmlDataType="string"/>
    </xmlCellPr>
  </singleXmlCell>
  <singleXmlCell id="3403" r="W253" connectionId="0">
    <xmlCellPr id="1" uniqueName="ns4:M3_38_21">
      <xmlPr mapId="3845" xpath="/ns4:FB_III_Häfen_Standorte/ns4:Unternehmensdaten/ns4:M3_38_21" xmlDataType="string"/>
    </xmlCellPr>
  </singleXmlCell>
  <singleXmlCell id="3404" r="C255" connectionId="0">
    <xmlCellPr id="1" uniqueName="ns4:M3_38_22">
      <xmlPr mapId="3845" xpath="/ns4:FB_III_Häfen_Standorte/ns4:Unternehmensdaten/ns4:M3_38_22" xmlDataType="string"/>
    </xmlCellPr>
  </singleXmlCell>
  <singleXmlCell id="3405" r="C262" connectionId="0">
    <xmlCellPr id="1" uniqueName="ns4:M3_38_23">
      <xmlPr mapId="3845" xpath="/ns4:FB_III_Häfen_Standorte/ns4:Unternehmensdaten/ns4:M3_38_23" xmlDataType="string"/>
    </xmlCellPr>
  </singleXmlCell>
  <singleXmlCell id="3406" r="G262" connectionId="0">
    <xmlCellPr id="1" uniqueName="ns4:M3_38_24">
      <xmlPr mapId="3845" xpath="/ns4:FB_III_Häfen_Standorte/ns4:M3_38_24" xmlDataType="string"/>
    </xmlCellPr>
  </singleXmlCell>
  <singleXmlCell id="3407" r="I268" connectionId="0">
    <xmlCellPr id="1" uniqueName="ns4:M3_38_25">
      <xmlPr mapId="3845" xpath="/ns4:FB_III_Häfen_Standorte/ns4:M3_38_25" xmlDataType="string"/>
    </xmlCellPr>
  </singleXmlCell>
  <singleXmlCell id="3408" r="I270" connectionId="0">
    <xmlCellPr id="1" uniqueName="ns4:M3_38_26">
      <xmlPr mapId="3845" xpath="/ns4:FB_III_Häfen_Standorte/ns4:M3_38_26" xmlDataType="string"/>
    </xmlCellPr>
  </singleXmlCell>
  <singleXmlCell id="3409" r="I272" connectionId="0">
    <xmlCellPr id="1" uniqueName="ns4:M3_38_27">
      <xmlPr mapId="3845" xpath="/ns4:FB_III_Häfen_Standorte/ns4:M3_38_27" xmlDataType="string"/>
    </xmlCellPr>
  </singleXmlCell>
  <singleXmlCell id="3410" r="W278" connectionId="0">
    <xmlCellPr id="1" uniqueName="ns4:M3_38_28">
      <xmlPr mapId="3845" xpath="/ns4:FB_III_Häfen_Standorte/ns4:M3_38_28" xmlDataType="string"/>
    </xmlCellPr>
  </singleXmlCell>
  <singleXmlCell id="3411" r="U281" connectionId="0">
    <xmlCellPr id="1" uniqueName="ns4:U0_4">
      <xmlPr mapId="3846" xpath="/ns4:FB_III_Häfen_Standorte/ns4:Unternehmensdaten/ns4:U0_4" xmlDataType="string"/>
    </xmlCellPr>
  </singleXmlCell>
  <singleXmlCell id="3412" r="G281" connectionId="0">
    <xmlCellPr id="1" uniqueName="ns4:lfd_Nr.">
      <xmlPr mapId="3846" xpath="/ns4:FB_III_Häfen_Standorte/ns4:Unternehmensdaten/ns4:lfd_Nr." xmlDataType="string"/>
    </xmlCellPr>
  </singleXmlCell>
  <singleXmlCell id="3413" r="H281" connectionId="0">
    <xmlCellPr id="1" uniqueName="ns4:U0_4_1">
      <xmlPr mapId="3846" xpath="/ns4:FB_III_Häfen_Standorte/ns4:Unternehmensdaten/ns4:U0_4_1" xmlDataType="string"/>
    </xmlCellPr>
  </singleXmlCell>
  <singleXmlCell id="3414" r="H283" connectionId="0">
    <xmlCellPr id="1" uniqueName="ns4:M3_38">
      <xmlPr mapId="3846" xpath="/ns4:FB_III_Häfen_Standorte/ns4:Unternehmensdaten/ns4:M3_38" xmlDataType="string"/>
    </xmlCellPr>
  </singleXmlCell>
  <singleXmlCell id="3415" r="E285" connectionId="0">
    <xmlCellPr id="1" uniqueName="ns4:M3_38_1">
      <xmlPr mapId="3846" xpath="/ns4:FB_III_Häfen_Standorte/ns4:Unternehmensdaten/ns4:M3_38_1" xmlDataType="string"/>
    </xmlCellPr>
  </singleXmlCell>
  <singleXmlCell id="3416" r="I285" connectionId="0">
    <xmlCellPr id="1" uniqueName="ns4:M3_38_2">
      <xmlPr mapId="3846" xpath="/ns4:FB_III_Häfen_Standorte/ns4:Unternehmensdaten/ns4:M3_38_2" xmlDataType="string"/>
    </xmlCellPr>
  </singleXmlCell>
  <singleXmlCell id="3417" r="U287" connectionId="0">
    <xmlCellPr id="1" uniqueName="ns4:M3_38_3">
      <xmlPr mapId="3846" xpath="/ns4:FB_III_Häfen_Standorte/ns4:Unternehmensdaten/ns4:M3_38_3" xmlDataType="decimal"/>
    </xmlCellPr>
  </singleXmlCell>
  <singleXmlCell id="3418" r="U289" connectionId="0">
    <xmlCellPr id="1" uniqueName="ns4:M3_38_4">
      <xmlPr mapId="3846" xpath="/ns4:FB_III_Häfen_Standorte/ns4:Unternehmensdaten/ns4:M3_38_4" xmlDataType="string"/>
    </xmlCellPr>
  </singleXmlCell>
  <singleXmlCell id="3419" r="W289" connectionId="0">
    <xmlCellPr id="1" uniqueName="ns4:M3_38_5">
      <xmlPr mapId="3846" xpath="/ns4:FB_III_Häfen_Standorte/ns4:Unternehmensdaten/ns4:M3_38_5" xmlDataType="string"/>
    </xmlCellPr>
  </singleXmlCell>
  <singleXmlCell id="3420" r="Q291" connectionId="0">
    <xmlCellPr id="1" uniqueName="ns4:M3_38_6">
      <xmlPr mapId="3846" xpath="/ns4:FB_III_Häfen_Standorte/ns4:Unternehmensdaten/ns4:M3_38_6" xmlDataType="string"/>
    </xmlCellPr>
  </singleXmlCell>
  <singleXmlCell id="3421" r="T291" connectionId="0">
    <xmlCellPr id="1" uniqueName="ns4:M3_38_7">
      <xmlPr mapId="3846" xpath="/ns4:FB_III_Häfen_Standorte/ns4:Unternehmensdaten/ns4:M3_38_7" xmlDataType="string"/>
    </xmlCellPr>
  </singleXmlCell>
  <singleXmlCell id="3422" r="W291" connectionId="0">
    <xmlCellPr id="1" uniqueName="ns4:M3_38_8">
      <xmlPr mapId="3846" xpath="/ns4:FB_III_Häfen_Standorte/ns4:Unternehmensdaten/ns4:M3_38_8" xmlDataType="string"/>
    </xmlCellPr>
  </singleXmlCell>
  <singleXmlCell id="3423" r="M295" connectionId="0">
    <xmlCellPr id="1" uniqueName="ns4:M3_38_9">
      <xmlPr mapId="3846" xpath="/ns4:FB_III_Häfen_Standorte/ns4:Unternehmensdaten/ns4:M3_38_9" xmlDataType="integer"/>
    </xmlCellPr>
  </singleXmlCell>
  <singleXmlCell id="3424" r="P295" connectionId="0">
    <xmlCellPr id="1" uniqueName="ns4:M3_38_10">
      <xmlPr mapId="3846" xpath="/ns4:FB_III_Häfen_Standorte/ns4:Unternehmensdaten/ns4:M3_38_10" xmlDataType="integer"/>
    </xmlCellPr>
  </singleXmlCell>
  <singleXmlCell id="3425" r="S295" connectionId="0">
    <xmlCellPr id="1" uniqueName="ns4:M3_38_11">
      <xmlPr mapId="3846" xpath="/ns4:FB_III_Häfen_Standorte/ns4:Unternehmensdaten/ns4:M3_38_11" xmlDataType="decimal"/>
    </xmlCellPr>
  </singleXmlCell>
  <singleXmlCell id="3426" r="V295" connectionId="0">
    <xmlCellPr id="1" uniqueName="ns4:M3_38_12">
      <xmlPr mapId="3846" xpath="/ns4:FB_III_Häfen_Standorte/ns4:Unternehmensdaten/ns4:M3_38_12" xmlDataType="decimal"/>
    </xmlCellPr>
  </singleXmlCell>
  <singleXmlCell id="3427" r="D298" connectionId="0">
    <xmlCellPr id="1" uniqueName="ns4:M3_38_13">
      <xmlPr mapId="3846" xpath="/ns4:FB_III_Häfen_Standorte/ns4:Unternehmensdaten/ns4:M3_38_13" xmlDataType="string"/>
    </xmlCellPr>
  </singleXmlCell>
  <singleXmlCell id="3428" r="O298" connectionId="0">
    <xmlCellPr id="1" uniqueName="ns4:M3_38_14">
      <xmlPr mapId="3846" xpath="/ns4:FB_III_Häfen_Standorte/ns4:Unternehmensdaten/ns4:M3_38_14" xmlDataType="string"/>
    </xmlCellPr>
  </singleXmlCell>
  <singleXmlCell id="3429" r="D299" connectionId="0">
    <xmlCellPr id="1" uniqueName="ns4:M3_38_15">
      <xmlPr mapId="3846" xpath="/ns4:FB_III_Häfen_Standorte/ns4:Unternehmensdaten/ns4:M3_38_15" xmlDataType="string"/>
    </xmlCellPr>
  </singleXmlCell>
  <singleXmlCell id="3430" r="O299" connectionId="0">
    <xmlCellPr id="1" uniqueName="ns4:M3_38_16">
      <xmlPr mapId="3846" xpath="/ns4:FB_III_Häfen_Standorte/ns4:Unternehmensdaten/ns4:M3_38_16" xmlDataType="string"/>
    </xmlCellPr>
  </singleXmlCell>
  <singleXmlCell id="3431" r="D300" connectionId="0">
    <xmlCellPr id="1" uniqueName="ns4:M3_38_17">
      <xmlPr mapId="3846" xpath="/ns4:FB_III_Häfen_Standorte/ns4:Unternehmensdaten/ns4:M3_38_17" xmlDataType="string"/>
    </xmlCellPr>
  </singleXmlCell>
  <singleXmlCell id="3432" r="O300" connectionId="0">
    <xmlCellPr id="1" uniqueName="ns4:M3_38_18">
      <xmlPr mapId="3846" xpath="/ns4:FB_III_Häfen_Standorte/ns4:Unternehmensdaten/ns4:M3_38_18" xmlDataType="string"/>
    </xmlCellPr>
  </singleXmlCell>
  <singleXmlCell id="3433" r="D301" connectionId="0">
    <xmlCellPr id="1" uniqueName="ns4:M3_38_19">
      <xmlPr mapId="3846" xpath="/ns4:FB_III_Häfen_Standorte/ns4:Unternehmensdaten/ns4:M3_38_19" xmlDataType="string"/>
    </xmlCellPr>
  </singleXmlCell>
  <singleXmlCell id="3434" r="O301" connectionId="0">
    <xmlCellPr id="1" uniqueName="ns4:M3_38_20">
      <xmlPr mapId="3846" xpath="/ns4:FB_III_Häfen_Standorte/ns4:Unternehmensdaten/ns4:M3_38_20" xmlDataType="string"/>
    </xmlCellPr>
  </singleXmlCell>
  <singleXmlCell id="3435" r="W305" connectionId="0">
    <xmlCellPr id="1" uniqueName="ns4:M3_38_21">
      <xmlPr mapId="3846" xpath="/ns4:FB_III_Häfen_Standorte/ns4:Unternehmensdaten/ns4:M3_38_21" xmlDataType="string"/>
    </xmlCellPr>
  </singleXmlCell>
  <singleXmlCell id="3436" r="C307" connectionId="0">
    <xmlCellPr id="1" uniqueName="ns4:M3_38_22">
      <xmlPr mapId="3846" xpath="/ns4:FB_III_Häfen_Standorte/ns4:Unternehmensdaten/ns4:M3_38_22" xmlDataType="string"/>
    </xmlCellPr>
  </singleXmlCell>
  <singleXmlCell id="3437" r="C314" connectionId="0">
    <xmlCellPr id="1" uniqueName="ns4:M3_38_23">
      <xmlPr mapId="3846" xpath="/ns4:FB_III_Häfen_Standorte/ns4:Unternehmensdaten/ns4:M3_38_23" xmlDataType="string"/>
    </xmlCellPr>
  </singleXmlCell>
  <singleXmlCell id="3438" r="G314" connectionId="0">
    <xmlCellPr id="1" uniqueName="ns4:M3_38_24">
      <xmlPr mapId="3846" xpath="/ns4:FB_III_Häfen_Standorte/ns4:M3_38_24" xmlDataType="string"/>
    </xmlCellPr>
  </singleXmlCell>
  <singleXmlCell id="3439" r="I320" connectionId="0">
    <xmlCellPr id="1" uniqueName="ns4:M3_38_25">
      <xmlPr mapId="3846" xpath="/ns4:FB_III_Häfen_Standorte/ns4:M3_38_25" xmlDataType="string"/>
    </xmlCellPr>
  </singleXmlCell>
  <singleXmlCell id="3440" r="I322" connectionId="0">
    <xmlCellPr id="1" uniqueName="ns4:M3_38_26">
      <xmlPr mapId="3846" xpath="/ns4:FB_III_Häfen_Standorte/ns4:M3_38_26" xmlDataType="string"/>
    </xmlCellPr>
  </singleXmlCell>
  <singleXmlCell id="3441" r="I324" connectionId="0">
    <xmlCellPr id="1" uniqueName="ns4:M3_38_27">
      <xmlPr mapId="3846" xpath="/ns4:FB_III_Häfen_Standorte/ns4:M3_38_27" xmlDataType="string"/>
    </xmlCellPr>
  </singleXmlCell>
  <singleXmlCell id="3442" r="W330" connectionId="0">
    <xmlCellPr id="1" uniqueName="ns4:M3_38_28">
      <xmlPr mapId="3846" xpath="/ns4:FB_III_Häfen_Standorte/ns4:M3_38_28" xmlDataType="string"/>
    </xmlCellPr>
  </singleXmlCell>
  <singleXmlCell id="3443" r="U333" connectionId="0">
    <xmlCellPr id="1" uniqueName="ns4:U0_4">
      <xmlPr mapId="3847" xpath="/ns4:FB_III_Häfen_Standorte/ns4:Unternehmensdaten/ns4:U0_4" xmlDataType="string"/>
    </xmlCellPr>
  </singleXmlCell>
  <singleXmlCell id="3444" r="G333" connectionId="0">
    <xmlCellPr id="1" uniqueName="ns4:lfd_Nr.">
      <xmlPr mapId="3847" xpath="/ns4:FB_III_Häfen_Standorte/ns4:Unternehmensdaten/ns4:lfd_Nr." xmlDataType="string"/>
    </xmlCellPr>
  </singleXmlCell>
  <singleXmlCell id="3445" r="H333" connectionId="0">
    <xmlCellPr id="1" uniqueName="ns4:U0_4_1">
      <xmlPr mapId="3847" xpath="/ns4:FB_III_Häfen_Standorte/ns4:Unternehmensdaten/ns4:U0_4_1" xmlDataType="string"/>
    </xmlCellPr>
  </singleXmlCell>
  <singleXmlCell id="3446" r="H335" connectionId="0">
    <xmlCellPr id="1" uniqueName="ns4:M3_38">
      <xmlPr mapId="3847" xpath="/ns4:FB_III_Häfen_Standorte/ns4:Unternehmensdaten/ns4:M3_38" xmlDataType="string"/>
    </xmlCellPr>
  </singleXmlCell>
  <singleXmlCell id="3447" r="E337" connectionId="0">
    <xmlCellPr id="1" uniqueName="ns4:M3_38_1">
      <xmlPr mapId="3847" xpath="/ns4:FB_III_Häfen_Standorte/ns4:Unternehmensdaten/ns4:M3_38_1" xmlDataType="string"/>
    </xmlCellPr>
  </singleXmlCell>
  <singleXmlCell id="3448" r="I337" connectionId="0">
    <xmlCellPr id="1" uniqueName="ns4:M3_38_2">
      <xmlPr mapId="3847" xpath="/ns4:FB_III_Häfen_Standorte/ns4:Unternehmensdaten/ns4:M3_38_2" xmlDataType="string"/>
    </xmlCellPr>
  </singleXmlCell>
  <singleXmlCell id="3449" r="U339" connectionId="0">
    <xmlCellPr id="1" uniqueName="ns4:M3_38_3">
      <xmlPr mapId="3847" xpath="/ns4:FB_III_Häfen_Standorte/ns4:Unternehmensdaten/ns4:M3_38_3" xmlDataType="decimal"/>
    </xmlCellPr>
  </singleXmlCell>
  <singleXmlCell id="3450" r="U341" connectionId="0">
    <xmlCellPr id="1" uniqueName="ns4:M3_38_4">
      <xmlPr mapId="3847" xpath="/ns4:FB_III_Häfen_Standorte/ns4:Unternehmensdaten/ns4:M3_38_4" xmlDataType="string"/>
    </xmlCellPr>
  </singleXmlCell>
  <singleXmlCell id="3451" r="W341" connectionId="0">
    <xmlCellPr id="1" uniqueName="ns4:M3_38_5">
      <xmlPr mapId="3847" xpath="/ns4:FB_III_Häfen_Standorte/ns4:Unternehmensdaten/ns4:M3_38_5" xmlDataType="string"/>
    </xmlCellPr>
  </singleXmlCell>
  <singleXmlCell id="3452" r="Q343" connectionId="0">
    <xmlCellPr id="1" uniqueName="ns4:M3_38_6">
      <xmlPr mapId="3847" xpath="/ns4:FB_III_Häfen_Standorte/ns4:Unternehmensdaten/ns4:M3_38_6" xmlDataType="string"/>
    </xmlCellPr>
  </singleXmlCell>
  <singleXmlCell id="3453" r="T343" connectionId="0">
    <xmlCellPr id="1" uniqueName="ns4:M3_38_7">
      <xmlPr mapId="3847" xpath="/ns4:FB_III_Häfen_Standorte/ns4:Unternehmensdaten/ns4:M3_38_7" xmlDataType="string"/>
    </xmlCellPr>
  </singleXmlCell>
  <singleXmlCell id="3454" r="W343" connectionId="0">
    <xmlCellPr id="1" uniqueName="ns4:M3_38_8">
      <xmlPr mapId="3847" xpath="/ns4:FB_III_Häfen_Standorte/ns4:Unternehmensdaten/ns4:M3_38_8" xmlDataType="string"/>
    </xmlCellPr>
  </singleXmlCell>
  <singleXmlCell id="3455" r="M347" connectionId="0">
    <xmlCellPr id="1" uniqueName="ns4:M3_38_9">
      <xmlPr mapId="3847" xpath="/ns4:FB_III_Häfen_Standorte/ns4:Unternehmensdaten/ns4:M3_38_9" xmlDataType="integer"/>
    </xmlCellPr>
  </singleXmlCell>
  <singleXmlCell id="3456" r="P347" connectionId="0">
    <xmlCellPr id="1" uniqueName="ns4:M3_38_10">
      <xmlPr mapId="3847" xpath="/ns4:FB_III_Häfen_Standorte/ns4:Unternehmensdaten/ns4:M3_38_10" xmlDataType="integer"/>
    </xmlCellPr>
  </singleXmlCell>
  <singleXmlCell id="3457" r="S347" connectionId="0">
    <xmlCellPr id="1" uniqueName="ns4:M3_38_11">
      <xmlPr mapId="3847" xpath="/ns4:FB_III_Häfen_Standorte/ns4:Unternehmensdaten/ns4:M3_38_11" xmlDataType="decimal"/>
    </xmlCellPr>
  </singleXmlCell>
  <singleXmlCell id="3458" r="V347" connectionId="0">
    <xmlCellPr id="1" uniqueName="ns4:M3_38_12">
      <xmlPr mapId="3847" xpath="/ns4:FB_III_Häfen_Standorte/ns4:Unternehmensdaten/ns4:M3_38_12" xmlDataType="decimal"/>
    </xmlCellPr>
  </singleXmlCell>
  <singleXmlCell id="3459" r="D350" connectionId="0">
    <xmlCellPr id="1" uniqueName="ns4:M3_38_13">
      <xmlPr mapId="3847" xpath="/ns4:FB_III_Häfen_Standorte/ns4:Unternehmensdaten/ns4:M3_38_13" xmlDataType="string"/>
    </xmlCellPr>
  </singleXmlCell>
  <singleXmlCell id="3460" r="O350" connectionId="0">
    <xmlCellPr id="1" uniqueName="ns4:M3_38_14">
      <xmlPr mapId="3847" xpath="/ns4:FB_III_Häfen_Standorte/ns4:Unternehmensdaten/ns4:M3_38_14" xmlDataType="string"/>
    </xmlCellPr>
  </singleXmlCell>
  <singleXmlCell id="3461" r="D351" connectionId="0">
    <xmlCellPr id="1" uniqueName="ns4:M3_38_15">
      <xmlPr mapId="3847" xpath="/ns4:FB_III_Häfen_Standorte/ns4:Unternehmensdaten/ns4:M3_38_15" xmlDataType="string"/>
    </xmlCellPr>
  </singleXmlCell>
  <singleXmlCell id="3462" r="O351" connectionId="0">
    <xmlCellPr id="1" uniqueName="ns4:M3_38_16">
      <xmlPr mapId="3847" xpath="/ns4:FB_III_Häfen_Standorte/ns4:Unternehmensdaten/ns4:M3_38_16" xmlDataType="string"/>
    </xmlCellPr>
  </singleXmlCell>
  <singleXmlCell id="3463" r="D352" connectionId="0">
    <xmlCellPr id="1" uniqueName="ns4:M3_38_17">
      <xmlPr mapId="3847" xpath="/ns4:FB_III_Häfen_Standorte/ns4:Unternehmensdaten/ns4:M3_38_17" xmlDataType="string"/>
    </xmlCellPr>
  </singleXmlCell>
  <singleXmlCell id="3464" r="O352" connectionId="0">
    <xmlCellPr id="1" uniqueName="ns4:M3_38_18">
      <xmlPr mapId="3847" xpath="/ns4:FB_III_Häfen_Standorte/ns4:Unternehmensdaten/ns4:M3_38_18" xmlDataType="string"/>
    </xmlCellPr>
  </singleXmlCell>
  <singleXmlCell id="3465" r="D353" connectionId="0">
    <xmlCellPr id="1" uniqueName="ns4:M3_38_19">
      <xmlPr mapId="3847" xpath="/ns4:FB_III_Häfen_Standorte/ns4:Unternehmensdaten/ns4:M3_38_19" xmlDataType="string"/>
    </xmlCellPr>
  </singleXmlCell>
  <singleXmlCell id="3467" r="O353" connectionId="0">
    <xmlCellPr id="1" uniqueName="ns4:M3_38_20">
      <xmlPr mapId="3847" xpath="/ns4:FB_III_Häfen_Standorte/ns4:Unternehmensdaten/ns4:M3_38_20" xmlDataType="string"/>
    </xmlCellPr>
  </singleXmlCell>
  <singleXmlCell id="3468" r="W357" connectionId="0">
    <xmlCellPr id="1" uniqueName="ns4:M3_38_21">
      <xmlPr mapId="3847" xpath="/ns4:FB_III_Häfen_Standorte/ns4:Unternehmensdaten/ns4:M3_38_21" xmlDataType="string"/>
    </xmlCellPr>
  </singleXmlCell>
  <singleXmlCell id="3469" r="C359" connectionId="0">
    <xmlCellPr id="1" uniqueName="ns4:M3_38_22">
      <xmlPr mapId="3847" xpath="/ns4:FB_III_Häfen_Standorte/ns4:Unternehmensdaten/ns4:M3_38_22" xmlDataType="string"/>
    </xmlCellPr>
  </singleXmlCell>
  <singleXmlCell id="3470" r="C366" connectionId="0">
    <xmlCellPr id="1" uniqueName="ns4:M3_38_23">
      <xmlPr mapId="3847" xpath="/ns4:FB_III_Häfen_Standorte/ns4:Unternehmensdaten/ns4:M3_38_23" xmlDataType="string"/>
    </xmlCellPr>
  </singleXmlCell>
  <singleXmlCell id="3471" r="G366" connectionId="0">
    <xmlCellPr id="1" uniqueName="ns4:M3_38_24">
      <xmlPr mapId="3847" xpath="/ns4:FB_III_Häfen_Standorte/ns4:M3_38_24" xmlDataType="string"/>
    </xmlCellPr>
  </singleXmlCell>
  <singleXmlCell id="3472" r="I372" connectionId="0">
    <xmlCellPr id="1" uniqueName="ns4:M3_38_25">
      <xmlPr mapId="3847" xpath="/ns4:FB_III_Häfen_Standorte/ns4:M3_38_25" xmlDataType="string"/>
    </xmlCellPr>
  </singleXmlCell>
  <singleXmlCell id="3473" r="I374" connectionId="0">
    <xmlCellPr id="1" uniqueName="ns4:M3_38_26">
      <xmlPr mapId="3847" xpath="/ns4:FB_III_Häfen_Standorte/ns4:M3_38_26" xmlDataType="string"/>
    </xmlCellPr>
  </singleXmlCell>
  <singleXmlCell id="3474" r="I376" connectionId="0">
    <xmlCellPr id="1" uniqueName="ns4:M3_38_27">
      <xmlPr mapId="3847" xpath="/ns4:FB_III_Häfen_Standorte/ns4:M3_38_27" xmlDataType="string"/>
    </xmlCellPr>
  </singleXmlCell>
  <singleXmlCell id="3475" r="W382" connectionId="0">
    <xmlCellPr id="1" uniqueName="ns4:M3_38_28">
      <xmlPr mapId="3847" xpath="/ns4:FB_III_Häfen_Standorte/ns4:M3_38_28" xmlDataType="string"/>
    </xmlCellPr>
  </singleXmlCell>
  <singleXmlCell id="3476" r="U385" connectionId="0">
    <xmlCellPr id="1" uniqueName="ns4:U0_4">
      <xmlPr mapId="3848" xpath="/ns4:FB_III_Häfen_Standorte/ns4:Unternehmensdaten/ns4:U0_4" xmlDataType="string"/>
    </xmlCellPr>
  </singleXmlCell>
  <singleXmlCell id="3477" r="G385" connectionId="0">
    <xmlCellPr id="1" uniqueName="ns4:lfd_Nr.">
      <xmlPr mapId="3848" xpath="/ns4:FB_III_Häfen_Standorte/ns4:Unternehmensdaten/ns4:lfd_Nr." xmlDataType="string"/>
    </xmlCellPr>
  </singleXmlCell>
  <singleXmlCell id="3478" r="H385" connectionId="0">
    <xmlCellPr id="1" uniqueName="ns4:U0_4_1">
      <xmlPr mapId="3848" xpath="/ns4:FB_III_Häfen_Standorte/ns4:Unternehmensdaten/ns4:U0_4_1" xmlDataType="string"/>
    </xmlCellPr>
  </singleXmlCell>
  <singleXmlCell id="3479" r="H387" connectionId="0">
    <xmlCellPr id="1" uniqueName="ns4:M3_38">
      <xmlPr mapId="3848" xpath="/ns4:FB_III_Häfen_Standorte/ns4:Unternehmensdaten/ns4:M3_38" xmlDataType="string"/>
    </xmlCellPr>
  </singleXmlCell>
  <singleXmlCell id="3480" r="E389" connectionId="0">
    <xmlCellPr id="1" uniqueName="ns4:M3_38_1">
      <xmlPr mapId="3848" xpath="/ns4:FB_III_Häfen_Standorte/ns4:Unternehmensdaten/ns4:M3_38_1" xmlDataType="string"/>
    </xmlCellPr>
  </singleXmlCell>
  <singleXmlCell id="3481" r="I389" connectionId="0">
    <xmlCellPr id="1" uniqueName="ns4:M3_38_2">
      <xmlPr mapId="3848" xpath="/ns4:FB_III_Häfen_Standorte/ns4:Unternehmensdaten/ns4:M3_38_2" xmlDataType="string"/>
    </xmlCellPr>
  </singleXmlCell>
  <singleXmlCell id="3482" r="U391" connectionId="0">
    <xmlCellPr id="1" uniqueName="ns4:M3_38_3">
      <xmlPr mapId="3848" xpath="/ns4:FB_III_Häfen_Standorte/ns4:Unternehmensdaten/ns4:M3_38_3" xmlDataType="decimal"/>
    </xmlCellPr>
  </singleXmlCell>
  <singleXmlCell id="3483" r="U393" connectionId="0">
    <xmlCellPr id="1" uniqueName="ns4:M3_38_4">
      <xmlPr mapId="3848" xpath="/ns4:FB_III_Häfen_Standorte/ns4:Unternehmensdaten/ns4:M3_38_4" xmlDataType="string"/>
    </xmlCellPr>
  </singleXmlCell>
  <singleXmlCell id="3484" r="W393" connectionId="0">
    <xmlCellPr id="1" uniqueName="ns4:M3_38_5">
      <xmlPr mapId="3848" xpath="/ns4:FB_III_Häfen_Standorte/ns4:Unternehmensdaten/ns4:M3_38_5" xmlDataType="string"/>
    </xmlCellPr>
  </singleXmlCell>
  <singleXmlCell id="3485" r="Q395" connectionId="0">
    <xmlCellPr id="1" uniqueName="ns4:M3_38_6">
      <xmlPr mapId="3848" xpath="/ns4:FB_III_Häfen_Standorte/ns4:Unternehmensdaten/ns4:M3_38_6" xmlDataType="string"/>
    </xmlCellPr>
  </singleXmlCell>
  <singleXmlCell id="3486" r="T395" connectionId="0">
    <xmlCellPr id="1" uniqueName="ns4:M3_38_7">
      <xmlPr mapId="3848" xpath="/ns4:FB_III_Häfen_Standorte/ns4:Unternehmensdaten/ns4:M3_38_7" xmlDataType="string"/>
    </xmlCellPr>
  </singleXmlCell>
  <singleXmlCell id="3487" r="W395" connectionId="0">
    <xmlCellPr id="1" uniqueName="ns4:M3_38_8">
      <xmlPr mapId="3848" xpath="/ns4:FB_III_Häfen_Standorte/ns4:Unternehmensdaten/ns4:M3_38_8" xmlDataType="string"/>
    </xmlCellPr>
  </singleXmlCell>
  <singleXmlCell id="3488" r="M399" connectionId="0">
    <xmlCellPr id="1" uniqueName="ns4:M3_38_9">
      <xmlPr mapId="3848" xpath="/ns4:FB_III_Häfen_Standorte/ns4:Unternehmensdaten/ns4:M3_38_9" xmlDataType="integer"/>
    </xmlCellPr>
  </singleXmlCell>
  <singleXmlCell id="3489" r="P399" connectionId="0">
    <xmlCellPr id="1" uniqueName="ns4:M3_38_10">
      <xmlPr mapId="3848" xpath="/ns4:FB_III_Häfen_Standorte/ns4:Unternehmensdaten/ns4:M3_38_10" xmlDataType="integer"/>
    </xmlCellPr>
  </singleXmlCell>
  <singleXmlCell id="3490" r="S399" connectionId="0">
    <xmlCellPr id="1" uniqueName="ns4:M3_38_11">
      <xmlPr mapId="3848" xpath="/ns4:FB_III_Häfen_Standorte/ns4:Unternehmensdaten/ns4:M3_38_11" xmlDataType="decimal"/>
    </xmlCellPr>
  </singleXmlCell>
  <singleXmlCell id="3491" r="V399" connectionId="0">
    <xmlCellPr id="1" uniqueName="ns4:M3_38_12">
      <xmlPr mapId="3848" xpath="/ns4:FB_III_Häfen_Standorte/ns4:Unternehmensdaten/ns4:M3_38_12" xmlDataType="decimal"/>
    </xmlCellPr>
  </singleXmlCell>
  <singleXmlCell id="3492" r="D402" connectionId="0">
    <xmlCellPr id="1" uniqueName="ns4:M3_38_13">
      <xmlPr mapId="3848" xpath="/ns4:FB_III_Häfen_Standorte/ns4:Unternehmensdaten/ns4:M3_38_13" xmlDataType="string"/>
    </xmlCellPr>
  </singleXmlCell>
  <singleXmlCell id="3493" r="O402" connectionId="0">
    <xmlCellPr id="1" uniqueName="ns4:M3_38_14">
      <xmlPr mapId="3848" xpath="/ns4:FB_III_Häfen_Standorte/ns4:Unternehmensdaten/ns4:M3_38_14" xmlDataType="string"/>
    </xmlCellPr>
  </singleXmlCell>
  <singleXmlCell id="3494" r="D403" connectionId="0">
    <xmlCellPr id="1" uniqueName="ns4:M3_38_15">
      <xmlPr mapId="3848" xpath="/ns4:FB_III_Häfen_Standorte/ns4:Unternehmensdaten/ns4:M3_38_15" xmlDataType="string"/>
    </xmlCellPr>
  </singleXmlCell>
  <singleXmlCell id="3495" r="O403" connectionId="0">
    <xmlCellPr id="1" uniqueName="ns4:M3_38_16">
      <xmlPr mapId="3848" xpath="/ns4:FB_III_Häfen_Standorte/ns4:Unternehmensdaten/ns4:M3_38_16" xmlDataType="string"/>
    </xmlCellPr>
  </singleXmlCell>
  <singleXmlCell id="3496" r="D404" connectionId="0">
    <xmlCellPr id="1" uniqueName="ns4:M3_38_17">
      <xmlPr mapId="3848" xpath="/ns4:FB_III_Häfen_Standorte/ns4:Unternehmensdaten/ns4:M3_38_17" xmlDataType="string"/>
    </xmlCellPr>
  </singleXmlCell>
  <singleXmlCell id="3497" r="O404" connectionId="0">
    <xmlCellPr id="1" uniqueName="ns4:M3_38_18">
      <xmlPr mapId="3848" xpath="/ns4:FB_III_Häfen_Standorte/ns4:Unternehmensdaten/ns4:M3_38_18" xmlDataType="string"/>
    </xmlCellPr>
  </singleXmlCell>
  <singleXmlCell id="3498" r="D405" connectionId="0">
    <xmlCellPr id="1" uniqueName="ns4:M3_38_19">
      <xmlPr mapId="3848" xpath="/ns4:FB_III_Häfen_Standorte/ns4:Unternehmensdaten/ns4:M3_38_19" xmlDataType="string"/>
    </xmlCellPr>
  </singleXmlCell>
  <singleXmlCell id="3499" r="O405" connectionId="0">
    <xmlCellPr id="1" uniqueName="ns4:M3_38_20">
      <xmlPr mapId="3848" xpath="/ns4:FB_III_Häfen_Standorte/ns4:Unternehmensdaten/ns4:M3_38_20" xmlDataType="string"/>
    </xmlCellPr>
  </singleXmlCell>
  <singleXmlCell id="3500" r="W409" connectionId="0">
    <xmlCellPr id="1" uniqueName="ns4:M3_38_21">
      <xmlPr mapId="3848" xpath="/ns4:FB_III_Häfen_Standorte/ns4:Unternehmensdaten/ns4:M3_38_21" xmlDataType="string"/>
    </xmlCellPr>
  </singleXmlCell>
  <singleXmlCell id="3501" r="C411" connectionId="0">
    <xmlCellPr id="1" uniqueName="ns4:M3_38_22">
      <xmlPr mapId="3848" xpath="/ns4:FB_III_Häfen_Standorte/ns4:Unternehmensdaten/ns4:M3_38_22" xmlDataType="string"/>
    </xmlCellPr>
  </singleXmlCell>
  <singleXmlCell id="3502" r="C418" connectionId="0">
    <xmlCellPr id="1" uniqueName="ns4:M3_38_23">
      <xmlPr mapId="3848" xpath="/ns4:FB_III_Häfen_Standorte/ns4:Unternehmensdaten/ns4:M3_38_23" xmlDataType="string"/>
    </xmlCellPr>
  </singleXmlCell>
  <singleXmlCell id="3503" r="G418" connectionId="0">
    <xmlCellPr id="1" uniqueName="ns4:M3_38_24">
      <xmlPr mapId="3848" xpath="/ns4:FB_III_Häfen_Standorte/ns4:M3_38_24" xmlDataType="string"/>
    </xmlCellPr>
  </singleXmlCell>
  <singleXmlCell id="3504" r="I424" connectionId="0">
    <xmlCellPr id="1" uniqueName="ns4:M3_38_25">
      <xmlPr mapId="3848" xpath="/ns4:FB_III_Häfen_Standorte/ns4:M3_38_25" xmlDataType="string"/>
    </xmlCellPr>
  </singleXmlCell>
  <singleXmlCell id="3505" r="I426" connectionId="0">
    <xmlCellPr id="1" uniqueName="ns4:M3_38_26">
      <xmlPr mapId="3848" xpath="/ns4:FB_III_Häfen_Standorte/ns4:M3_38_26" xmlDataType="string"/>
    </xmlCellPr>
  </singleXmlCell>
  <singleXmlCell id="3506" r="I428" connectionId="0">
    <xmlCellPr id="1" uniqueName="ns4:M3_38_27">
      <xmlPr mapId="3848" xpath="/ns4:FB_III_Häfen_Standorte/ns4:M3_38_27" xmlDataType="string"/>
    </xmlCellPr>
  </singleXmlCell>
  <singleXmlCell id="3507" r="W434" connectionId="0">
    <xmlCellPr id="1" uniqueName="ns4:M3_38_28">
      <xmlPr mapId="3848" xpath="/ns4:FB_III_Häfen_Standorte/ns4:M3_38_28" xmlDataType="string"/>
    </xmlCellPr>
  </singleXmlCell>
  <singleXmlCell id="3508" r="U437" connectionId="0">
    <xmlCellPr id="1" uniqueName="ns4:U0_4">
      <xmlPr mapId="3849" xpath="/ns4:FB_III_Häfen_Standorte/ns4:Unternehmensdaten/ns4:U0_4" xmlDataType="string"/>
    </xmlCellPr>
  </singleXmlCell>
  <singleXmlCell id="3509" r="G437" connectionId="0">
    <xmlCellPr id="1" uniqueName="ns4:lfd_Nr.">
      <xmlPr mapId="3849" xpath="/ns4:FB_III_Häfen_Standorte/ns4:Unternehmensdaten/ns4:lfd_Nr." xmlDataType="string"/>
    </xmlCellPr>
  </singleXmlCell>
  <singleXmlCell id="3510" r="H437" connectionId="0">
    <xmlCellPr id="1" uniqueName="ns4:U0_4_1">
      <xmlPr mapId="3849" xpath="/ns4:FB_III_Häfen_Standorte/ns4:Unternehmensdaten/ns4:U0_4_1" xmlDataType="string"/>
    </xmlCellPr>
  </singleXmlCell>
  <singleXmlCell id="3511" r="H439" connectionId="0">
    <xmlCellPr id="1" uniqueName="ns4:M3_38">
      <xmlPr mapId="3849" xpath="/ns4:FB_III_Häfen_Standorte/ns4:Unternehmensdaten/ns4:M3_38" xmlDataType="string"/>
    </xmlCellPr>
  </singleXmlCell>
  <singleXmlCell id="3512" r="E441" connectionId="0">
    <xmlCellPr id="1" uniqueName="ns4:M3_38_1">
      <xmlPr mapId="3849" xpath="/ns4:FB_III_Häfen_Standorte/ns4:Unternehmensdaten/ns4:M3_38_1" xmlDataType="string"/>
    </xmlCellPr>
  </singleXmlCell>
  <singleXmlCell id="3513" r="I441" connectionId="0">
    <xmlCellPr id="1" uniqueName="ns4:M3_38_2">
      <xmlPr mapId="3849" xpath="/ns4:FB_III_Häfen_Standorte/ns4:Unternehmensdaten/ns4:M3_38_2" xmlDataType="string"/>
    </xmlCellPr>
  </singleXmlCell>
  <singleXmlCell id="3514" r="U443" connectionId="0">
    <xmlCellPr id="1" uniqueName="ns4:M3_38_3">
      <xmlPr mapId="3849" xpath="/ns4:FB_III_Häfen_Standorte/ns4:Unternehmensdaten/ns4:M3_38_3" xmlDataType="decimal"/>
    </xmlCellPr>
  </singleXmlCell>
  <singleXmlCell id="3515" r="U445" connectionId="0">
    <xmlCellPr id="1" uniqueName="ns4:M3_38_4">
      <xmlPr mapId="3849" xpath="/ns4:FB_III_Häfen_Standorte/ns4:Unternehmensdaten/ns4:M3_38_4" xmlDataType="string"/>
    </xmlCellPr>
  </singleXmlCell>
  <singleXmlCell id="3516" r="W445" connectionId="0">
    <xmlCellPr id="1" uniqueName="ns4:M3_38_5">
      <xmlPr mapId="3849" xpath="/ns4:FB_III_Häfen_Standorte/ns4:Unternehmensdaten/ns4:M3_38_5" xmlDataType="string"/>
    </xmlCellPr>
  </singleXmlCell>
  <singleXmlCell id="3517" r="Q447" connectionId="0">
    <xmlCellPr id="1" uniqueName="ns4:M3_38_6">
      <xmlPr mapId="3849" xpath="/ns4:FB_III_Häfen_Standorte/ns4:Unternehmensdaten/ns4:M3_38_6" xmlDataType="string"/>
    </xmlCellPr>
  </singleXmlCell>
  <singleXmlCell id="3518" r="T447" connectionId="0">
    <xmlCellPr id="1" uniqueName="ns4:M3_38_7">
      <xmlPr mapId="3849" xpath="/ns4:FB_III_Häfen_Standorte/ns4:Unternehmensdaten/ns4:M3_38_7" xmlDataType="string"/>
    </xmlCellPr>
  </singleXmlCell>
  <singleXmlCell id="3519" r="W447" connectionId="0">
    <xmlCellPr id="1" uniqueName="ns4:M3_38_8">
      <xmlPr mapId="3849" xpath="/ns4:FB_III_Häfen_Standorte/ns4:Unternehmensdaten/ns4:M3_38_8" xmlDataType="string"/>
    </xmlCellPr>
  </singleXmlCell>
  <singleXmlCell id="3520" r="M451" connectionId="0">
    <xmlCellPr id="1" uniqueName="ns4:M3_38_9">
      <xmlPr mapId="3849" xpath="/ns4:FB_III_Häfen_Standorte/ns4:Unternehmensdaten/ns4:M3_38_9" xmlDataType="integer"/>
    </xmlCellPr>
  </singleXmlCell>
  <singleXmlCell id="3521" r="P451" connectionId="0">
    <xmlCellPr id="1" uniqueName="ns4:M3_38_10">
      <xmlPr mapId="3849" xpath="/ns4:FB_III_Häfen_Standorte/ns4:Unternehmensdaten/ns4:M3_38_10" xmlDataType="integer"/>
    </xmlCellPr>
  </singleXmlCell>
  <singleXmlCell id="3522" r="S451" connectionId="0">
    <xmlCellPr id="1" uniqueName="ns4:M3_38_11">
      <xmlPr mapId="3849" xpath="/ns4:FB_III_Häfen_Standorte/ns4:Unternehmensdaten/ns4:M3_38_11" xmlDataType="decimal"/>
    </xmlCellPr>
  </singleXmlCell>
  <singleXmlCell id="3523" r="V451" connectionId="0">
    <xmlCellPr id="1" uniqueName="ns4:M3_38_12">
      <xmlPr mapId="3849" xpath="/ns4:FB_III_Häfen_Standorte/ns4:Unternehmensdaten/ns4:M3_38_12" xmlDataType="decimal"/>
    </xmlCellPr>
  </singleXmlCell>
  <singleXmlCell id="3524" r="D454" connectionId="0">
    <xmlCellPr id="1" uniqueName="ns4:M3_38_13">
      <xmlPr mapId="3849" xpath="/ns4:FB_III_Häfen_Standorte/ns4:Unternehmensdaten/ns4:M3_38_13" xmlDataType="string"/>
    </xmlCellPr>
  </singleXmlCell>
  <singleXmlCell id="3525" r="O454" connectionId="0">
    <xmlCellPr id="1" uniqueName="ns4:M3_38_14">
      <xmlPr mapId="3849" xpath="/ns4:FB_III_Häfen_Standorte/ns4:Unternehmensdaten/ns4:M3_38_14" xmlDataType="string"/>
    </xmlCellPr>
  </singleXmlCell>
  <singleXmlCell id="3526" r="D455" connectionId="0">
    <xmlCellPr id="1" uniqueName="ns4:M3_38_15">
      <xmlPr mapId="3849" xpath="/ns4:FB_III_Häfen_Standorte/ns4:Unternehmensdaten/ns4:M3_38_15" xmlDataType="string"/>
    </xmlCellPr>
  </singleXmlCell>
  <singleXmlCell id="3527" r="O455" connectionId="0">
    <xmlCellPr id="1" uniqueName="ns4:M3_38_16">
      <xmlPr mapId="3849" xpath="/ns4:FB_III_Häfen_Standorte/ns4:Unternehmensdaten/ns4:M3_38_16" xmlDataType="string"/>
    </xmlCellPr>
  </singleXmlCell>
  <singleXmlCell id="3528" r="D456" connectionId="0">
    <xmlCellPr id="1" uniqueName="ns4:M3_38_17">
      <xmlPr mapId="3849" xpath="/ns4:FB_III_Häfen_Standorte/ns4:Unternehmensdaten/ns4:M3_38_17" xmlDataType="string"/>
    </xmlCellPr>
  </singleXmlCell>
  <singleXmlCell id="3529" r="O456" connectionId="0">
    <xmlCellPr id="1" uniqueName="ns4:M3_38_18">
      <xmlPr mapId="3849" xpath="/ns4:FB_III_Häfen_Standorte/ns4:Unternehmensdaten/ns4:M3_38_18" xmlDataType="string"/>
    </xmlCellPr>
  </singleXmlCell>
  <singleXmlCell id="3530" r="D457" connectionId="0">
    <xmlCellPr id="1" uniqueName="ns4:M3_38_19">
      <xmlPr mapId="3849" xpath="/ns4:FB_III_Häfen_Standorte/ns4:Unternehmensdaten/ns4:M3_38_19" xmlDataType="string"/>
    </xmlCellPr>
  </singleXmlCell>
  <singleXmlCell id="3531" r="O457" connectionId="0">
    <xmlCellPr id="1" uniqueName="ns4:M3_38_20">
      <xmlPr mapId="3849" xpath="/ns4:FB_III_Häfen_Standorte/ns4:Unternehmensdaten/ns4:M3_38_20" xmlDataType="string"/>
    </xmlCellPr>
  </singleXmlCell>
  <singleXmlCell id="3532" r="W461" connectionId="0">
    <xmlCellPr id="1" uniqueName="ns4:M3_38_21">
      <xmlPr mapId="3849" xpath="/ns4:FB_III_Häfen_Standorte/ns4:Unternehmensdaten/ns4:M3_38_21" xmlDataType="string"/>
    </xmlCellPr>
  </singleXmlCell>
  <singleXmlCell id="3533" r="C463" connectionId="0">
    <xmlCellPr id="1" uniqueName="ns4:M3_38_22">
      <xmlPr mapId="3849" xpath="/ns4:FB_III_Häfen_Standorte/ns4:Unternehmensdaten/ns4:M3_38_22" xmlDataType="string"/>
    </xmlCellPr>
  </singleXmlCell>
  <singleXmlCell id="3534" r="C470" connectionId="0">
    <xmlCellPr id="1" uniqueName="ns4:M3_38_23">
      <xmlPr mapId="3849" xpath="/ns4:FB_III_Häfen_Standorte/ns4:Unternehmensdaten/ns4:M3_38_23" xmlDataType="string"/>
    </xmlCellPr>
  </singleXmlCell>
  <singleXmlCell id="3535" r="G470" connectionId="0">
    <xmlCellPr id="1" uniqueName="ns4:M3_38_24">
      <xmlPr mapId="3849" xpath="/ns4:FB_III_Häfen_Standorte/ns4:M3_38_24" xmlDataType="string"/>
    </xmlCellPr>
  </singleXmlCell>
  <singleXmlCell id="3536" r="I476" connectionId="0">
    <xmlCellPr id="1" uniqueName="ns4:M3_38_25">
      <xmlPr mapId="3849" xpath="/ns4:FB_III_Häfen_Standorte/ns4:M3_38_25" xmlDataType="string"/>
    </xmlCellPr>
  </singleXmlCell>
  <singleXmlCell id="3537" r="I478" connectionId="0">
    <xmlCellPr id="1" uniqueName="ns4:M3_38_26">
      <xmlPr mapId="3849" xpath="/ns4:FB_III_Häfen_Standorte/ns4:M3_38_26" xmlDataType="string"/>
    </xmlCellPr>
  </singleXmlCell>
  <singleXmlCell id="3538" r="I480" connectionId="0">
    <xmlCellPr id="1" uniqueName="ns4:M3_38_27">
      <xmlPr mapId="3849" xpath="/ns4:FB_III_Häfen_Standorte/ns4:M3_38_27" xmlDataType="string"/>
    </xmlCellPr>
  </singleXmlCell>
  <singleXmlCell id="3539" r="W486" connectionId="0">
    <xmlCellPr id="1" uniqueName="ns4:M3_38_28">
      <xmlPr mapId="3849" xpath="/ns4:FB_III_Häfen_Standorte/ns4:M3_38_28" xmlDataType="string"/>
    </xmlCellPr>
  </singleXmlCell>
  <singleXmlCell id="3540" r="U489" connectionId="0">
    <xmlCellPr id="1" uniqueName="ns4:U0_4">
      <xmlPr mapId="3850" xpath="/ns4:FB_III_Häfen_Standorte/ns4:Unternehmensdaten/ns4:U0_4" xmlDataType="string"/>
    </xmlCellPr>
  </singleXmlCell>
  <singleXmlCell id="3541" r="G489" connectionId="0">
    <xmlCellPr id="1" uniqueName="ns4:lfd_Nr.">
      <xmlPr mapId="3850" xpath="/ns4:FB_III_Häfen_Standorte/ns4:Unternehmensdaten/ns4:lfd_Nr." xmlDataType="string"/>
    </xmlCellPr>
  </singleXmlCell>
  <singleXmlCell id="3542" r="H489" connectionId="0">
    <xmlCellPr id="1" uniqueName="ns4:U0_4_1">
      <xmlPr mapId="3850" xpath="/ns4:FB_III_Häfen_Standorte/ns4:Unternehmensdaten/ns4:U0_4_1" xmlDataType="string"/>
    </xmlCellPr>
  </singleXmlCell>
  <singleXmlCell id="3543" r="H491" connectionId="0">
    <xmlCellPr id="1" uniqueName="ns4:M3_38">
      <xmlPr mapId="3850" xpath="/ns4:FB_III_Häfen_Standorte/ns4:Unternehmensdaten/ns4:M3_38" xmlDataType="string"/>
    </xmlCellPr>
  </singleXmlCell>
  <singleXmlCell id="3544" r="E493" connectionId="0">
    <xmlCellPr id="1" uniqueName="ns4:M3_38_1">
      <xmlPr mapId="3850" xpath="/ns4:FB_III_Häfen_Standorte/ns4:Unternehmensdaten/ns4:M3_38_1" xmlDataType="string"/>
    </xmlCellPr>
  </singleXmlCell>
  <singleXmlCell id="3545" r="I493" connectionId="0">
    <xmlCellPr id="1" uniqueName="ns4:M3_38_2">
      <xmlPr mapId="3850" xpath="/ns4:FB_III_Häfen_Standorte/ns4:Unternehmensdaten/ns4:M3_38_2" xmlDataType="string"/>
    </xmlCellPr>
  </singleXmlCell>
  <singleXmlCell id="3546" r="U495" connectionId="0">
    <xmlCellPr id="1" uniqueName="ns4:M3_38_3">
      <xmlPr mapId="3850" xpath="/ns4:FB_III_Häfen_Standorte/ns4:Unternehmensdaten/ns4:M3_38_3" xmlDataType="decimal"/>
    </xmlCellPr>
  </singleXmlCell>
  <singleXmlCell id="3547" r="U497" connectionId="0">
    <xmlCellPr id="1" uniqueName="ns4:M3_38_4">
      <xmlPr mapId="3850" xpath="/ns4:FB_III_Häfen_Standorte/ns4:Unternehmensdaten/ns4:M3_38_4" xmlDataType="string"/>
    </xmlCellPr>
  </singleXmlCell>
  <singleXmlCell id="3548" r="W497" connectionId="0">
    <xmlCellPr id="1" uniqueName="ns4:M3_38_5">
      <xmlPr mapId="3850" xpath="/ns4:FB_III_Häfen_Standorte/ns4:Unternehmensdaten/ns4:M3_38_5" xmlDataType="string"/>
    </xmlCellPr>
  </singleXmlCell>
  <singleXmlCell id="3549" r="Q499" connectionId="0">
    <xmlCellPr id="1" uniqueName="ns4:M3_38_6">
      <xmlPr mapId="3850" xpath="/ns4:FB_III_Häfen_Standorte/ns4:Unternehmensdaten/ns4:M3_38_6" xmlDataType="string"/>
    </xmlCellPr>
  </singleXmlCell>
  <singleXmlCell id="3550" r="T499" connectionId="0">
    <xmlCellPr id="1" uniqueName="ns4:M3_38_7">
      <xmlPr mapId="3850" xpath="/ns4:FB_III_Häfen_Standorte/ns4:Unternehmensdaten/ns4:M3_38_7" xmlDataType="string"/>
    </xmlCellPr>
  </singleXmlCell>
  <singleXmlCell id="3551" r="W499" connectionId="0">
    <xmlCellPr id="1" uniqueName="ns4:M3_38_8">
      <xmlPr mapId="3850" xpath="/ns4:FB_III_Häfen_Standorte/ns4:Unternehmensdaten/ns4:M3_38_8" xmlDataType="string"/>
    </xmlCellPr>
  </singleXmlCell>
  <singleXmlCell id="3552" r="M503" connectionId="0">
    <xmlCellPr id="1" uniqueName="ns4:M3_38_9">
      <xmlPr mapId="3850" xpath="/ns4:FB_III_Häfen_Standorte/ns4:Unternehmensdaten/ns4:M3_38_9" xmlDataType="integer"/>
    </xmlCellPr>
  </singleXmlCell>
  <singleXmlCell id="3553" r="P503" connectionId="0">
    <xmlCellPr id="1" uniqueName="ns4:M3_38_10">
      <xmlPr mapId="3850" xpath="/ns4:FB_III_Häfen_Standorte/ns4:Unternehmensdaten/ns4:M3_38_10" xmlDataType="integer"/>
    </xmlCellPr>
  </singleXmlCell>
  <singleXmlCell id="3554" r="S503" connectionId="0">
    <xmlCellPr id="1" uniqueName="ns4:M3_38_11">
      <xmlPr mapId="3850" xpath="/ns4:FB_III_Häfen_Standorte/ns4:Unternehmensdaten/ns4:M3_38_11" xmlDataType="decimal"/>
    </xmlCellPr>
  </singleXmlCell>
  <singleXmlCell id="3555" r="V503" connectionId="0">
    <xmlCellPr id="1" uniqueName="ns4:M3_38_12">
      <xmlPr mapId="3850" xpath="/ns4:FB_III_Häfen_Standorte/ns4:Unternehmensdaten/ns4:M3_38_12" xmlDataType="decimal"/>
    </xmlCellPr>
  </singleXmlCell>
  <singleXmlCell id="3556" r="D506" connectionId="0">
    <xmlCellPr id="1" uniqueName="ns4:M3_38_13">
      <xmlPr mapId="3850" xpath="/ns4:FB_III_Häfen_Standorte/ns4:Unternehmensdaten/ns4:M3_38_13" xmlDataType="string"/>
    </xmlCellPr>
  </singleXmlCell>
  <singleXmlCell id="3557" r="O506" connectionId="0">
    <xmlCellPr id="1" uniqueName="ns4:M3_38_14">
      <xmlPr mapId="3850" xpath="/ns4:FB_III_Häfen_Standorte/ns4:Unternehmensdaten/ns4:M3_38_14" xmlDataType="string"/>
    </xmlCellPr>
  </singleXmlCell>
  <singleXmlCell id="3558" r="D507" connectionId="0">
    <xmlCellPr id="1" uniqueName="ns4:M3_38_15">
      <xmlPr mapId="3850" xpath="/ns4:FB_III_Häfen_Standorte/ns4:Unternehmensdaten/ns4:M3_38_15" xmlDataType="string"/>
    </xmlCellPr>
  </singleXmlCell>
  <singleXmlCell id="3559" r="O507" connectionId="0">
    <xmlCellPr id="1" uniqueName="ns4:M3_38_16">
      <xmlPr mapId="3850" xpath="/ns4:FB_III_Häfen_Standorte/ns4:Unternehmensdaten/ns4:M3_38_16" xmlDataType="string"/>
    </xmlCellPr>
  </singleXmlCell>
  <singleXmlCell id="3560" r="D508" connectionId="0">
    <xmlCellPr id="1" uniqueName="ns4:M3_38_17">
      <xmlPr mapId="3850" xpath="/ns4:FB_III_Häfen_Standorte/ns4:Unternehmensdaten/ns4:M3_38_17" xmlDataType="string"/>
    </xmlCellPr>
  </singleXmlCell>
  <singleXmlCell id="3561" r="O508" connectionId="0">
    <xmlCellPr id="1" uniqueName="ns4:M3_38_18">
      <xmlPr mapId="3850" xpath="/ns4:FB_III_Häfen_Standorte/ns4:Unternehmensdaten/ns4:M3_38_18" xmlDataType="string"/>
    </xmlCellPr>
  </singleXmlCell>
  <singleXmlCell id="3562" r="D509" connectionId="0">
    <xmlCellPr id="1" uniqueName="ns4:M3_38_19">
      <xmlPr mapId="3850" xpath="/ns4:FB_III_Häfen_Standorte/ns4:Unternehmensdaten/ns4:M3_38_19" xmlDataType="string"/>
    </xmlCellPr>
  </singleXmlCell>
  <singleXmlCell id="3563" r="O509" connectionId="0">
    <xmlCellPr id="1" uniqueName="ns4:M3_38_20">
      <xmlPr mapId="3850" xpath="/ns4:FB_III_Häfen_Standorte/ns4:Unternehmensdaten/ns4:M3_38_20" xmlDataType="string"/>
    </xmlCellPr>
  </singleXmlCell>
  <singleXmlCell id="3564" r="W513" connectionId="0">
    <xmlCellPr id="1" uniqueName="ns4:M3_38_21">
      <xmlPr mapId="3850" xpath="/ns4:FB_III_Häfen_Standorte/ns4:Unternehmensdaten/ns4:M3_38_21" xmlDataType="string"/>
    </xmlCellPr>
  </singleXmlCell>
  <singleXmlCell id="3565" r="C515" connectionId="0">
    <xmlCellPr id="1" uniqueName="ns4:M3_38_22">
      <xmlPr mapId="3850" xpath="/ns4:FB_III_Häfen_Standorte/ns4:Unternehmensdaten/ns4:M3_38_22" xmlDataType="string"/>
    </xmlCellPr>
  </singleXmlCell>
  <singleXmlCell id="3566" r="C522" connectionId="0">
    <xmlCellPr id="1" uniqueName="ns4:M3_38_23">
      <xmlPr mapId="3850" xpath="/ns4:FB_III_Häfen_Standorte/ns4:Unternehmensdaten/ns4:M3_38_23" xmlDataType="string"/>
    </xmlCellPr>
  </singleXmlCell>
  <singleXmlCell id="3567" r="G522" connectionId="0">
    <xmlCellPr id="1" uniqueName="ns4:M3_38_24">
      <xmlPr mapId="3850" xpath="/ns4:FB_III_Häfen_Standorte/ns4:M3_38_24" xmlDataType="string"/>
    </xmlCellPr>
  </singleXmlCell>
  <singleXmlCell id="3568" r="I528" connectionId="0">
    <xmlCellPr id="1" uniqueName="ns4:M3_38_25">
      <xmlPr mapId="3850" xpath="/ns4:FB_III_Häfen_Standorte/ns4:M3_38_25" xmlDataType="string"/>
    </xmlCellPr>
  </singleXmlCell>
  <singleXmlCell id="3569" r="I530" connectionId="0">
    <xmlCellPr id="1" uniqueName="ns4:M3_38_26">
      <xmlPr mapId="3850" xpath="/ns4:FB_III_Häfen_Standorte/ns4:M3_38_26" xmlDataType="string"/>
    </xmlCellPr>
  </singleXmlCell>
  <singleXmlCell id="3570" r="I532" connectionId="0">
    <xmlCellPr id="1" uniqueName="ns4:M3_38_27">
      <xmlPr mapId="3850" xpath="/ns4:FB_III_Häfen_Standorte/ns4:M3_38_27" xmlDataType="string"/>
    </xmlCellPr>
  </singleXmlCell>
  <singleXmlCell id="3571" r="W538" connectionId="0">
    <xmlCellPr id="1" uniqueName="ns4:M3_38_28">
      <xmlPr mapId="3850" xpath="/ns4:FB_III_Häfen_Standorte/ns4:M3_38_28" xmlDataType="string"/>
    </xmlCellPr>
  </singleXmlCell>
</singleXmlCells>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xmlns:mc="http://schemas.openxmlformats.org/markup-compatibility/2006" val="410000" mc:Ignorable="a14" a14:legacySpreadsheetColorIndex="65"/>
              </a:solidFill>
            </a14:hiddenFill>
          </a:ext>
          <a:ext uri="{91240B29-F687-4F45-9708-019B960494DF}">
            <a14:hiddenLine xmlns:a14="http://schemas.microsoft.com/office/drawing/2010/main" w="9525" cap="flat" cmpd="sng" algn="ctr">
              <a:solidFill>
                <a:srgbClr xmlns:mc="http://schemas.openxmlformats.org/markup-compatibility/2006" val="4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wrap="none" lIns="18288" tIns="0" rIns="0" bIns="0" upright="1">
        <a:spAutoFit/>
      </a:bodyPr>
      <a:lstStyle/>
    </a:spDef>
    <a:ln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lgn="ctr">
              <a:solidFill>
                <a:srgbClr xmlns:mc="http://schemas.openxmlformats.org/markup-compatibility/2006" val="4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wrap="none" lIns="18288" tIns="0" rIns="0" bIns="0" upright="1">
        <a:spAutoFit/>
      </a:bodyPr>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bundesnetzagentur.de/DE/Service/Datenschutz/Datenschutz_node.html" TargetMode="External"/><Relationship Id="rId1" Type="http://schemas.openxmlformats.org/officeDocument/2006/relationships/hyperlink" Target="http://www.bundesnetzagentur.de/eisenbahn-marktbeobachtung"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comments" Target="../comments7.xml"/><Relationship Id="rId4" Type="http://schemas.openxmlformats.org/officeDocument/2006/relationships/tableSingleCells" Target="../tables/tableSingleCells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1.xml"/><Relationship Id="rId4" Type="http://schemas.openxmlformats.org/officeDocument/2006/relationships/tableSingleCells" Target="../tables/tableSingleCell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omments" Target="../comments2.xml"/><Relationship Id="rId4" Type="http://schemas.openxmlformats.org/officeDocument/2006/relationships/tableSingleCells" Target="../tables/tableSingleCell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omments" Target="../comments3.xml"/><Relationship Id="rId4" Type="http://schemas.openxmlformats.org/officeDocument/2006/relationships/tableSingleCells" Target="../tables/tableSingleCell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omments" Target="../comments4.xml"/><Relationship Id="rId4" Type="http://schemas.openxmlformats.org/officeDocument/2006/relationships/tableSingleCells" Target="../tables/tableSingleCell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omments" Target="../comments5.xml"/><Relationship Id="rId4" Type="http://schemas.openxmlformats.org/officeDocument/2006/relationships/tableSingleCells" Target="../tables/tableSingleCell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comments" Target="../comments6.xml"/><Relationship Id="rId4" Type="http://schemas.openxmlformats.org/officeDocument/2006/relationships/tableSingleCells" Target="../tables/tableSingleCell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theme="0" tint="-4.9989318521683403E-2"/>
  </sheetPr>
  <dimension ref="A1:Q60"/>
  <sheetViews>
    <sheetView tabSelected="1" zoomScale="130" zoomScaleNormal="130" workbookViewId="0">
      <selection activeCell="H20" sqref="H20"/>
    </sheetView>
  </sheetViews>
  <sheetFormatPr baseColWidth="10" defaultColWidth="11.42578125" defaultRowHeight="12.75" x14ac:dyDescent="0.2"/>
  <cols>
    <col min="1" max="1" width="6.7109375" style="24" customWidth="1"/>
    <col min="2" max="2" width="1.7109375" style="12" customWidth="1"/>
    <col min="3" max="17" width="5.7109375" style="12" customWidth="1"/>
    <col min="18" max="16384" width="11.42578125" style="12"/>
  </cols>
  <sheetData>
    <row r="1" spans="1:17" s="7" customFormat="1" ht="63" customHeight="1" x14ac:dyDescent="0.2">
      <c r="A1" s="4"/>
      <c r="B1" s="5"/>
      <c r="C1" s="5"/>
      <c r="D1" s="5"/>
      <c r="E1" s="5"/>
      <c r="F1" s="5"/>
      <c r="G1" s="6"/>
      <c r="O1"/>
    </row>
    <row r="2" spans="1:17" s="7" customFormat="1" ht="45" customHeight="1" x14ac:dyDescent="0.2">
      <c r="A2" s="1255" t="s">
        <v>1779</v>
      </c>
      <c r="B2" s="1255"/>
      <c r="C2" s="1255"/>
      <c r="D2" s="1255"/>
      <c r="E2" s="1255"/>
      <c r="F2" s="1255"/>
      <c r="G2" s="1255"/>
      <c r="H2" s="1255"/>
      <c r="I2" s="1255"/>
      <c r="J2" s="1255"/>
      <c r="K2" s="1255"/>
      <c r="L2" s="1255"/>
      <c r="M2" s="1255"/>
      <c r="N2" s="1255"/>
      <c r="O2" s="1255"/>
      <c r="P2" s="1255"/>
      <c r="Q2" s="1255"/>
    </row>
    <row r="3" spans="1:17" s="10" customFormat="1" ht="21" customHeight="1" x14ac:dyDescent="0.25">
      <c r="A3" s="8"/>
      <c r="B3" s="9"/>
      <c r="C3" s="9"/>
      <c r="D3" s="9"/>
      <c r="E3" s="9"/>
      <c r="F3" s="9"/>
      <c r="G3" s="9"/>
    </row>
    <row r="4" spans="1:17" ht="15" x14ac:dyDescent="0.25">
      <c r="A4" s="11" t="s">
        <v>221</v>
      </c>
      <c r="B4" s="9"/>
      <c r="C4" s="9"/>
      <c r="D4" s="9"/>
      <c r="E4" s="9"/>
      <c r="F4" s="9"/>
      <c r="G4" s="9"/>
    </row>
    <row r="5" spans="1:17" ht="9" customHeight="1" x14ac:dyDescent="0.2">
      <c r="A5" s="13"/>
      <c r="B5" s="9"/>
      <c r="C5" s="9"/>
      <c r="D5" s="9"/>
      <c r="E5" s="9"/>
      <c r="F5" s="9"/>
      <c r="G5" s="9"/>
    </row>
    <row r="6" spans="1:17" ht="66" customHeight="1" x14ac:dyDescent="0.2">
      <c r="A6" s="1254" t="s">
        <v>1784</v>
      </c>
      <c r="B6" s="1254"/>
      <c r="C6" s="1254"/>
      <c r="D6" s="1254"/>
      <c r="E6" s="1254"/>
      <c r="F6" s="1254"/>
      <c r="G6" s="1254"/>
      <c r="H6" s="1254"/>
      <c r="I6" s="1254"/>
      <c r="J6" s="1254"/>
      <c r="K6" s="1254"/>
      <c r="L6" s="1254"/>
      <c r="M6" s="1254"/>
      <c r="N6" s="1254"/>
      <c r="O6" s="1254"/>
      <c r="P6" s="1254"/>
      <c r="Q6" s="1254"/>
    </row>
    <row r="7" spans="1:17" ht="15" customHeight="1" x14ac:dyDescent="0.2">
      <c r="A7" s="1026"/>
      <c r="B7" s="9"/>
      <c r="C7" s="9"/>
      <c r="D7" s="9"/>
      <c r="E7" s="9"/>
      <c r="F7" s="9"/>
      <c r="G7" s="9"/>
    </row>
    <row r="8" spans="1:17" ht="15" x14ac:dyDescent="0.25">
      <c r="A8" s="11" t="s">
        <v>718</v>
      </c>
      <c r="B8" s="9"/>
      <c r="C8" s="9"/>
      <c r="D8" s="9"/>
      <c r="E8" s="9"/>
      <c r="F8" s="9"/>
      <c r="G8" s="9"/>
    </row>
    <row r="9" spans="1:17" ht="9" customHeight="1" x14ac:dyDescent="0.2">
      <c r="A9" s="1026"/>
      <c r="B9" s="9"/>
      <c r="C9" s="9"/>
      <c r="D9" s="9"/>
      <c r="E9" s="9"/>
      <c r="F9" s="9"/>
      <c r="G9" s="9"/>
    </row>
    <row r="10" spans="1:17" ht="99" customHeight="1" x14ac:dyDescent="0.2">
      <c r="A10" s="1254" t="s">
        <v>1835</v>
      </c>
      <c r="B10" s="1254"/>
      <c r="C10" s="1254"/>
      <c r="D10" s="1254"/>
      <c r="E10" s="1254"/>
      <c r="F10" s="1254"/>
      <c r="G10" s="1254"/>
      <c r="H10" s="1254"/>
      <c r="I10" s="1254"/>
      <c r="J10" s="1254"/>
      <c r="K10" s="1254"/>
      <c r="L10" s="1254"/>
      <c r="M10" s="1254"/>
      <c r="N10" s="1254"/>
      <c r="O10" s="1254"/>
      <c r="P10" s="1254"/>
      <c r="Q10" s="1254"/>
    </row>
    <row r="11" spans="1:17" ht="39.75" customHeight="1" x14ac:dyDescent="0.2">
      <c r="A11" s="1256" t="s">
        <v>1836</v>
      </c>
      <c r="B11" s="1256"/>
      <c r="C11" s="1256"/>
      <c r="D11" s="1256"/>
      <c r="E11" s="1256"/>
      <c r="F11" s="1256"/>
      <c r="G11" s="1256"/>
      <c r="H11" s="1256"/>
      <c r="I11" s="1256"/>
      <c r="J11" s="1256"/>
      <c r="K11" s="1256"/>
      <c r="L11" s="1256"/>
      <c r="M11" s="1256"/>
      <c r="N11" s="1256"/>
      <c r="O11" s="1256"/>
      <c r="P11" s="1256"/>
      <c r="Q11" s="1256"/>
    </row>
    <row r="12" spans="1:17" ht="21" customHeight="1" x14ac:dyDescent="0.2">
      <c r="A12" s="1256" t="s">
        <v>1826</v>
      </c>
      <c r="B12" s="1256"/>
      <c r="C12" s="1256"/>
      <c r="D12" s="1256"/>
      <c r="E12" s="1256"/>
      <c r="F12" s="1256"/>
      <c r="G12" s="1256"/>
      <c r="H12" s="1256"/>
      <c r="I12" s="1256"/>
      <c r="J12" s="1256"/>
      <c r="K12" s="1256"/>
      <c r="L12" s="1256"/>
      <c r="M12" s="1256"/>
      <c r="N12" s="1256"/>
      <c r="O12" s="1256"/>
      <c r="P12" s="1256"/>
      <c r="Q12" s="1256"/>
    </row>
    <row r="13" spans="1:17" ht="30" customHeight="1" x14ac:dyDescent="0.2">
      <c r="A13" s="1258" t="s">
        <v>1785</v>
      </c>
      <c r="B13" s="1258"/>
      <c r="C13" s="1258"/>
      <c r="D13" s="1258"/>
      <c r="E13" s="1258"/>
      <c r="F13" s="1258"/>
      <c r="G13" s="1258"/>
      <c r="H13" s="1258"/>
      <c r="I13" s="1258"/>
      <c r="J13" s="1258"/>
      <c r="K13" s="1258"/>
      <c r="L13" s="1258"/>
      <c r="M13" s="1258"/>
      <c r="N13" s="1258"/>
      <c r="O13" s="1258"/>
      <c r="P13" s="1258"/>
      <c r="Q13" s="1258"/>
    </row>
    <row r="14" spans="1:17" ht="15" customHeight="1" x14ac:dyDescent="0.2">
      <c r="A14" s="1026"/>
      <c r="B14" s="9"/>
      <c r="C14" s="9"/>
      <c r="D14" s="9"/>
      <c r="E14" s="9"/>
      <c r="F14" s="9"/>
      <c r="G14" s="9"/>
    </row>
    <row r="15" spans="1:17" ht="15" x14ac:dyDescent="0.25">
      <c r="A15" s="11" t="s">
        <v>239</v>
      </c>
      <c r="B15" s="9"/>
      <c r="C15" s="9"/>
      <c r="D15" s="9"/>
      <c r="E15" s="9"/>
      <c r="F15" s="9"/>
      <c r="G15" s="9"/>
    </row>
    <row r="16" spans="1:17" ht="9" customHeight="1" x14ac:dyDescent="0.2">
      <c r="A16" s="12"/>
      <c r="B16" s="9"/>
      <c r="C16" s="9"/>
      <c r="D16" s="9"/>
      <c r="E16" s="9"/>
      <c r="F16" s="9"/>
      <c r="G16" s="9"/>
    </row>
    <row r="17" spans="1:17" ht="27" customHeight="1" x14ac:dyDescent="0.2">
      <c r="A17" s="1257" t="s">
        <v>834</v>
      </c>
      <c r="B17" s="1257"/>
      <c r="C17" s="1257"/>
      <c r="D17" s="1257"/>
      <c r="E17" s="1257"/>
      <c r="F17" s="1257"/>
      <c r="G17" s="1257"/>
      <c r="H17" s="1257"/>
      <c r="I17" s="1257"/>
      <c r="J17" s="1257"/>
      <c r="K17" s="1257"/>
      <c r="L17" s="1257"/>
      <c r="M17" s="1257"/>
      <c r="N17" s="1257"/>
      <c r="O17" s="1257"/>
      <c r="P17" s="1257"/>
      <c r="Q17" s="1257"/>
    </row>
    <row r="18" spans="1:17" ht="54" customHeight="1" x14ac:dyDescent="0.2">
      <c r="A18" s="1259" t="s">
        <v>1780</v>
      </c>
      <c r="B18" s="1259"/>
      <c r="C18" s="1259"/>
      <c r="D18" s="1259"/>
      <c r="E18" s="1259"/>
      <c r="F18" s="1259"/>
      <c r="G18" s="1259"/>
      <c r="H18" s="1259"/>
      <c r="I18" s="1259"/>
      <c r="J18" s="1259"/>
      <c r="K18" s="1259"/>
      <c r="L18" s="1259"/>
      <c r="M18" s="1259"/>
      <c r="N18" s="1259"/>
      <c r="O18" s="1259"/>
      <c r="P18" s="1259"/>
      <c r="Q18" s="1259"/>
    </row>
    <row r="19" spans="1:17" ht="5.25" customHeight="1" x14ac:dyDescent="0.2">
      <c r="A19" s="12"/>
      <c r="B19" s="9"/>
      <c r="C19" s="9"/>
      <c r="D19" s="9"/>
      <c r="E19" s="9"/>
      <c r="F19" s="9"/>
      <c r="G19" s="9"/>
    </row>
    <row r="20" spans="1:17" ht="15" customHeight="1" x14ac:dyDescent="0.2">
      <c r="A20" s="14" t="s">
        <v>710</v>
      </c>
      <c r="B20" s="9"/>
      <c r="C20" s="9"/>
      <c r="F20" s="461" t="s">
        <v>711</v>
      </c>
      <c r="H20" s="1245" t="s">
        <v>65</v>
      </c>
      <c r="N20" s="12" t="s">
        <v>712</v>
      </c>
    </row>
    <row r="21" spans="1:17" ht="15" customHeight="1" x14ac:dyDescent="0.2">
      <c r="A21" s="15" t="s">
        <v>1333</v>
      </c>
      <c r="B21" s="9"/>
      <c r="C21" s="9"/>
      <c r="D21" s="9"/>
      <c r="E21" s="9"/>
      <c r="F21" s="9"/>
      <c r="G21" s="9"/>
    </row>
    <row r="22" spans="1:17" ht="5.25" customHeight="1" x14ac:dyDescent="0.2">
      <c r="A22" s="1260"/>
      <c r="B22" s="1260"/>
      <c r="C22" s="1260"/>
      <c r="D22" s="1260"/>
      <c r="E22" s="1260"/>
      <c r="F22" s="1260"/>
      <c r="G22" s="1260"/>
    </row>
    <row r="23" spans="1:17" ht="40.5" customHeight="1" x14ac:dyDescent="0.2">
      <c r="A23" s="1259" t="s">
        <v>926</v>
      </c>
      <c r="B23" s="1259"/>
      <c r="C23" s="1259"/>
      <c r="D23" s="1259"/>
      <c r="E23" s="1259"/>
      <c r="F23" s="1259"/>
      <c r="G23" s="1259"/>
      <c r="H23" s="1259"/>
      <c r="I23" s="1259"/>
      <c r="J23" s="1259"/>
      <c r="K23" s="1259"/>
      <c r="L23" s="1259"/>
      <c r="M23" s="1259"/>
      <c r="N23" s="1259"/>
      <c r="O23" s="1259"/>
      <c r="P23" s="1259"/>
      <c r="Q23" s="1259"/>
    </row>
    <row r="24" spans="1:17" ht="5.25" customHeight="1" x14ac:dyDescent="0.2">
      <c r="A24" s="1027"/>
      <c r="B24" s="329"/>
      <c r="C24" s="329"/>
      <c r="D24" s="329"/>
      <c r="E24" s="329"/>
      <c r="F24" s="329"/>
      <c r="G24" s="329"/>
      <c r="H24" s="637"/>
      <c r="I24" s="637"/>
      <c r="J24" s="637"/>
      <c r="K24" s="637"/>
      <c r="L24" s="637"/>
      <c r="M24" s="637"/>
      <c r="N24" s="637"/>
      <c r="O24" s="637"/>
      <c r="P24" s="637"/>
      <c r="Q24" s="637"/>
    </row>
    <row r="25" spans="1:17" ht="15" customHeight="1" x14ac:dyDescent="0.2">
      <c r="A25" s="638" t="s">
        <v>256</v>
      </c>
      <c r="B25" s="639" t="s">
        <v>855</v>
      </c>
      <c r="C25" s="639"/>
      <c r="D25" s="329"/>
      <c r="E25" s="329"/>
      <c r="F25" s="329"/>
      <c r="G25" s="329"/>
      <c r="H25" s="637"/>
      <c r="I25" s="637"/>
      <c r="J25" s="637"/>
      <c r="K25" s="637"/>
      <c r="L25" s="637"/>
      <c r="M25" s="637"/>
      <c r="N25" s="637"/>
      <c r="O25" s="637"/>
      <c r="P25" s="637"/>
      <c r="Q25" s="637"/>
    </row>
    <row r="26" spans="1:17" ht="15" customHeight="1" x14ac:dyDescent="0.2">
      <c r="A26" s="638" t="s">
        <v>256</v>
      </c>
      <c r="B26" s="640" t="s">
        <v>716</v>
      </c>
      <c r="C26" s="639"/>
      <c r="D26" s="329"/>
      <c r="E26" s="329"/>
      <c r="F26" s="329"/>
      <c r="G26" s="329"/>
      <c r="H26" s="637"/>
      <c r="I26" s="637"/>
      <c r="J26" s="637"/>
      <c r="K26" s="637"/>
      <c r="L26" s="637"/>
      <c r="M26" s="637"/>
      <c r="N26" s="637"/>
      <c r="O26" s="637"/>
      <c r="P26" s="637"/>
      <c r="Q26" s="637"/>
    </row>
    <row r="27" spans="1:17" ht="15" customHeight="1" x14ac:dyDescent="0.2">
      <c r="A27" s="641"/>
      <c r="B27" s="642" t="s">
        <v>713</v>
      </c>
      <c r="C27" s="643" t="s">
        <v>796</v>
      </c>
      <c r="D27" s="554"/>
      <c r="E27" s="554"/>
      <c r="F27" s="554"/>
      <c r="G27" s="554"/>
      <c r="H27" s="637"/>
      <c r="I27" s="637"/>
      <c r="J27" s="637"/>
      <c r="K27" s="637"/>
      <c r="L27" s="637"/>
      <c r="M27" s="637"/>
      <c r="N27" s="637"/>
      <c r="O27" s="637"/>
      <c r="P27" s="637"/>
      <c r="Q27" s="637"/>
    </row>
    <row r="28" spans="1:17" ht="15" customHeight="1" x14ac:dyDescent="0.2">
      <c r="A28" s="641"/>
      <c r="B28" s="642" t="s">
        <v>713</v>
      </c>
      <c r="C28" s="644" t="s">
        <v>967</v>
      </c>
      <c r="D28" s="637"/>
      <c r="E28" s="637"/>
      <c r="F28" s="637"/>
      <c r="G28" s="637"/>
      <c r="H28" s="637"/>
      <c r="I28" s="637"/>
      <c r="J28" s="637"/>
      <c r="K28" s="637"/>
      <c r="L28" s="637"/>
      <c r="M28" s="637"/>
      <c r="N28" s="637"/>
      <c r="O28" s="637"/>
      <c r="P28" s="637"/>
      <c r="Q28" s="637"/>
    </row>
    <row r="29" spans="1:17" ht="15" customHeight="1" x14ac:dyDescent="0.2">
      <c r="A29" s="638" t="s">
        <v>256</v>
      </c>
      <c r="B29" s="645" t="s">
        <v>968</v>
      </c>
      <c r="C29" s="645"/>
      <c r="D29" s="637"/>
      <c r="E29" s="637"/>
      <c r="F29" s="637"/>
      <c r="G29" s="637"/>
      <c r="H29" s="637"/>
      <c r="I29" s="637"/>
      <c r="J29" s="637"/>
      <c r="K29" s="637"/>
      <c r="L29" s="637"/>
      <c r="M29" s="637"/>
      <c r="N29" s="637"/>
      <c r="O29" s="637"/>
      <c r="P29" s="637"/>
      <c r="Q29" s="637"/>
    </row>
    <row r="30" spans="1:17" ht="12" customHeight="1" x14ac:dyDescent="0.2">
      <c r="A30" s="16"/>
      <c r="B30" s="18"/>
      <c r="C30" s="18"/>
    </row>
    <row r="31" spans="1:17" ht="24" customHeight="1" x14ac:dyDescent="0.2">
      <c r="A31" s="462" t="s">
        <v>714</v>
      </c>
      <c r="B31" s="1253" t="s">
        <v>715</v>
      </c>
      <c r="C31" s="1253"/>
      <c r="D31" s="1253"/>
      <c r="E31" s="1253"/>
      <c r="F31" s="1253"/>
      <c r="G31" s="1253"/>
      <c r="H31" s="1253"/>
      <c r="I31" s="1253"/>
      <c r="J31" s="1253"/>
      <c r="K31" s="1253"/>
      <c r="L31" s="1253"/>
      <c r="M31" s="1253"/>
      <c r="N31" s="1253"/>
      <c r="O31" s="1253"/>
      <c r="P31" s="1253"/>
      <c r="Q31" s="1253"/>
    </row>
    <row r="32" spans="1:17" ht="15" customHeight="1" x14ac:dyDescent="0.2">
      <c r="A32" s="13"/>
    </row>
    <row r="33" spans="1:17" ht="15" customHeight="1" x14ac:dyDescent="0.25">
      <c r="A33" s="11" t="s">
        <v>222</v>
      </c>
    </row>
    <row r="34" spans="1:17" ht="9" customHeight="1" x14ac:dyDescent="0.25">
      <c r="A34" s="20"/>
    </row>
    <row r="35" spans="1:17" ht="54" customHeight="1" x14ac:dyDescent="0.2">
      <c r="A35" s="1254" t="s">
        <v>856</v>
      </c>
      <c r="B35" s="1254"/>
      <c r="C35" s="1254"/>
      <c r="D35" s="1254"/>
      <c r="E35" s="1254"/>
      <c r="F35" s="1254"/>
      <c r="G35" s="1254"/>
      <c r="H35" s="1254"/>
      <c r="I35" s="1254"/>
      <c r="J35" s="1254"/>
      <c r="K35" s="1254"/>
      <c r="L35" s="1254"/>
      <c r="M35" s="1254"/>
      <c r="N35" s="1254"/>
      <c r="O35" s="1254"/>
      <c r="P35" s="1254"/>
      <c r="Q35" s="1254"/>
    </row>
    <row r="36" spans="1:17" ht="15" customHeight="1" x14ac:dyDescent="0.2">
      <c r="A36" s="13"/>
    </row>
    <row r="37" spans="1:17" ht="15" customHeight="1" x14ac:dyDescent="0.25">
      <c r="A37" s="1038" t="s">
        <v>1081</v>
      </c>
      <c r="B37" s="314"/>
      <c r="C37" s="314"/>
      <c r="D37" s="314"/>
      <c r="E37" s="314"/>
      <c r="F37" s="314"/>
      <c r="G37" s="314"/>
      <c r="H37" s="314"/>
      <c r="I37" s="314"/>
      <c r="J37" s="314"/>
      <c r="K37" s="314"/>
      <c r="L37" s="314"/>
      <c r="M37" s="314"/>
      <c r="N37" s="314"/>
      <c r="O37" s="314"/>
      <c r="P37" s="314"/>
      <c r="Q37" s="314"/>
    </row>
    <row r="38" spans="1:17" ht="9" customHeight="1" x14ac:dyDescent="0.25">
      <c r="A38" s="1039"/>
      <c r="B38" s="314"/>
      <c r="C38" s="314"/>
      <c r="D38" s="314"/>
      <c r="E38" s="314"/>
      <c r="F38" s="314"/>
      <c r="G38" s="314"/>
      <c r="H38" s="314"/>
      <c r="I38" s="314"/>
      <c r="J38" s="314"/>
      <c r="K38" s="314"/>
      <c r="L38" s="314"/>
      <c r="M38" s="314"/>
      <c r="N38" s="314"/>
      <c r="O38" s="314"/>
      <c r="P38" s="314"/>
      <c r="Q38" s="314"/>
    </row>
    <row r="39" spans="1:17" ht="120" customHeight="1" x14ac:dyDescent="0.2">
      <c r="A39" s="1258" t="s">
        <v>1827</v>
      </c>
      <c r="B39" s="1267"/>
      <c r="C39" s="1267"/>
      <c r="D39" s="1267"/>
      <c r="E39" s="1267"/>
      <c r="F39" s="1267"/>
      <c r="G39" s="1267"/>
      <c r="H39" s="1268"/>
      <c r="I39" s="1268"/>
      <c r="J39" s="1268"/>
      <c r="K39" s="1268"/>
      <c r="L39" s="1268"/>
      <c r="M39" s="1268"/>
      <c r="N39" s="1268"/>
      <c r="O39" s="1268"/>
      <c r="P39" s="1268"/>
      <c r="Q39" s="1268"/>
    </row>
    <row r="40" spans="1:17" ht="24" customHeight="1" x14ac:dyDescent="0.2">
      <c r="A40" s="1246" t="s">
        <v>65</v>
      </c>
      <c r="B40" s="312"/>
      <c r="C40" s="312"/>
      <c r="D40" s="312"/>
      <c r="E40" s="312"/>
      <c r="F40" s="312"/>
      <c r="G40" s="312"/>
      <c r="H40" s="1270" t="s">
        <v>1376</v>
      </c>
      <c r="I40" s="1271"/>
      <c r="J40" s="1271"/>
      <c r="K40" s="1271"/>
      <c r="L40" s="1271"/>
      <c r="M40" s="1271"/>
      <c r="N40" s="1271"/>
      <c r="O40" s="1271"/>
      <c r="P40" s="1271"/>
      <c r="Q40" s="1271"/>
    </row>
    <row r="41" spans="1:17" ht="21" customHeight="1" x14ac:dyDescent="0.2">
      <c r="A41" s="1258" t="s">
        <v>1631</v>
      </c>
      <c r="B41" s="1267"/>
      <c r="C41" s="1267"/>
      <c r="D41" s="1267"/>
      <c r="E41" s="1267"/>
      <c r="F41" s="1267"/>
      <c r="G41" s="1267"/>
      <c r="H41" s="1268"/>
      <c r="I41" s="1268"/>
      <c r="J41" s="1268"/>
      <c r="K41" s="1268"/>
      <c r="L41" s="1268"/>
      <c r="M41" s="1268"/>
      <c r="N41" s="1268"/>
      <c r="O41" s="1268"/>
      <c r="P41" s="1268"/>
      <c r="Q41" s="1268"/>
    </row>
    <row r="42" spans="1:17" ht="15" customHeight="1" x14ac:dyDescent="0.2">
      <c r="A42" s="13"/>
    </row>
    <row r="43" spans="1:17" ht="15" customHeight="1" x14ac:dyDescent="0.25">
      <c r="A43" s="11" t="s">
        <v>815</v>
      </c>
    </row>
    <row r="44" spans="1:17" ht="9" customHeight="1" x14ac:dyDescent="0.25">
      <c r="A44" s="20"/>
    </row>
    <row r="45" spans="1:17" ht="39" customHeight="1" x14ac:dyDescent="0.2">
      <c r="A45" s="1258" t="s">
        <v>1022</v>
      </c>
      <c r="B45" s="1258"/>
      <c r="C45" s="1258"/>
      <c r="D45" s="1258"/>
      <c r="E45" s="1258"/>
      <c r="F45" s="1258"/>
      <c r="G45" s="1258"/>
      <c r="H45" s="1258"/>
      <c r="I45" s="1258"/>
      <c r="J45" s="1258"/>
      <c r="K45" s="1258"/>
      <c r="L45" s="1258"/>
      <c r="M45" s="1258"/>
      <c r="N45" s="1258"/>
      <c r="O45" s="1258"/>
      <c r="P45" s="1258"/>
      <c r="Q45" s="1258"/>
    </row>
    <row r="46" spans="1:17" ht="15" customHeight="1" x14ac:dyDescent="0.2">
      <c r="A46" s="13"/>
    </row>
    <row r="47" spans="1:17" ht="15" customHeight="1" x14ac:dyDescent="0.25">
      <c r="A47" s="11" t="s">
        <v>717</v>
      </c>
    </row>
    <row r="48" spans="1:17" ht="9" customHeight="1" x14ac:dyDescent="0.25">
      <c r="A48" s="20"/>
    </row>
    <row r="49" spans="1:17" ht="51" customHeight="1" x14ac:dyDescent="0.2">
      <c r="A49" s="1254" t="s">
        <v>1295</v>
      </c>
      <c r="B49" s="1254"/>
      <c r="C49" s="1254"/>
      <c r="D49" s="1254"/>
      <c r="E49" s="1254"/>
      <c r="F49" s="1254"/>
      <c r="G49" s="1254"/>
      <c r="H49" s="1254"/>
      <c r="I49" s="1254"/>
      <c r="J49" s="1254"/>
      <c r="K49" s="1254"/>
      <c r="L49" s="1254"/>
      <c r="M49" s="1254"/>
      <c r="N49" s="1254"/>
      <c r="O49" s="1254"/>
      <c r="P49" s="1254"/>
      <c r="Q49" s="1254"/>
    </row>
    <row r="50" spans="1:17" ht="9" customHeight="1" x14ac:dyDescent="0.2">
      <c r="A50" s="21"/>
      <c r="B50" s="22"/>
      <c r="C50" s="22"/>
      <c r="D50" s="22"/>
      <c r="E50" s="22"/>
      <c r="F50" s="22"/>
      <c r="G50" s="22"/>
    </row>
    <row r="51" spans="1:17" ht="39" customHeight="1" x14ac:dyDescent="0.2">
      <c r="A51" s="1269" t="s">
        <v>223</v>
      </c>
      <c r="B51" s="1269"/>
      <c r="C51" s="1269"/>
      <c r="D51" s="1269"/>
      <c r="E51" s="1269"/>
      <c r="F51" s="1269"/>
      <c r="G51" s="1269"/>
      <c r="H51" s="1269"/>
      <c r="I51" s="1269"/>
      <c r="J51" s="1269"/>
      <c r="K51" s="1269"/>
      <c r="L51" s="1269"/>
      <c r="M51" s="1269"/>
      <c r="N51" s="1269"/>
      <c r="O51" s="1269"/>
      <c r="P51" s="1269"/>
      <c r="Q51" s="1269"/>
    </row>
    <row r="52" spans="1:17" ht="9" customHeight="1" x14ac:dyDescent="0.2">
      <c r="A52" s="21"/>
      <c r="B52" s="22"/>
      <c r="C52" s="22"/>
      <c r="D52" s="22"/>
      <c r="E52" s="22"/>
      <c r="F52" s="22"/>
      <c r="G52" s="22"/>
    </row>
    <row r="53" spans="1:17" ht="27" customHeight="1" x14ac:dyDescent="0.2">
      <c r="A53" s="19" t="s">
        <v>48</v>
      </c>
      <c r="B53" s="1261" t="s">
        <v>835</v>
      </c>
      <c r="C53" s="1261"/>
      <c r="D53" s="1261"/>
      <c r="E53" s="1261"/>
      <c r="F53" s="1261"/>
      <c r="G53" s="1261"/>
      <c r="H53" s="1261"/>
      <c r="I53" s="1261"/>
      <c r="J53" s="1261"/>
      <c r="K53" s="1261"/>
      <c r="L53" s="1261"/>
      <c r="M53" s="1261"/>
      <c r="N53" s="1261"/>
      <c r="O53" s="1261"/>
      <c r="P53" s="1261"/>
      <c r="Q53" s="1261"/>
    </row>
    <row r="54" spans="1:17" ht="39" customHeight="1" x14ac:dyDescent="0.2">
      <c r="A54" s="19" t="s">
        <v>49</v>
      </c>
      <c r="B54" s="1261" t="s">
        <v>1788</v>
      </c>
      <c r="C54" s="1261"/>
      <c r="D54" s="1261"/>
      <c r="E54" s="1261"/>
      <c r="F54" s="1261"/>
      <c r="G54" s="1261"/>
      <c r="H54" s="1261"/>
      <c r="I54" s="1261"/>
      <c r="J54" s="1261"/>
      <c r="K54" s="1261"/>
      <c r="L54" s="1261"/>
      <c r="M54" s="1261"/>
      <c r="N54" s="1261"/>
      <c r="O54" s="1261"/>
      <c r="P54" s="1261"/>
      <c r="Q54" s="1261"/>
    </row>
    <row r="55" spans="1:17" ht="39" customHeight="1" x14ac:dyDescent="0.2">
      <c r="A55" s="19" t="s">
        <v>245</v>
      </c>
      <c r="B55" s="1261" t="s">
        <v>1787</v>
      </c>
      <c r="C55" s="1261"/>
      <c r="D55" s="1261"/>
      <c r="E55" s="1261"/>
      <c r="F55" s="1261"/>
      <c r="G55" s="1261"/>
      <c r="H55" s="1261"/>
      <c r="I55" s="1261"/>
      <c r="J55" s="1261"/>
      <c r="K55" s="1261"/>
      <c r="L55" s="1261"/>
      <c r="M55" s="1261"/>
      <c r="N55" s="1261"/>
      <c r="O55" s="1261"/>
      <c r="P55" s="1261"/>
      <c r="Q55" s="1261"/>
    </row>
    <row r="56" spans="1:17" ht="27" customHeight="1" x14ac:dyDescent="0.2">
      <c r="A56" s="19" t="s">
        <v>182</v>
      </c>
      <c r="B56" s="1261" t="s">
        <v>1786</v>
      </c>
      <c r="C56" s="1262"/>
      <c r="D56" s="1262"/>
      <c r="E56" s="1262"/>
      <c r="F56" s="1262"/>
      <c r="G56" s="1262"/>
      <c r="H56" s="1263"/>
      <c r="I56" s="1263"/>
      <c r="J56" s="1263"/>
      <c r="K56" s="1263"/>
      <c r="L56" s="1263"/>
      <c r="M56" s="1263"/>
      <c r="N56" s="1263"/>
      <c r="O56" s="1263"/>
      <c r="P56" s="1263"/>
      <c r="Q56" s="1263"/>
    </row>
    <row r="57" spans="1:17" ht="18" customHeight="1" x14ac:dyDescent="0.2">
      <c r="A57" s="23"/>
      <c r="B57" s="1244" t="s">
        <v>224</v>
      </c>
    </row>
    <row r="58" spans="1:17" ht="9" customHeight="1" x14ac:dyDescent="0.2"/>
    <row r="59" spans="1:17" x14ac:dyDescent="0.2">
      <c r="B59" s="25" t="s">
        <v>60</v>
      </c>
    </row>
    <row r="60" spans="1:17" s="27" customFormat="1" ht="69" customHeight="1" x14ac:dyDescent="0.2">
      <c r="A60" s="26"/>
      <c r="B60" s="1264" t="s">
        <v>719</v>
      </c>
      <c r="C60" s="1265"/>
      <c r="D60" s="1265"/>
      <c r="E60" s="1265"/>
      <c r="F60" s="1265"/>
      <c r="G60" s="1265"/>
      <c r="H60" s="1266"/>
      <c r="I60" s="1266"/>
      <c r="J60" s="1266"/>
      <c r="K60" s="1266"/>
      <c r="L60" s="1266"/>
      <c r="M60" s="1266"/>
      <c r="N60" s="1266"/>
      <c r="O60" s="1266"/>
      <c r="P60" s="1266"/>
      <c r="Q60" s="1266"/>
    </row>
  </sheetData>
  <sheetProtection algorithmName="SHA-512" hashValue="b8ebFny+sl/XrFxJ52ay0llD+gMsdmNhNHnDAkgGab2UQK77bZbie6vDwm0E9PwU0k4xqD276Rcvl9sVdAVdAQ==" saltValue="QiPJjJxwCPUqznC9cbyw+w==" spinCount="100000" sheet="1" selectLockedCells="1"/>
  <mergeCells count="23">
    <mergeCell ref="B56:Q56"/>
    <mergeCell ref="B60:Q60"/>
    <mergeCell ref="A39:Q39"/>
    <mergeCell ref="A45:Q45"/>
    <mergeCell ref="A49:Q49"/>
    <mergeCell ref="A51:Q51"/>
    <mergeCell ref="B54:Q54"/>
    <mergeCell ref="B55:Q55"/>
    <mergeCell ref="B53:Q53"/>
    <mergeCell ref="A41:Q41"/>
    <mergeCell ref="H40:Q40"/>
    <mergeCell ref="B31:Q31"/>
    <mergeCell ref="A35:Q35"/>
    <mergeCell ref="A2:Q2"/>
    <mergeCell ref="A6:Q6"/>
    <mergeCell ref="A12:Q12"/>
    <mergeCell ref="A11:Q11"/>
    <mergeCell ref="A10:Q10"/>
    <mergeCell ref="A17:Q17"/>
    <mergeCell ref="A13:Q13"/>
    <mergeCell ref="A18:Q18"/>
    <mergeCell ref="A22:G22"/>
    <mergeCell ref="A23:Q23"/>
  </mergeCells>
  <phoneticPr fontId="11" type="noConversion"/>
  <hyperlinks>
    <hyperlink ref="H20" r:id="rId1"/>
    <hyperlink ref="A40" r:id="rId2"/>
  </hyperlinks>
  <pageMargins left="0.59055118110236215" right="0.39370078740157483" top="0.59055118110236215" bottom="0.59055118110236215" header="0.39370078740157483" footer="0.51181102362204722"/>
  <pageSetup paperSize="9" orientation="portrait" r:id="rId3"/>
  <headerFooter alignWithMargins="0">
    <oddFooter>&amp;L         Berichtszeitraum: 2019 / Version 1.9&amp;RSeite &amp;P von &amp;N</oddFooter>
  </headerFooter>
  <rowBreaks count="1" manualBreakCount="1">
    <brk id="31" max="16" man="1"/>
  </rowBreaks>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4"/>
  <dimension ref="A1:AC539"/>
  <sheetViews>
    <sheetView zoomScale="130" zoomScaleNormal="130" workbookViewId="0">
      <selection activeCell="H23" sqref="H23:X23"/>
    </sheetView>
  </sheetViews>
  <sheetFormatPr baseColWidth="10" defaultColWidth="11.42578125" defaultRowHeight="12.75" x14ac:dyDescent="0.2"/>
  <cols>
    <col min="1" max="1" width="6.7109375" style="314" customWidth="1"/>
    <col min="2" max="3" width="1.7109375" style="314" customWidth="1"/>
    <col min="4" max="24" width="3.7109375" style="314" customWidth="1"/>
    <col min="25" max="26" width="1.7109375" style="314" customWidth="1"/>
    <col min="27" max="27" width="6.7109375" style="772" customWidth="1"/>
    <col min="28" max="16384" width="11.42578125" style="314"/>
  </cols>
  <sheetData>
    <row r="1" spans="1:29" s="697" customFormat="1" ht="5.25" customHeight="1" x14ac:dyDescent="0.2">
      <c r="A1" s="264"/>
      <c r="B1" s="700"/>
      <c r="C1" s="701"/>
      <c r="D1" s="701"/>
      <c r="E1" s="701"/>
      <c r="F1" s="701"/>
      <c r="G1" s="701"/>
      <c r="H1" s="701"/>
      <c r="I1" s="701"/>
      <c r="J1" s="701"/>
      <c r="K1" s="701"/>
      <c r="L1" s="701"/>
      <c r="M1" s="701"/>
      <c r="N1" s="701"/>
      <c r="O1" s="701"/>
      <c r="P1" s="701"/>
      <c r="Q1" s="701"/>
      <c r="R1" s="701"/>
      <c r="S1" s="701"/>
      <c r="T1" s="701"/>
      <c r="U1" s="701"/>
      <c r="V1" s="701"/>
      <c r="W1" s="701"/>
      <c r="X1" s="701"/>
      <c r="Y1" s="702"/>
      <c r="Z1" s="703"/>
      <c r="AA1" s="777"/>
      <c r="AB1" s="5"/>
      <c r="AC1" s="5"/>
    </row>
    <row r="2" spans="1:29" s="697" customFormat="1" ht="22.5" customHeight="1" x14ac:dyDescent="0.2">
      <c r="A2" s="385"/>
      <c r="B2" s="1724" t="s">
        <v>1372</v>
      </c>
      <c r="C2" s="1725"/>
      <c r="D2" s="1725"/>
      <c r="E2" s="1725"/>
      <c r="F2" s="1725"/>
      <c r="G2" s="1725"/>
      <c r="H2" s="1725"/>
      <c r="I2" s="1725"/>
      <c r="J2" s="1725"/>
      <c r="K2" s="1725"/>
      <c r="L2" s="1725"/>
      <c r="M2" s="1725"/>
      <c r="N2" s="1725"/>
      <c r="O2" s="1725"/>
      <c r="P2" s="1725"/>
      <c r="Q2" s="1725"/>
      <c r="R2" s="1725"/>
      <c r="S2" s="1725"/>
      <c r="T2" s="1725"/>
      <c r="U2" s="1725"/>
      <c r="V2" s="1725"/>
      <c r="W2" s="1725"/>
      <c r="X2" s="1725"/>
      <c r="Y2" s="1725"/>
      <c r="Z2" s="1726"/>
      <c r="AA2" s="777">
        <f>ROUNDDOWN(SUM(AA20:AA539)/10000,0)</f>
        <v>0</v>
      </c>
      <c r="AB2" s="5"/>
      <c r="AC2" s="5"/>
    </row>
    <row r="3" spans="1:29" s="313" customFormat="1" ht="9" customHeight="1" x14ac:dyDescent="0.2">
      <c r="A3" s="269"/>
      <c r="B3" s="757"/>
      <c r="C3" s="758"/>
      <c r="D3" s="758"/>
      <c r="E3" s="758"/>
      <c r="F3" s="758"/>
      <c r="G3" s="758"/>
      <c r="H3" s="758"/>
      <c r="I3" s="758"/>
      <c r="J3" s="758"/>
      <c r="K3" s="758"/>
      <c r="L3" s="758"/>
      <c r="M3" s="758"/>
      <c r="N3" s="758"/>
      <c r="O3" s="758"/>
      <c r="P3" s="758"/>
      <c r="Q3" s="758"/>
      <c r="R3" s="758"/>
      <c r="S3" s="758"/>
      <c r="T3" s="758"/>
      <c r="U3" s="758"/>
      <c r="V3" s="758"/>
      <c r="W3" s="758"/>
      <c r="X3" s="758"/>
      <c r="Y3" s="669"/>
      <c r="Z3" s="670"/>
      <c r="AA3" s="772"/>
      <c r="AB3" s="136"/>
      <c r="AC3" s="136"/>
    </row>
    <row r="4" spans="1:29" s="313" customFormat="1" ht="27" customHeight="1" x14ac:dyDescent="0.2">
      <c r="A4" s="388" t="s">
        <v>395</v>
      </c>
      <c r="B4" s="759"/>
      <c r="C4" s="760" t="s">
        <v>47</v>
      </c>
      <c r="D4" s="760"/>
      <c r="E4" s="760"/>
      <c r="F4" s="760"/>
      <c r="G4" s="760"/>
      <c r="H4" s="628"/>
      <c r="I4" s="628"/>
      <c r="J4" s="628"/>
      <c r="K4" s="628"/>
      <c r="L4" s="2302" t="str">
        <f>IF(Stammdaten!S21&lt;&gt;"",Stammdaten!S21,"-")</f>
        <v>00000000</v>
      </c>
      <c r="M4" s="2367"/>
      <c r="N4" s="2367"/>
      <c r="O4" s="2367"/>
      <c r="P4" s="2367"/>
      <c r="Q4" s="2368"/>
      <c r="R4" s="760"/>
      <c r="S4" s="2369" t="s">
        <v>1373</v>
      </c>
      <c r="T4" s="2370"/>
      <c r="U4" s="2370"/>
      <c r="V4" s="2370"/>
      <c r="W4" s="2370"/>
      <c r="X4" s="2370"/>
      <c r="Y4" s="636"/>
      <c r="Z4" s="141"/>
      <c r="AA4" s="772"/>
      <c r="AB4" s="136"/>
      <c r="AC4" s="136"/>
    </row>
    <row r="5" spans="1:29" s="313" customFormat="1" ht="5.25" hidden="1" customHeight="1" x14ac:dyDescent="0.2">
      <c r="A5" s="385"/>
      <c r="B5" s="761"/>
      <c r="C5" s="762"/>
      <c r="D5" s="762"/>
      <c r="E5" s="762"/>
      <c r="F5" s="762"/>
      <c r="G5" s="762"/>
      <c r="H5" s="762"/>
      <c r="I5" s="762"/>
      <c r="J5" s="762"/>
      <c r="K5" s="762"/>
      <c r="L5" s="762"/>
      <c r="M5" s="762"/>
      <c r="N5" s="762"/>
      <c r="O5" s="762"/>
      <c r="P5" s="762"/>
      <c r="Q5" s="762"/>
      <c r="R5" s="762"/>
      <c r="S5" s="762"/>
      <c r="T5" s="762"/>
      <c r="U5" s="762"/>
      <c r="V5" s="762"/>
      <c r="W5" s="762"/>
      <c r="X5" s="762"/>
      <c r="Y5" s="144"/>
      <c r="Z5" s="145"/>
      <c r="AA5" s="772"/>
      <c r="AB5" s="136"/>
      <c r="AC5" s="136"/>
    </row>
    <row r="6" spans="1:29" s="313" customFormat="1" ht="5.45" customHeight="1" x14ac:dyDescent="0.2">
      <c r="A6" s="385"/>
      <c r="B6" s="759"/>
      <c r="C6" s="760"/>
      <c r="D6" s="760"/>
      <c r="E6" s="760"/>
      <c r="F6" s="760"/>
      <c r="G6" s="760"/>
      <c r="H6" s="760"/>
      <c r="I6" s="760"/>
      <c r="J6" s="760"/>
      <c r="K6" s="760"/>
      <c r="L6" s="760"/>
      <c r="M6" s="760"/>
      <c r="N6" s="760"/>
      <c r="O6" s="760"/>
      <c r="P6" s="760"/>
      <c r="Q6" s="760"/>
      <c r="R6" s="760"/>
      <c r="S6" s="760"/>
      <c r="T6" s="760"/>
      <c r="U6" s="760"/>
      <c r="V6" s="760"/>
      <c r="W6" s="760"/>
      <c r="X6" s="760"/>
      <c r="Y6" s="140"/>
      <c r="Z6" s="141"/>
      <c r="AA6" s="772"/>
      <c r="AB6" s="136"/>
      <c r="AC6" s="136"/>
    </row>
    <row r="7" spans="1:29" s="697" customFormat="1" ht="20.25" customHeight="1" x14ac:dyDescent="0.2">
      <c r="A7" s="392" t="s">
        <v>219</v>
      </c>
      <c r="B7" s="74"/>
      <c r="C7" s="2086" t="s">
        <v>1040</v>
      </c>
      <c r="D7" s="1266"/>
      <c r="E7" s="1266"/>
      <c r="F7" s="1266"/>
      <c r="G7" s="1266"/>
      <c r="H7" s="1266"/>
      <c r="I7" s="1266"/>
      <c r="J7" s="1266"/>
      <c r="K7" s="1266"/>
      <c r="L7" s="1266"/>
      <c r="M7" s="1266"/>
      <c r="N7" s="1266"/>
      <c r="O7" s="1266"/>
      <c r="P7" s="1266"/>
      <c r="Q7" s="1266"/>
      <c r="R7" s="1266"/>
      <c r="S7" s="1266"/>
      <c r="T7" s="1266"/>
      <c r="U7" s="1266"/>
      <c r="V7" s="1266"/>
      <c r="W7" s="1266"/>
      <c r="X7" s="1266"/>
      <c r="Y7" s="56"/>
      <c r="Z7" s="69"/>
      <c r="AA7" s="777"/>
      <c r="AB7" s="5"/>
      <c r="AC7" s="5"/>
    </row>
    <row r="8" spans="1:29" s="313" customFormat="1" ht="5.25" hidden="1" customHeight="1" x14ac:dyDescent="0.2">
      <c r="A8" s="385"/>
      <c r="B8" s="761"/>
      <c r="C8" s="762"/>
      <c r="D8" s="762"/>
      <c r="E8" s="762"/>
      <c r="F8" s="762"/>
      <c r="G8" s="762"/>
      <c r="H8" s="762"/>
      <c r="I8" s="762"/>
      <c r="J8" s="762"/>
      <c r="K8" s="762"/>
      <c r="L8" s="762"/>
      <c r="M8" s="762"/>
      <c r="N8" s="762"/>
      <c r="O8" s="762"/>
      <c r="P8" s="762"/>
      <c r="Q8" s="762"/>
      <c r="R8" s="762"/>
      <c r="S8" s="762"/>
      <c r="T8" s="762"/>
      <c r="U8" s="762"/>
      <c r="V8" s="762"/>
      <c r="W8" s="762"/>
      <c r="X8" s="762"/>
      <c r="Y8" s="144"/>
      <c r="Z8" s="145"/>
      <c r="AA8" s="772"/>
      <c r="AB8" s="136"/>
      <c r="AC8" s="136"/>
    </row>
    <row r="9" spans="1:29" s="313" customFormat="1" ht="5.45" customHeight="1" x14ac:dyDescent="0.2">
      <c r="A9" s="269"/>
      <c r="B9" s="759"/>
      <c r="C9" s="760"/>
      <c r="D9" s="760"/>
      <c r="E9" s="760"/>
      <c r="F9" s="760"/>
      <c r="G9" s="760"/>
      <c r="H9" s="760"/>
      <c r="I9" s="760"/>
      <c r="J9" s="760"/>
      <c r="K9" s="760"/>
      <c r="L9" s="760"/>
      <c r="M9" s="760"/>
      <c r="N9" s="760"/>
      <c r="O9" s="760"/>
      <c r="P9" s="760"/>
      <c r="Q9" s="760"/>
      <c r="R9" s="760"/>
      <c r="S9" s="760"/>
      <c r="T9" s="760"/>
      <c r="U9" s="760"/>
      <c r="V9" s="760"/>
      <c r="W9" s="760"/>
      <c r="X9" s="760"/>
      <c r="Y9" s="140"/>
      <c r="Z9" s="141"/>
      <c r="AA9" s="772"/>
      <c r="AB9" s="136"/>
      <c r="AC9" s="136"/>
    </row>
    <row r="10" spans="1:29" s="313" customFormat="1" ht="30" customHeight="1" x14ac:dyDescent="0.2">
      <c r="A10" s="274" t="s">
        <v>386</v>
      </c>
      <c r="B10" s="759"/>
      <c r="C10" s="760" t="s">
        <v>147</v>
      </c>
      <c r="D10" s="760"/>
      <c r="E10" s="760"/>
      <c r="F10" s="760"/>
      <c r="G10" s="760"/>
      <c r="H10" s="628"/>
      <c r="I10" s="628"/>
      <c r="J10" s="628"/>
      <c r="K10" s="628"/>
      <c r="L10" s="1432" t="str">
        <f>IF(Stammdaten!L28&lt;&gt;"",Stammdaten!L28,"")</f>
        <v/>
      </c>
      <c r="M10" s="1433"/>
      <c r="N10" s="1433"/>
      <c r="O10" s="1433"/>
      <c r="P10" s="1433"/>
      <c r="Q10" s="1433"/>
      <c r="R10" s="1433"/>
      <c r="S10" s="1433"/>
      <c r="T10" s="1433"/>
      <c r="U10" s="1433"/>
      <c r="V10" s="1433"/>
      <c r="W10" s="1433"/>
      <c r="X10" s="1434"/>
      <c r="Y10" s="56"/>
      <c r="Z10" s="141"/>
      <c r="AA10" s="772"/>
      <c r="AB10" s="136"/>
      <c r="AC10" s="800">
        <f>Fragebogen3!U80</f>
        <v>0</v>
      </c>
    </row>
    <row r="11" spans="1:29" s="313" customFormat="1" ht="5.45" customHeight="1" x14ac:dyDescent="0.2">
      <c r="A11" s="269"/>
      <c r="B11" s="150"/>
      <c r="C11" s="594"/>
      <c r="D11" s="594"/>
      <c r="E11" s="594"/>
      <c r="F11" s="594"/>
      <c r="G11" s="594"/>
      <c r="H11" s="594"/>
      <c r="I11" s="594"/>
      <c r="J11" s="594"/>
      <c r="K11" s="594"/>
      <c r="L11" s="594"/>
      <c r="M11" s="594"/>
      <c r="N11" s="594"/>
      <c r="O11" s="594"/>
      <c r="P11" s="594"/>
      <c r="Q11" s="594"/>
      <c r="R11" s="594"/>
      <c r="S11" s="594"/>
      <c r="T11" s="594"/>
      <c r="U11" s="594"/>
      <c r="V11" s="594"/>
      <c r="W11" s="594"/>
      <c r="X11" s="594"/>
      <c r="Y11" s="172"/>
      <c r="Z11" s="152"/>
      <c r="AA11" s="772"/>
      <c r="AB11" s="136"/>
      <c r="AC11" s="800">
        <f>Fragebogen3!U80</f>
        <v>0</v>
      </c>
    </row>
    <row r="12" spans="1:29" s="313" customFormat="1" ht="5.25" customHeight="1" x14ac:dyDescent="0.2">
      <c r="A12" s="269"/>
      <c r="B12" s="631"/>
      <c r="C12" s="632"/>
      <c r="D12" s="632"/>
      <c r="E12" s="632"/>
      <c r="F12" s="632"/>
      <c r="G12" s="632"/>
      <c r="H12" s="632"/>
      <c r="I12" s="632"/>
      <c r="J12" s="632"/>
      <c r="K12" s="632"/>
      <c r="L12" s="632"/>
      <c r="M12" s="632"/>
      <c r="N12" s="632"/>
      <c r="O12" s="632"/>
      <c r="P12" s="632"/>
      <c r="Q12" s="632"/>
      <c r="R12" s="632"/>
      <c r="S12" s="632"/>
      <c r="T12" s="632"/>
      <c r="U12" s="632"/>
      <c r="V12" s="632"/>
      <c r="W12" s="632"/>
      <c r="X12" s="632"/>
      <c r="Y12" s="633"/>
      <c r="Z12" s="634"/>
      <c r="AA12" s="772"/>
      <c r="AB12" s="136"/>
      <c r="AC12" s="136"/>
    </row>
    <row r="13" spans="1:29" ht="24" customHeight="1" x14ac:dyDescent="0.2">
      <c r="A13" s="272"/>
      <c r="B13" s="259"/>
      <c r="C13" s="153" t="s">
        <v>1537</v>
      </c>
      <c r="D13" s="153"/>
      <c r="E13" s="153"/>
      <c r="F13" s="153"/>
      <c r="G13" s="153"/>
      <c r="H13" s="179"/>
      <c r="I13" s="179"/>
      <c r="J13" s="179"/>
      <c r="K13" s="179"/>
      <c r="L13" s="179"/>
      <c r="M13" s="179"/>
      <c r="N13" s="179"/>
      <c r="O13" s="179"/>
      <c r="P13" s="179"/>
      <c r="Q13" s="179"/>
      <c r="R13" s="179"/>
      <c r="S13" s="179"/>
      <c r="T13" s="179"/>
      <c r="U13" s="179"/>
      <c r="V13" s="179"/>
      <c r="W13" s="179"/>
      <c r="X13" s="179"/>
      <c r="Y13" s="206"/>
      <c r="Z13" s="175"/>
    </row>
    <row r="14" spans="1:29" s="312" customFormat="1" ht="27" customHeight="1" x14ac:dyDescent="0.2">
      <c r="A14" s="397" t="s">
        <v>219</v>
      </c>
      <c r="B14" s="260"/>
      <c r="C14" s="2320" t="s">
        <v>1496</v>
      </c>
      <c r="D14" s="2346"/>
      <c r="E14" s="2346"/>
      <c r="F14" s="2346"/>
      <c r="G14" s="2346"/>
      <c r="H14" s="2346"/>
      <c r="I14" s="2346"/>
      <c r="J14" s="2346"/>
      <c r="K14" s="2346"/>
      <c r="L14" s="2346"/>
      <c r="M14" s="2346"/>
      <c r="N14" s="2346"/>
      <c r="O14" s="2346"/>
      <c r="P14" s="2346"/>
      <c r="Q14" s="2346"/>
      <c r="R14" s="2346"/>
      <c r="S14" s="2346"/>
      <c r="T14" s="2346"/>
      <c r="U14" s="2346"/>
      <c r="V14" s="2346"/>
      <c r="W14" s="2346"/>
      <c r="X14" s="2347"/>
      <c r="Y14" s="206"/>
      <c r="Z14" s="156"/>
      <c r="AA14" s="772"/>
    </row>
    <row r="15" spans="1:29" s="312" customFormat="1" ht="5.25" customHeight="1" x14ac:dyDescent="0.2">
      <c r="A15" s="397"/>
      <c r="B15" s="260"/>
      <c r="C15" s="1055"/>
      <c r="D15" s="1056"/>
      <c r="E15" s="1056"/>
      <c r="F15" s="1056"/>
      <c r="G15" s="1056"/>
      <c r="H15" s="1056"/>
      <c r="I15" s="1056"/>
      <c r="J15" s="1056"/>
      <c r="K15" s="1056"/>
      <c r="L15" s="1056"/>
      <c r="M15" s="1056"/>
      <c r="N15" s="1056"/>
      <c r="O15" s="1056"/>
      <c r="P15" s="1056"/>
      <c r="Q15" s="1056"/>
      <c r="R15" s="1056"/>
      <c r="S15" s="1056"/>
      <c r="T15" s="1056"/>
      <c r="U15" s="1056"/>
      <c r="V15" s="1056"/>
      <c r="W15" s="1056"/>
      <c r="X15" s="1056"/>
      <c r="Y15" s="206"/>
      <c r="Z15" s="156"/>
      <c r="AA15" s="772"/>
    </row>
    <row r="16" spans="1:29" s="312" customFormat="1" ht="27" customHeight="1" x14ac:dyDescent="0.2">
      <c r="A16" s="397" t="s">
        <v>219</v>
      </c>
      <c r="B16" s="260"/>
      <c r="C16" s="2320" t="s">
        <v>1518</v>
      </c>
      <c r="D16" s="2346"/>
      <c r="E16" s="2346"/>
      <c r="F16" s="2346"/>
      <c r="G16" s="2346"/>
      <c r="H16" s="2346"/>
      <c r="I16" s="2346"/>
      <c r="J16" s="2346"/>
      <c r="K16" s="2346"/>
      <c r="L16" s="2346"/>
      <c r="M16" s="2346"/>
      <c r="N16" s="2346"/>
      <c r="O16" s="2346"/>
      <c r="P16" s="2346"/>
      <c r="Q16" s="2346"/>
      <c r="R16" s="2346"/>
      <c r="S16" s="2346"/>
      <c r="T16" s="2346"/>
      <c r="U16" s="2346"/>
      <c r="V16" s="2346"/>
      <c r="W16" s="2346"/>
      <c r="X16" s="2347"/>
      <c r="Y16" s="206"/>
      <c r="Z16" s="156"/>
      <c r="AA16" s="772"/>
    </row>
    <row r="17" spans="1:29" s="969" customFormat="1" ht="5.25" customHeight="1" x14ac:dyDescent="0.2">
      <c r="A17" s="959"/>
      <c r="B17" s="966"/>
      <c r="C17" s="979"/>
      <c r="D17" s="979"/>
      <c r="E17" s="979"/>
      <c r="F17" s="979"/>
      <c r="G17" s="979"/>
      <c r="H17" s="979"/>
      <c r="I17" s="979"/>
      <c r="J17" s="979"/>
      <c r="K17" s="979"/>
      <c r="L17" s="979"/>
      <c r="M17" s="979"/>
      <c r="N17" s="979"/>
      <c r="O17" s="979"/>
      <c r="P17" s="979"/>
      <c r="Q17" s="979"/>
      <c r="R17" s="979"/>
      <c r="S17" s="979"/>
      <c r="T17" s="979"/>
      <c r="U17" s="979"/>
      <c r="V17" s="979"/>
      <c r="W17" s="979"/>
      <c r="X17" s="979"/>
      <c r="Y17" s="1016"/>
      <c r="Z17" s="967"/>
      <c r="AA17" s="1023"/>
    </row>
    <row r="18" spans="1:29" s="1022" customFormat="1" ht="75" customHeight="1" x14ac:dyDescent="0.2">
      <c r="A18" s="397" t="s">
        <v>219</v>
      </c>
      <c r="B18" s="1019"/>
      <c r="C18" s="2371" t="s">
        <v>1294</v>
      </c>
      <c r="D18" s="2018"/>
      <c r="E18" s="2018"/>
      <c r="F18" s="2018"/>
      <c r="G18" s="2018"/>
      <c r="H18" s="2018"/>
      <c r="I18" s="2018"/>
      <c r="J18" s="2018"/>
      <c r="K18" s="2018"/>
      <c r="L18" s="2018"/>
      <c r="M18" s="2018"/>
      <c r="N18" s="2018"/>
      <c r="O18" s="2018"/>
      <c r="P18" s="2018"/>
      <c r="Q18" s="2018"/>
      <c r="R18" s="2018"/>
      <c r="S18" s="2018"/>
      <c r="T18" s="2018"/>
      <c r="U18" s="2018"/>
      <c r="V18" s="2018"/>
      <c r="W18" s="2018"/>
      <c r="X18" s="2019"/>
      <c r="Y18" s="971"/>
      <c r="Z18" s="1020"/>
      <c r="AA18" s="968"/>
      <c r="AB18" s="1021"/>
    </row>
    <row r="19" spans="1:29" s="313" customFormat="1" ht="9" customHeight="1" x14ac:dyDescent="0.2">
      <c r="A19" s="265" t="str">
        <f>IF(L4&lt;&gt;"",L4,"")</f>
        <v>00000000</v>
      </c>
      <c r="B19" s="635"/>
      <c r="C19" s="124"/>
      <c r="D19" s="2372"/>
      <c r="E19" s="2373"/>
      <c r="F19" s="124"/>
      <c r="G19" s="2372"/>
      <c r="H19" s="2373"/>
      <c r="I19" s="124"/>
      <c r="J19" s="124"/>
      <c r="K19" s="124"/>
      <c r="L19" s="124"/>
      <c r="M19" s="124"/>
      <c r="N19" s="124"/>
      <c r="O19" s="124"/>
      <c r="P19" s="124"/>
      <c r="Q19" s="667"/>
      <c r="R19" s="667"/>
      <c r="S19" s="667"/>
      <c r="T19" s="667"/>
      <c r="U19" s="667"/>
      <c r="V19" s="667"/>
      <c r="W19" s="667"/>
      <c r="X19" s="667"/>
      <c r="Y19" s="668"/>
      <c r="Z19" s="196"/>
      <c r="AA19" s="772"/>
      <c r="AB19" s="136"/>
      <c r="AC19" s="136"/>
    </row>
    <row r="20" spans="1:29" s="313" customFormat="1" ht="5.25" customHeight="1" x14ac:dyDescent="0.2">
      <c r="A20" s="269"/>
      <c r="B20" s="757"/>
      <c r="C20" s="758"/>
      <c r="D20" s="758"/>
      <c r="E20" s="758"/>
      <c r="F20" s="758"/>
      <c r="G20" s="758"/>
      <c r="H20" s="758"/>
      <c r="I20" s="758"/>
      <c r="J20" s="758"/>
      <c r="K20" s="758"/>
      <c r="L20" s="758"/>
      <c r="M20" s="758"/>
      <c r="N20" s="758"/>
      <c r="O20" s="758"/>
      <c r="P20" s="758"/>
      <c r="Q20" s="758"/>
      <c r="R20" s="758"/>
      <c r="S20" s="758"/>
      <c r="T20" s="758"/>
      <c r="U20" s="758"/>
      <c r="V20" s="669"/>
      <c r="W20" s="669"/>
      <c r="X20" s="669"/>
      <c r="Y20" s="669"/>
      <c r="Z20" s="670"/>
      <c r="AA20" s="794"/>
      <c r="AB20" s="136"/>
      <c r="AC20" s="136"/>
    </row>
    <row r="21" spans="1:29" s="313" customFormat="1" ht="21" customHeight="1" x14ac:dyDescent="0.2">
      <c r="A21" s="269"/>
      <c r="B21" s="259"/>
      <c r="C21" s="2361" t="s">
        <v>942</v>
      </c>
      <c r="D21" s="2074"/>
      <c r="E21" s="2074"/>
      <c r="F21" s="2074"/>
      <c r="G21" s="693" t="s">
        <v>943</v>
      </c>
      <c r="H21" s="1432" t="str">
        <f>$L$10</f>
        <v/>
      </c>
      <c r="I21" s="2362"/>
      <c r="J21" s="2362"/>
      <c r="K21" s="2362"/>
      <c r="L21" s="2362"/>
      <c r="M21" s="2362"/>
      <c r="N21" s="2362"/>
      <c r="O21" s="2362"/>
      <c r="P21" s="2362"/>
      <c r="Q21" s="2362"/>
      <c r="R21" s="2362"/>
      <c r="S21" s="2362"/>
      <c r="T21" s="2363"/>
      <c r="U21" s="2364" t="str">
        <f>$L$4</f>
        <v>00000000</v>
      </c>
      <c r="V21" s="2365"/>
      <c r="W21" s="2365"/>
      <c r="X21" s="2366"/>
      <c r="Y21" s="672"/>
      <c r="Z21" s="175"/>
      <c r="AA21" s="794">
        <f>IF(SUM(AA22:AA71)&gt;0,10000,0)</f>
        <v>0</v>
      </c>
      <c r="AB21" s="136"/>
      <c r="AC21" s="136"/>
    </row>
    <row r="22" spans="1:29" ht="9" customHeight="1" x14ac:dyDescent="0.2">
      <c r="A22" s="269"/>
      <c r="B22" s="150"/>
      <c r="C22" s="628"/>
      <c r="D22" s="628"/>
      <c r="E22" s="628"/>
      <c r="F22" s="628"/>
      <c r="G22" s="628"/>
      <c r="H22" s="628"/>
      <c r="I22" s="628"/>
      <c r="J22" s="628"/>
      <c r="K22" s="628"/>
      <c r="L22" s="628"/>
      <c r="M22" s="628"/>
      <c r="N22" s="628"/>
      <c r="O22" s="628"/>
      <c r="P22" s="628"/>
      <c r="Q22" s="628"/>
      <c r="R22" s="628"/>
      <c r="S22" s="628"/>
      <c r="T22" s="628"/>
      <c r="U22" s="628"/>
      <c r="V22" s="628"/>
      <c r="W22" s="628"/>
      <c r="X22" s="628"/>
      <c r="Y22" s="179"/>
      <c r="Z22" s="175"/>
      <c r="AA22" s="794"/>
    </row>
    <row r="23" spans="1:29" ht="21" customHeight="1" x14ac:dyDescent="0.2">
      <c r="A23" s="748" t="s">
        <v>1598</v>
      </c>
      <c r="B23" s="150"/>
      <c r="C23" s="628" t="s">
        <v>1761</v>
      </c>
      <c r="D23" s="628"/>
      <c r="E23" s="628"/>
      <c r="F23" s="664"/>
      <c r="G23" s="664"/>
      <c r="H23" s="2351"/>
      <c r="I23" s="1400"/>
      <c r="J23" s="1400"/>
      <c r="K23" s="1400"/>
      <c r="L23" s="1400"/>
      <c r="M23" s="1400"/>
      <c r="N23" s="1400"/>
      <c r="O23" s="1400"/>
      <c r="P23" s="1400"/>
      <c r="Q23" s="1400"/>
      <c r="R23" s="1400"/>
      <c r="S23" s="1400"/>
      <c r="T23" s="1400"/>
      <c r="U23" s="1400"/>
      <c r="V23" s="1400"/>
      <c r="W23" s="1400"/>
      <c r="X23" s="1400"/>
      <c r="Y23" s="179"/>
      <c r="Z23" s="175"/>
      <c r="AA23" s="794">
        <f>IF(H23="?",0,IF(H23&lt;&gt;"",1,0))</f>
        <v>0</v>
      </c>
    </row>
    <row r="24" spans="1:29" s="313" customFormat="1" ht="5.25" customHeight="1" x14ac:dyDescent="0.2">
      <c r="A24" s="269"/>
      <c r="B24" s="216"/>
      <c r="C24" s="664"/>
      <c r="D24" s="664"/>
      <c r="E24" s="628"/>
      <c r="F24" s="628"/>
      <c r="G24" s="628"/>
      <c r="H24" s="628"/>
      <c r="I24" s="628"/>
      <c r="J24" s="628"/>
      <c r="K24" s="628"/>
      <c r="L24" s="628"/>
      <c r="M24" s="628"/>
      <c r="N24" s="628"/>
      <c r="O24" s="628"/>
      <c r="P24" s="628"/>
      <c r="Q24" s="628"/>
      <c r="R24" s="664"/>
      <c r="S24" s="664"/>
      <c r="T24" s="664"/>
      <c r="U24" s="664"/>
      <c r="V24" s="664"/>
      <c r="W24" s="664"/>
      <c r="X24" s="628"/>
      <c r="Y24" s="763"/>
      <c r="Z24" s="141"/>
      <c r="AA24" s="794"/>
      <c r="AB24" s="314"/>
    </row>
    <row r="25" spans="1:29" ht="21" customHeight="1" x14ac:dyDescent="0.2">
      <c r="A25" s="272" t="s">
        <v>1589</v>
      </c>
      <c r="B25" s="150"/>
      <c r="C25" s="628" t="s">
        <v>799</v>
      </c>
      <c r="D25" s="628"/>
      <c r="E25" s="2351"/>
      <c r="F25" s="2376"/>
      <c r="G25" s="628"/>
      <c r="H25" s="664" t="s">
        <v>693</v>
      </c>
      <c r="I25" s="2351"/>
      <c r="J25" s="2376"/>
      <c r="K25" s="2376"/>
      <c r="L25" s="2376"/>
      <c r="M25" s="2376"/>
      <c r="N25" s="2376"/>
      <c r="O25" s="2376"/>
      <c r="P25" s="2376"/>
      <c r="Q25" s="2376"/>
      <c r="R25" s="2376"/>
      <c r="S25" s="2376"/>
      <c r="T25" s="2376"/>
      <c r="U25" s="2376"/>
      <c r="V25" s="2376"/>
      <c r="W25" s="2376"/>
      <c r="X25" s="2376"/>
      <c r="Y25" s="179"/>
      <c r="Z25" s="175"/>
      <c r="AA25" s="794">
        <f>IF(E25="?",0,IF(E25&lt;&gt;"",1,0))+IF(I25="?",0,IF(I25&lt;&gt;"",1,0))</f>
        <v>0</v>
      </c>
    </row>
    <row r="26" spans="1:29" s="313" customFormat="1" ht="9" customHeight="1" x14ac:dyDescent="0.2">
      <c r="A26" s="269"/>
      <c r="B26" s="216"/>
      <c r="C26" s="664"/>
      <c r="D26" s="664"/>
      <c r="E26" s="628"/>
      <c r="F26" s="628"/>
      <c r="G26" s="628"/>
      <c r="H26" s="628"/>
      <c r="I26" s="628"/>
      <c r="J26" s="628"/>
      <c r="K26" s="628"/>
      <c r="L26" s="628"/>
      <c r="M26" s="628"/>
      <c r="N26" s="628"/>
      <c r="O26" s="628"/>
      <c r="P26" s="628"/>
      <c r="Q26" s="628"/>
      <c r="R26" s="664"/>
      <c r="S26" s="664"/>
      <c r="T26" s="664"/>
      <c r="U26" s="664"/>
      <c r="V26" s="664"/>
      <c r="W26" s="664"/>
      <c r="X26" s="628"/>
      <c r="Y26" s="1232"/>
      <c r="Z26" s="141"/>
      <c r="AA26" s="794"/>
      <c r="AB26" s="314"/>
    </row>
    <row r="27" spans="1:29" s="313" customFormat="1" ht="21" customHeight="1" x14ac:dyDescent="0.2">
      <c r="A27" s="269" t="s">
        <v>1590</v>
      </c>
      <c r="B27" s="216"/>
      <c r="C27" s="628" t="s">
        <v>1762</v>
      </c>
      <c r="D27" s="664"/>
      <c r="E27" s="628"/>
      <c r="F27" s="628"/>
      <c r="G27" s="628"/>
      <c r="H27" s="628"/>
      <c r="I27" s="628"/>
      <c r="J27" s="628"/>
      <c r="K27" s="628"/>
      <c r="L27" s="628"/>
      <c r="M27" s="628"/>
      <c r="N27" s="628"/>
      <c r="O27" s="628"/>
      <c r="P27" s="628"/>
      <c r="Q27" s="628"/>
      <c r="R27" s="664"/>
      <c r="S27" s="664"/>
      <c r="T27" s="664"/>
      <c r="U27" s="2043"/>
      <c r="V27" s="2378"/>
      <c r="W27" s="2379"/>
      <c r="X27" s="628" t="s">
        <v>752</v>
      </c>
      <c r="Y27" s="1129"/>
      <c r="Z27" s="141"/>
      <c r="AA27" s="794">
        <f>IF(U27="?",0,IF(U27&lt;&gt;"",1,0))</f>
        <v>0</v>
      </c>
      <c r="AB27" s="314"/>
    </row>
    <row r="28" spans="1:29" s="313" customFormat="1" ht="9" customHeight="1" x14ac:dyDescent="0.2">
      <c r="A28" s="269"/>
      <c r="B28" s="216"/>
      <c r="C28" s="664"/>
      <c r="D28" s="664"/>
      <c r="E28" s="628"/>
      <c r="F28" s="628"/>
      <c r="G28" s="628"/>
      <c r="H28" s="628"/>
      <c r="I28" s="628"/>
      <c r="J28" s="628"/>
      <c r="K28" s="628"/>
      <c r="L28" s="628"/>
      <c r="M28" s="628"/>
      <c r="N28" s="628"/>
      <c r="O28" s="628"/>
      <c r="P28" s="628"/>
      <c r="Q28" s="628"/>
      <c r="R28" s="664"/>
      <c r="S28" s="664"/>
      <c r="T28" s="664"/>
      <c r="U28" s="664"/>
      <c r="V28" s="664"/>
      <c r="W28" s="664"/>
      <c r="X28" s="628"/>
      <c r="Y28" s="1129"/>
      <c r="Z28" s="141"/>
      <c r="AA28" s="794"/>
      <c r="AB28" s="314"/>
    </row>
    <row r="29" spans="1:29" s="313" customFormat="1" ht="24" customHeight="1" x14ac:dyDescent="0.2">
      <c r="A29" s="272" t="s">
        <v>1591</v>
      </c>
      <c r="B29" s="216"/>
      <c r="C29" s="2332" t="s">
        <v>1374</v>
      </c>
      <c r="D29" s="2333"/>
      <c r="E29" s="2333"/>
      <c r="F29" s="2333"/>
      <c r="G29" s="2333"/>
      <c r="H29" s="2333"/>
      <c r="I29" s="2333"/>
      <c r="J29" s="2333"/>
      <c r="K29" s="2333"/>
      <c r="L29" s="2333"/>
      <c r="M29" s="2333"/>
      <c r="N29" s="2333"/>
      <c r="O29" s="2333"/>
      <c r="P29" s="2333"/>
      <c r="Q29" s="2333"/>
      <c r="R29" s="2333"/>
      <c r="S29" s="2333"/>
      <c r="T29" s="664"/>
      <c r="U29" s="1213" t="s">
        <v>849</v>
      </c>
      <c r="V29" s="93"/>
      <c r="W29" s="1213" t="s">
        <v>849</v>
      </c>
      <c r="X29" s="664"/>
      <c r="Y29" s="1129"/>
      <c r="Z29" s="141"/>
      <c r="AA29" s="794">
        <f>IF(U29="?",0,IF(U29&lt;&gt;"",1,0))+IF(W29="?",0,IF(W29&lt;&gt;"",1,0))</f>
        <v>0</v>
      </c>
      <c r="AB29" s="314"/>
    </row>
    <row r="30" spans="1:29" s="313" customFormat="1" ht="5.25" customHeight="1" x14ac:dyDescent="0.2">
      <c r="A30" s="269"/>
      <c r="B30" s="216"/>
      <c r="C30" s="664"/>
      <c r="D30" s="664"/>
      <c r="E30" s="628"/>
      <c r="F30" s="628"/>
      <c r="G30" s="628"/>
      <c r="H30" s="628"/>
      <c r="I30" s="628"/>
      <c r="J30" s="628"/>
      <c r="K30" s="628"/>
      <c r="L30" s="628"/>
      <c r="M30" s="628"/>
      <c r="N30" s="628"/>
      <c r="O30" s="628"/>
      <c r="P30" s="628"/>
      <c r="Q30" s="628"/>
      <c r="R30" s="664"/>
      <c r="S30" s="664"/>
      <c r="T30" s="664"/>
      <c r="U30" s="664"/>
      <c r="V30" s="664"/>
      <c r="W30" s="664"/>
      <c r="X30" s="628"/>
      <c r="Y30" s="1129"/>
      <c r="Z30" s="141"/>
      <c r="AA30" s="794"/>
      <c r="AB30" s="314"/>
    </row>
    <row r="31" spans="1:29" s="313" customFormat="1" ht="21" customHeight="1" x14ac:dyDescent="0.2">
      <c r="A31" s="272" t="s">
        <v>1592</v>
      </c>
      <c r="B31" s="216"/>
      <c r="C31" s="628" t="s">
        <v>1763</v>
      </c>
      <c r="D31" s="664"/>
      <c r="E31" s="664"/>
      <c r="F31" s="664"/>
      <c r="G31" s="664"/>
      <c r="H31" s="664"/>
      <c r="I31" s="664"/>
      <c r="J31" s="664"/>
      <c r="K31" s="664"/>
      <c r="L31" s="664"/>
      <c r="M31" s="664"/>
      <c r="N31" s="664"/>
      <c r="O31" s="664"/>
      <c r="P31" s="664"/>
      <c r="Q31" s="1213" t="s">
        <v>849</v>
      </c>
      <c r="R31" s="627" t="s">
        <v>1050</v>
      </c>
      <c r="S31" s="1129"/>
      <c r="T31" s="1213" t="s">
        <v>849</v>
      </c>
      <c r="U31" s="627" t="s">
        <v>1051</v>
      </c>
      <c r="V31" s="1129"/>
      <c r="W31" s="1213" t="s">
        <v>849</v>
      </c>
      <c r="X31" s="627" t="s">
        <v>1052</v>
      </c>
      <c r="Y31" s="1129"/>
      <c r="Z31" s="141"/>
      <c r="AA31" s="794">
        <f>IF(Q31="?",0,IF(Q31&lt;&gt;"",1,0))+IF(T31="?",0,IF(T31&lt;&gt;"",1,0))+IF(W31="?",0,IF(W31&lt;&gt;"",1,0))</f>
        <v>0</v>
      </c>
      <c r="AB31" s="314"/>
    </row>
    <row r="32" spans="1:29" s="313" customFormat="1" ht="9" customHeight="1" x14ac:dyDescent="0.2">
      <c r="A32" s="269"/>
      <c r="B32" s="216"/>
      <c r="C32" s="664"/>
      <c r="D32" s="664"/>
      <c r="E32" s="628"/>
      <c r="F32" s="628"/>
      <c r="G32" s="628"/>
      <c r="H32" s="628"/>
      <c r="I32" s="628"/>
      <c r="J32" s="628"/>
      <c r="K32" s="628"/>
      <c r="L32" s="628"/>
      <c r="M32" s="628"/>
      <c r="N32" s="628"/>
      <c r="O32" s="628"/>
      <c r="P32" s="628"/>
      <c r="Q32" s="628"/>
      <c r="R32" s="664"/>
      <c r="S32" s="664"/>
      <c r="T32" s="664"/>
      <c r="U32" s="664"/>
      <c r="V32" s="664"/>
      <c r="W32" s="664"/>
      <c r="X32" s="628"/>
      <c r="Y32" s="1232"/>
      <c r="Z32" s="141"/>
      <c r="AA32" s="794"/>
      <c r="AB32" s="314"/>
    </row>
    <row r="33" spans="1:28" s="313" customFormat="1" ht="12" customHeight="1" x14ac:dyDescent="0.15">
      <c r="A33" s="1234"/>
      <c r="B33" s="216"/>
      <c r="C33" s="1094"/>
      <c r="D33" s="1102"/>
      <c r="E33" s="1100"/>
      <c r="F33" s="1100"/>
      <c r="G33" s="1100"/>
      <c r="H33" s="1100"/>
      <c r="I33" s="1100"/>
      <c r="J33" s="1100"/>
      <c r="K33" s="1100"/>
      <c r="L33" s="1095"/>
      <c r="M33" s="2381" t="s">
        <v>1455</v>
      </c>
      <c r="N33" s="2382"/>
      <c r="O33" s="2382" t="s">
        <v>1429</v>
      </c>
      <c r="P33" s="2382"/>
      <c r="Q33" s="2382"/>
      <c r="R33" s="2383"/>
      <c r="S33" s="2381" t="s">
        <v>1443</v>
      </c>
      <c r="T33" s="2382"/>
      <c r="U33" s="2382" t="s">
        <v>1429</v>
      </c>
      <c r="V33" s="2382"/>
      <c r="W33" s="2382"/>
      <c r="X33" s="2383"/>
      <c r="Y33" s="140"/>
      <c r="Z33" s="141"/>
      <c r="AA33" s="794"/>
      <c r="AB33" s="136"/>
    </row>
    <row r="34" spans="1:28" s="313" customFormat="1" ht="24" customHeight="1" x14ac:dyDescent="0.2">
      <c r="A34" s="1234"/>
      <c r="B34" s="216"/>
      <c r="C34" s="1096"/>
      <c r="D34" s="1103"/>
      <c r="E34" s="143"/>
      <c r="F34" s="143"/>
      <c r="G34" s="143"/>
      <c r="H34" s="143"/>
      <c r="I34" s="143"/>
      <c r="J34" s="143"/>
      <c r="K34" s="143"/>
      <c r="L34" s="1097"/>
      <c r="M34" s="2384" t="s">
        <v>1441</v>
      </c>
      <c r="N34" s="2385"/>
      <c r="O34" s="2386"/>
      <c r="P34" s="2179" t="s">
        <v>1442</v>
      </c>
      <c r="Q34" s="2180"/>
      <c r="R34" s="2181"/>
      <c r="S34" s="2384" t="s">
        <v>1441</v>
      </c>
      <c r="T34" s="2385"/>
      <c r="U34" s="2386"/>
      <c r="V34" s="2179" t="s">
        <v>1442</v>
      </c>
      <c r="W34" s="2180"/>
      <c r="X34" s="2181"/>
      <c r="Y34" s="140"/>
      <c r="Z34" s="141"/>
      <c r="AA34" s="794"/>
      <c r="AB34" s="136"/>
    </row>
    <row r="35" spans="1:28" s="313" customFormat="1" ht="21" customHeight="1" x14ac:dyDescent="0.15">
      <c r="A35" s="1234" t="s">
        <v>1593</v>
      </c>
      <c r="B35" s="216"/>
      <c r="C35" s="2154" t="s">
        <v>1538</v>
      </c>
      <c r="D35" s="2155"/>
      <c r="E35" s="2155"/>
      <c r="F35" s="2155"/>
      <c r="G35" s="2155"/>
      <c r="H35" s="2155"/>
      <c r="I35" s="2155"/>
      <c r="J35" s="2155"/>
      <c r="K35" s="2155"/>
      <c r="L35" s="2156"/>
      <c r="M35" s="2189"/>
      <c r="N35" s="2190"/>
      <c r="O35" s="2191"/>
      <c r="P35" s="2189"/>
      <c r="Q35" s="2190"/>
      <c r="R35" s="2191"/>
      <c r="S35" s="2189"/>
      <c r="T35" s="2190"/>
      <c r="U35" s="2191"/>
      <c r="V35" s="2189"/>
      <c r="W35" s="2190"/>
      <c r="X35" s="2191"/>
      <c r="Y35" s="140"/>
      <c r="Z35" s="141"/>
      <c r="AA35" s="794">
        <f>IF(M35="?",0,IF(M35&lt;&gt;"",1,0))+IF(P35="?",0,IF(P35&lt;&gt;"",1,0))+IF(S35="?",0,IF(S35&lt;&gt;"",1,0))+IF(V35="?",0,IF(V35&lt;&gt;"",1,0))</f>
        <v>0</v>
      </c>
      <c r="AB35" s="136"/>
    </row>
    <row r="36" spans="1:28" s="313" customFormat="1" ht="9" customHeight="1" x14ac:dyDescent="0.15">
      <c r="A36" s="1234"/>
      <c r="B36" s="216"/>
      <c r="C36" s="625"/>
      <c r="D36" s="625"/>
      <c r="E36" s="625"/>
      <c r="F36" s="625"/>
      <c r="G36" s="625"/>
      <c r="H36" s="625"/>
      <c r="I36" s="625"/>
      <c r="J36" s="625"/>
      <c r="K36" s="625"/>
      <c r="L36" s="625"/>
      <c r="M36" s="625"/>
      <c r="N36" s="625"/>
      <c r="O36" s="625"/>
      <c r="P36" s="625"/>
      <c r="Q36" s="625"/>
      <c r="R36" s="625"/>
      <c r="S36" s="625"/>
      <c r="T36" s="625"/>
      <c r="U36" s="625"/>
      <c r="V36" s="625"/>
      <c r="W36" s="625"/>
      <c r="X36" s="625"/>
      <c r="Y36" s="140"/>
      <c r="Z36" s="141"/>
      <c r="AA36" s="794"/>
      <c r="AB36" s="136"/>
    </row>
    <row r="37" spans="1:28" s="313" customFormat="1" ht="15" customHeight="1" x14ac:dyDescent="0.2">
      <c r="A37" s="1234"/>
      <c r="B37" s="216"/>
      <c r="C37" s="1152"/>
      <c r="D37" s="1153" t="s">
        <v>1500</v>
      </c>
      <c r="E37" s="628"/>
      <c r="F37" s="628"/>
      <c r="G37" s="628"/>
      <c r="H37" s="628"/>
      <c r="I37" s="628"/>
      <c r="J37" s="628"/>
      <c r="K37" s="628"/>
      <c r="L37" s="628"/>
      <c r="M37" s="628"/>
      <c r="N37" s="628"/>
      <c r="O37" s="628"/>
      <c r="P37" s="628"/>
      <c r="Q37" s="628"/>
      <c r="R37" s="664"/>
      <c r="S37" s="664"/>
      <c r="T37" s="664"/>
      <c r="U37" s="664"/>
      <c r="V37" s="664"/>
      <c r="W37" s="664"/>
      <c r="X37" s="628"/>
      <c r="Y37" s="1129"/>
      <c r="Z37" s="141"/>
      <c r="AA37" s="794"/>
      <c r="AB37" s="314"/>
    </row>
    <row r="38" spans="1:28" s="313" customFormat="1" ht="21" customHeight="1" x14ac:dyDescent="0.2">
      <c r="A38" s="272" t="s">
        <v>1766</v>
      </c>
      <c r="B38" s="216"/>
      <c r="C38" s="627"/>
      <c r="D38" s="1213" t="s">
        <v>849</v>
      </c>
      <c r="E38" s="627" t="s">
        <v>227</v>
      </c>
      <c r="F38" s="628"/>
      <c r="G38" s="628"/>
      <c r="H38" s="628"/>
      <c r="I38" s="628"/>
      <c r="J38" s="628"/>
      <c r="K38" s="628"/>
      <c r="L38" s="628"/>
      <c r="M38" s="628"/>
      <c r="N38" s="628"/>
      <c r="O38" s="1213" t="s">
        <v>849</v>
      </c>
      <c r="P38" s="627" t="s">
        <v>1499</v>
      </c>
      <c r="Q38" s="628"/>
      <c r="R38" s="664"/>
      <c r="S38" s="664"/>
      <c r="T38" s="664"/>
      <c r="U38" s="664"/>
      <c r="V38" s="664"/>
      <c r="W38" s="664"/>
      <c r="X38" s="628"/>
      <c r="Y38" s="1129"/>
      <c r="Z38" s="141"/>
      <c r="AA38" s="794">
        <f>IF(D38="?",0,IF(D38&lt;&gt;"",1,0))+IF(O38="?",0,IF(O38&lt;&gt;"",1,0))</f>
        <v>0</v>
      </c>
      <c r="AB38" s="314"/>
    </row>
    <row r="39" spans="1:28" s="313" customFormat="1" ht="21.75" customHeight="1" x14ac:dyDescent="0.2">
      <c r="A39" s="272" t="s">
        <v>1767</v>
      </c>
      <c r="B39" s="216"/>
      <c r="C39" s="664"/>
      <c r="D39" s="1213" t="s">
        <v>849</v>
      </c>
      <c r="E39" s="627" t="s">
        <v>1497</v>
      </c>
      <c r="F39" s="628"/>
      <c r="G39" s="628"/>
      <c r="H39" s="628"/>
      <c r="I39" s="628"/>
      <c r="J39" s="628"/>
      <c r="K39" s="628"/>
      <c r="L39" s="628"/>
      <c r="M39" s="628"/>
      <c r="N39" s="628"/>
      <c r="O39" s="1213" t="s">
        <v>849</v>
      </c>
      <c r="P39" s="627" t="s">
        <v>1</v>
      </c>
      <c r="Q39" s="628"/>
      <c r="R39" s="664"/>
      <c r="S39" s="664"/>
      <c r="T39" s="664"/>
      <c r="U39" s="664"/>
      <c r="V39" s="664"/>
      <c r="W39" s="664"/>
      <c r="X39" s="628"/>
      <c r="Y39" s="1129"/>
      <c r="Z39" s="141"/>
      <c r="AA39" s="794">
        <f>IF(D39="?",0,IF(D39&lt;&gt;"",1,0))+IF(O39="?",0,IF(O39&lt;&gt;"",1,0))</f>
        <v>0</v>
      </c>
      <c r="AB39" s="314"/>
    </row>
    <row r="40" spans="1:28" s="313" customFormat="1" ht="20.25" customHeight="1" x14ac:dyDescent="0.2">
      <c r="A40" s="272" t="s">
        <v>1768</v>
      </c>
      <c r="B40" s="216"/>
      <c r="C40" s="664"/>
      <c r="D40" s="1213" t="s">
        <v>849</v>
      </c>
      <c r="E40" s="627" t="s">
        <v>1498</v>
      </c>
      <c r="F40" s="628"/>
      <c r="G40" s="628"/>
      <c r="H40" s="628"/>
      <c r="I40" s="628"/>
      <c r="J40" s="628"/>
      <c r="K40" s="628"/>
      <c r="L40" s="628"/>
      <c r="M40" s="628"/>
      <c r="N40" s="628"/>
      <c r="O40" s="1213" t="s">
        <v>849</v>
      </c>
      <c r="P40" s="627" t="s">
        <v>188</v>
      </c>
      <c r="Q40" s="628"/>
      <c r="R40" s="664"/>
      <c r="S40" s="664"/>
      <c r="T40" s="664"/>
      <c r="U40" s="664"/>
      <c r="V40" s="664"/>
      <c r="W40" s="664"/>
      <c r="X40" s="628"/>
      <c r="Y40" s="1129"/>
      <c r="Z40" s="141"/>
      <c r="AA40" s="794">
        <f>IF(D40="?",0,IF(D40&lt;&gt;"",1,0))+IF(O40="?",0,IF(O40&lt;&gt;"",1,0))</f>
        <v>0</v>
      </c>
      <c r="AB40" s="314"/>
    </row>
    <row r="41" spans="1:28" s="313" customFormat="1" ht="21" customHeight="1" x14ac:dyDescent="0.2">
      <c r="A41" s="272" t="s">
        <v>1769</v>
      </c>
      <c r="B41" s="216"/>
      <c r="C41" s="664"/>
      <c r="D41" s="1213" t="s">
        <v>849</v>
      </c>
      <c r="E41" s="627" t="s">
        <v>148</v>
      </c>
      <c r="F41" s="628"/>
      <c r="G41" s="628"/>
      <c r="H41" s="628"/>
      <c r="I41" s="628"/>
      <c r="J41" s="628"/>
      <c r="K41" s="628"/>
      <c r="L41" s="628"/>
      <c r="M41" s="628"/>
      <c r="N41" s="628"/>
      <c r="O41" s="1213" t="s">
        <v>849</v>
      </c>
      <c r="P41" s="627" t="s">
        <v>46</v>
      </c>
      <c r="Q41" s="628"/>
      <c r="R41" s="664"/>
      <c r="S41" s="664"/>
      <c r="T41" s="664"/>
      <c r="U41" s="664"/>
      <c r="V41" s="664"/>
      <c r="W41" s="664"/>
      <c r="X41" s="628"/>
      <c r="Y41" s="1129"/>
      <c r="Z41" s="141"/>
      <c r="AA41" s="794">
        <f>IF(D41="?",0,IF(D41&lt;&gt;"",1,0))+IF(O41="?",0,IF(O41&lt;&gt;"",1,0))</f>
        <v>0</v>
      </c>
      <c r="AB41" s="314"/>
    </row>
    <row r="42" spans="1:28" s="313" customFormat="1" ht="5.25" customHeight="1" x14ac:dyDescent="0.2">
      <c r="A42" s="269"/>
      <c r="B42" s="216"/>
      <c r="C42" s="625"/>
      <c r="D42" s="625"/>
      <c r="E42" s="625"/>
      <c r="F42" s="625"/>
      <c r="G42" s="625"/>
      <c r="H42" s="625"/>
      <c r="I42" s="625"/>
      <c r="J42" s="625"/>
      <c r="K42" s="625"/>
      <c r="L42" s="625"/>
      <c r="M42" s="625"/>
      <c r="N42" s="625"/>
      <c r="O42" s="625"/>
      <c r="P42" s="625"/>
      <c r="Q42" s="625"/>
      <c r="R42" s="625"/>
      <c r="S42" s="625"/>
      <c r="T42" s="625"/>
      <c r="U42" s="625"/>
      <c r="V42" s="625"/>
      <c r="W42" s="625"/>
      <c r="X42" s="625"/>
      <c r="Y42" s="140"/>
      <c r="Z42" s="141"/>
      <c r="AA42" s="794"/>
      <c r="AB42" s="136"/>
    </row>
    <row r="43" spans="1:28" s="313" customFormat="1" ht="21" customHeight="1" x14ac:dyDescent="0.2">
      <c r="A43" s="269"/>
      <c r="B43" s="216"/>
      <c r="C43" s="625"/>
      <c r="D43" s="2277" t="s">
        <v>1501</v>
      </c>
      <c r="E43" s="1658"/>
      <c r="F43" s="1658"/>
      <c r="G43" s="1658"/>
      <c r="H43" s="1658"/>
      <c r="I43" s="1658"/>
      <c r="J43" s="1658"/>
      <c r="K43" s="1658"/>
      <c r="L43" s="1658"/>
      <c r="M43" s="1658"/>
      <c r="N43" s="1658"/>
      <c r="O43" s="1658"/>
      <c r="P43" s="1658"/>
      <c r="Q43" s="1658"/>
      <c r="R43" s="1658"/>
      <c r="S43" s="1658"/>
      <c r="T43" s="1658"/>
      <c r="U43" s="1658"/>
      <c r="V43" s="1658"/>
      <c r="W43" s="1658"/>
      <c r="X43" s="1659"/>
      <c r="Y43" s="140"/>
      <c r="Z43" s="141"/>
      <c r="AA43" s="794"/>
      <c r="AB43" s="136"/>
    </row>
    <row r="44" spans="1:28" s="313" customFormat="1" ht="5.25" customHeight="1" x14ac:dyDescent="0.2">
      <c r="A44" s="269"/>
      <c r="B44" s="216"/>
      <c r="C44" s="625"/>
      <c r="D44" s="625"/>
      <c r="E44" s="625"/>
      <c r="F44" s="625"/>
      <c r="G44" s="625"/>
      <c r="H44" s="625"/>
      <c r="I44" s="625"/>
      <c r="J44" s="625"/>
      <c r="K44" s="625"/>
      <c r="L44" s="625"/>
      <c r="M44" s="625"/>
      <c r="N44" s="625"/>
      <c r="O44" s="625"/>
      <c r="P44" s="625"/>
      <c r="Q44" s="625"/>
      <c r="R44" s="625"/>
      <c r="S44" s="625"/>
      <c r="T44" s="625"/>
      <c r="U44" s="625"/>
      <c r="V44" s="625"/>
      <c r="W44" s="625"/>
      <c r="X44" s="625"/>
      <c r="Y44" s="140"/>
      <c r="Z44" s="141"/>
      <c r="AA44" s="794"/>
      <c r="AB44" s="136"/>
    </row>
    <row r="45" spans="1:28" s="313" customFormat="1" ht="23.25" customHeight="1" x14ac:dyDescent="0.2">
      <c r="A45" s="269" t="s">
        <v>1770</v>
      </c>
      <c r="B45" s="216"/>
      <c r="C45" s="1457" t="s">
        <v>1760</v>
      </c>
      <c r="D45" s="1457"/>
      <c r="E45" s="1457"/>
      <c r="F45" s="1457"/>
      <c r="G45" s="1457"/>
      <c r="H45" s="1457"/>
      <c r="I45" s="1457"/>
      <c r="J45" s="1457"/>
      <c r="K45" s="1457"/>
      <c r="L45" s="1457"/>
      <c r="M45" s="1457"/>
      <c r="N45" s="1457"/>
      <c r="O45" s="1457"/>
      <c r="P45" s="1457"/>
      <c r="Q45" s="1457"/>
      <c r="R45" s="1457"/>
      <c r="S45" s="1457"/>
      <c r="T45" s="1751"/>
      <c r="U45" s="1751"/>
      <c r="V45" s="2377"/>
      <c r="W45" s="1358" t="s">
        <v>849</v>
      </c>
      <c r="X45" s="1359"/>
      <c r="Y45" s="628"/>
      <c r="Z45" s="141"/>
      <c r="AA45" s="794">
        <f>IF(W45="?",0,IF(W45&lt;&gt;"",1,0))</f>
        <v>0</v>
      </c>
      <c r="AB45" s="136"/>
    </row>
    <row r="46" spans="1:28" s="773" customFormat="1" ht="15" customHeight="1" x14ac:dyDescent="0.2">
      <c r="A46" s="269"/>
      <c r="B46" s="608"/>
      <c r="C46" s="1154" t="s">
        <v>838</v>
      </c>
      <c r="D46" s="907"/>
      <c r="E46" s="907"/>
      <c r="F46" s="907"/>
      <c r="G46" s="907"/>
      <c r="H46" s="907"/>
      <c r="I46" s="907"/>
      <c r="J46" s="907"/>
      <c r="K46" s="907"/>
      <c r="L46" s="907"/>
      <c r="M46" s="907"/>
      <c r="N46" s="907"/>
      <c r="O46" s="907"/>
      <c r="P46" s="223"/>
      <c r="Q46" s="223"/>
      <c r="R46" s="223"/>
      <c r="S46" s="223"/>
      <c r="T46" s="223"/>
      <c r="U46" s="223"/>
      <c r="V46" s="223"/>
      <c r="W46" s="223"/>
      <c r="X46" s="223"/>
      <c r="Y46" s="610"/>
      <c r="Z46" s="611"/>
      <c r="AA46" s="908"/>
      <c r="AB46" s="612"/>
    </row>
    <row r="47" spans="1:28" s="313" customFormat="1" ht="36.75" customHeight="1" x14ac:dyDescent="0.2">
      <c r="A47" s="269" t="s">
        <v>1771</v>
      </c>
      <c r="B47" s="216"/>
      <c r="C47" s="1796"/>
      <c r="D47" s="1796"/>
      <c r="E47" s="1796"/>
      <c r="F47" s="1796"/>
      <c r="G47" s="1796"/>
      <c r="H47" s="1796"/>
      <c r="I47" s="1796"/>
      <c r="J47" s="1796"/>
      <c r="K47" s="1796"/>
      <c r="L47" s="1796"/>
      <c r="M47" s="1796"/>
      <c r="N47" s="1796"/>
      <c r="O47" s="1796"/>
      <c r="P47" s="1796"/>
      <c r="Q47" s="1796"/>
      <c r="R47" s="1796"/>
      <c r="S47" s="1796"/>
      <c r="T47" s="1796"/>
      <c r="U47" s="1796"/>
      <c r="V47" s="1796"/>
      <c r="W47" s="1796"/>
      <c r="X47" s="1796"/>
      <c r="Y47" s="140"/>
      <c r="Z47" s="141"/>
      <c r="AA47" s="794">
        <f>IF(C47="?",0,IF(C47&lt;&gt;"",1,0))</f>
        <v>0</v>
      </c>
      <c r="AB47" s="136"/>
    </row>
    <row r="48" spans="1:28" s="313" customFormat="1" ht="9" customHeight="1" x14ac:dyDescent="0.2">
      <c r="A48" s="269"/>
      <c r="B48" s="214"/>
      <c r="C48" s="143"/>
      <c r="D48" s="143"/>
      <c r="E48" s="143"/>
      <c r="F48" s="143"/>
      <c r="G48" s="143"/>
      <c r="H48" s="143"/>
      <c r="I48" s="143"/>
      <c r="J48" s="143"/>
      <c r="K48" s="143"/>
      <c r="L48" s="143"/>
      <c r="M48" s="143"/>
      <c r="N48" s="143"/>
      <c r="O48" s="143"/>
      <c r="P48" s="143"/>
      <c r="Q48" s="143"/>
      <c r="R48" s="143"/>
      <c r="S48" s="143"/>
      <c r="T48" s="143"/>
      <c r="U48" s="143"/>
      <c r="V48" s="143"/>
      <c r="W48" s="143"/>
      <c r="X48" s="143"/>
      <c r="Y48" s="144"/>
      <c r="Z48" s="145"/>
      <c r="AA48" s="794"/>
      <c r="AB48" s="136"/>
    </row>
    <row r="49" spans="1:28" s="313" customFormat="1" ht="5.25" customHeight="1" x14ac:dyDescent="0.2">
      <c r="A49" s="269"/>
      <c r="B49" s="216"/>
      <c r="C49" s="664"/>
      <c r="D49" s="664"/>
      <c r="E49" s="628"/>
      <c r="F49" s="628"/>
      <c r="G49" s="628"/>
      <c r="H49" s="628"/>
      <c r="I49" s="628"/>
      <c r="J49" s="628"/>
      <c r="K49" s="628"/>
      <c r="L49" s="628"/>
      <c r="M49" s="628"/>
      <c r="N49" s="628"/>
      <c r="O49" s="628"/>
      <c r="P49" s="628"/>
      <c r="Q49" s="628"/>
      <c r="R49" s="664"/>
      <c r="S49" s="664"/>
      <c r="T49" s="664"/>
      <c r="U49" s="664"/>
      <c r="V49" s="664"/>
      <c r="W49" s="664"/>
      <c r="X49" s="628"/>
      <c r="Y49" s="1129"/>
      <c r="Z49" s="141"/>
      <c r="AA49" s="794"/>
      <c r="AB49" s="314"/>
    </row>
    <row r="50" spans="1:28" s="313" customFormat="1" ht="36" customHeight="1" x14ac:dyDescent="0.2">
      <c r="A50" s="746" t="s">
        <v>219</v>
      </c>
      <c r="B50" s="221"/>
      <c r="C50" s="1543" t="s">
        <v>1494</v>
      </c>
      <c r="D50" s="2218"/>
      <c r="E50" s="2218"/>
      <c r="F50" s="2218"/>
      <c r="G50" s="2218"/>
      <c r="H50" s="2218"/>
      <c r="I50" s="2218"/>
      <c r="J50" s="2218"/>
      <c r="K50" s="2218"/>
      <c r="L50" s="2218"/>
      <c r="M50" s="2218"/>
      <c r="N50" s="2218"/>
      <c r="O50" s="2218"/>
      <c r="P50" s="2218"/>
      <c r="Q50" s="2218"/>
      <c r="R50" s="2218"/>
      <c r="S50" s="2218"/>
      <c r="T50" s="2218"/>
      <c r="U50" s="2218"/>
      <c r="V50" s="2218"/>
      <c r="W50" s="2218"/>
      <c r="X50" s="2219"/>
      <c r="Y50" s="1125"/>
      <c r="Z50" s="254"/>
      <c r="AA50" s="794"/>
      <c r="AB50" s="314"/>
    </row>
    <row r="51" spans="1:28" s="313" customFormat="1" ht="5.25" customHeight="1" x14ac:dyDescent="0.2">
      <c r="A51" s="269"/>
      <c r="B51" s="259"/>
      <c r="C51" s="627"/>
      <c r="D51" s="627"/>
      <c r="E51" s="627"/>
      <c r="F51" s="627"/>
      <c r="G51" s="627"/>
      <c r="H51" s="627"/>
      <c r="I51" s="627"/>
      <c r="J51" s="627"/>
      <c r="K51" s="627"/>
      <c r="L51" s="627"/>
      <c r="M51" s="627"/>
      <c r="N51" s="627"/>
      <c r="O51" s="627"/>
      <c r="P51" s="627"/>
      <c r="Q51" s="627"/>
      <c r="R51" s="627"/>
      <c r="S51" s="627"/>
      <c r="T51" s="627"/>
      <c r="U51" s="627"/>
      <c r="V51" s="627"/>
      <c r="W51" s="627"/>
      <c r="X51" s="627"/>
      <c r="Y51" s="206"/>
      <c r="Z51" s="175"/>
      <c r="AA51" s="794"/>
      <c r="AB51" s="314"/>
    </row>
    <row r="52" spans="1:28" s="313" customFormat="1" ht="12" customHeight="1" x14ac:dyDescent="0.2">
      <c r="A52" s="269"/>
      <c r="B52" s="216"/>
      <c r="C52" s="242" t="s">
        <v>1495</v>
      </c>
      <c r="D52" s="1149"/>
      <c r="E52" s="1149"/>
      <c r="F52" s="1149"/>
      <c r="G52" s="1149"/>
      <c r="H52" s="1149"/>
      <c r="I52" s="1149"/>
      <c r="J52" s="1149"/>
      <c r="K52" s="1149"/>
      <c r="L52" s="1149"/>
      <c r="M52" s="1149"/>
      <c r="N52" s="1149"/>
      <c r="O52" s="1149"/>
      <c r="P52" s="1149"/>
      <c r="Q52" s="1149"/>
      <c r="R52" s="1149"/>
      <c r="S52" s="1149"/>
      <c r="T52" s="1149"/>
      <c r="U52" s="1149"/>
      <c r="V52" s="1149"/>
      <c r="W52" s="1149"/>
      <c r="X52" s="1149"/>
      <c r="Y52" s="1129"/>
      <c r="Z52" s="141"/>
      <c r="AA52" s="794"/>
      <c r="AB52" s="314"/>
    </row>
    <row r="53" spans="1:28" s="313" customFormat="1" ht="5.25" customHeight="1" thickBot="1" x14ac:dyDescent="0.25">
      <c r="A53" s="269"/>
      <c r="B53" s="216"/>
      <c r="C53" s="1139"/>
      <c r="D53" s="1135"/>
      <c r="E53" s="1136"/>
      <c r="F53" s="1136"/>
      <c r="G53" s="1143"/>
      <c r="H53" s="708"/>
      <c r="I53" s="708"/>
      <c r="J53" s="708"/>
      <c r="K53" s="708"/>
      <c r="L53" s="708"/>
      <c r="M53" s="708"/>
      <c r="N53" s="708"/>
      <c r="O53" s="708"/>
      <c r="P53" s="708"/>
      <c r="Q53" s="708"/>
      <c r="R53" s="708"/>
      <c r="S53" s="1145"/>
      <c r="T53" s="1145"/>
      <c r="U53" s="1145"/>
      <c r="V53" s="1145"/>
      <c r="W53" s="1145"/>
      <c r="X53" s="1144"/>
      <c r="Y53" s="1129"/>
      <c r="Z53" s="141"/>
      <c r="AA53" s="794"/>
      <c r="AB53" s="314"/>
    </row>
    <row r="54" spans="1:28" s="313" customFormat="1" ht="24.75" customHeight="1" thickTop="1" thickBot="1" x14ac:dyDescent="0.25">
      <c r="A54" s="272" t="s">
        <v>1772</v>
      </c>
      <c r="B54" s="216"/>
      <c r="C54" s="2313" t="s">
        <v>849</v>
      </c>
      <c r="D54" s="2314"/>
      <c r="E54" s="2315"/>
      <c r="F54" s="2316"/>
      <c r="G54" s="2317"/>
      <c r="H54" s="1363"/>
      <c r="I54" s="1363"/>
      <c r="J54" s="1363"/>
      <c r="K54" s="1363"/>
      <c r="L54" s="1363"/>
      <c r="M54" s="1363"/>
      <c r="N54" s="1363"/>
      <c r="O54" s="1363"/>
      <c r="P54" s="1363"/>
      <c r="Q54" s="1363"/>
      <c r="R54" s="1363"/>
      <c r="S54" s="1363"/>
      <c r="T54" s="1363"/>
      <c r="U54" s="1363"/>
      <c r="V54" s="1363"/>
      <c r="W54" s="1363"/>
      <c r="X54" s="2318"/>
      <c r="Y54" s="1129"/>
      <c r="Z54" s="141"/>
      <c r="AA54" s="794">
        <f>IF(C54="?",0,IF(C54&lt;&gt;"",1,0))+IF(G54="?",0,IF(G54&lt;&gt;"",1,0))</f>
        <v>0</v>
      </c>
      <c r="AB54" s="314"/>
    </row>
    <row r="55" spans="1:28" s="313" customFormat="1" ht="5.25" customHeight="1" thickTop="1" x14ac:dyDescent="0.2">
      <c r="A55" s="269"/>
      <c r="B55" s="216"/>
      <c r="C55" s="1141"/>
      <c r="D55" s="1134"/>
      <c r="E55" s="215"/>
      <c r="F55" s="215"/>
      <c r="G55" s="1146"/>
      <c r="H55" s="227"/>
      <c r="I55" s="227"/>
      <c r="J55" s="227"/>
      <c r="K55" s="227"/>
      <c r="L55" s="227"/>
      <c r="M55" s="227"/>
      <c r="N55" s="227"/>
      <c r="O55" s="227"/>
      <c r="P55" s="227"/>
      <c r="Q55" s="227"/>
      <c r="R55" s="227"/>
      <c r="S55" s="227"/>
      <c r="T55" s="227"/>
      <c r="U55" s="227"/>
      <c r="V55" s="227"/>
      <c r="W55" s="227"/>
      <c r="X55" s="1147"/>
      <c r="Y55" s="1129"/>
      <c r="Z55" s="141"/>
      <c r="AA55" s="794"/>
      <c r="AB55" s="314"/>
    </row>
    <row r="56" spans="1:28" ht="9" customHeight="1" x14ac:dyDescent="0.2">
      <c r="A56" s="269"/>
      <c r="B56" s="1150"/>
      <c r="C56" s="227"/>
      <c r="D56" s="227"/>
      <c r="E56" s="227"/>
      <c r="F56" s="227"/>
      <c r="G56" s="227"/>
      <c r="H56" s="227"/>
      <c r="I56" s="227"/>
      <c r="J56" s="227"/>
      <c r="K56" s="227"/>
      <c r="L56" s="227"/>
      <c r="M56" s="227"/>
      <c r="N56" s="1151"/>
      <c r="O56" s="1151"/>
      <c r="P56" s="1151"/>
      <c r="Q56" s="1151"/>
      <c r="R56" s="227"/>
      <c r="S56" s="227"/>
      <c r="T56" s="227"/>
      <c r="U56" s="1151"/>
      <c r="V56" s="1151"/>
      <c r="W56" s="1151"/>
      <c r="X56" s="1151"/>
      <c r="Y56" s="536"/>
      <c r="Z56" s="707"/>
      <c r="AA56" s="794"/>
    </row>
    <row r="57" spans="1:28" s="313" customFormat="1" ht="5.25" customHeight="1" x14ac:dyDescent="0.2">
      <c r="A57" s="269"/>
      <c r="B57" s="1098"/>
      <c r="C57" s="1136"/>
      <c r="D57" s="1136"/>
      <c r="E57" s="1136"/>
      <c r="F57" s="1136"/>
      <c r="G57" s="1136"/>
      <c r="H57" s="1136"/>
      <c r="I57" s="1136"/>
      <c r="J57" s="1136"/>
      <c r="K57" s="1136"/>
      <c r="L57" s="1136"/>
      <c r="M57" s="1136"/>
      <c r="N57" s="1136"/>
      <c r="O57" s="1136"/>
      <c r="P57" s="1136"/>
      <c r="Q57" s="1136"/>
      <c r="R57" s="1136"/>
      <c r="S57" s="1136"/>
      <c r="T57" s="1136"/>
      <c r="U57" s="1136"/>
      <c r="V57" s="1136"/>
      <c r="W57" s="1136"/>
      <c r="X57" s="1136"/>
      <c r="Y57" s="1136"/>
      <c r="Z57" s="1099"/>
      <c r="AA57" s="794"/>
    </row>
    <row r="58" spans="1:28" s="767" customFormat="1" ht="22.5" customHeight="1" x14ac:dyDescent="0.2">
      <c r="A58" s="269"/>
      <c r="B58" s="759"/>
      <c r="C58" s="624" t="s">
        <v>1375</v>
      </c>
      <c r="D58" s="624"/>
      <c r="E58" s="624"/>
      <c r="F58" s="624"/>
      <c r="G58" s="624"/>
      <c r="H58" s="624"/>
      <c r="I58" s="624"/>
      <c r="J58" s="624"/>
      <c r="K58" s="624"/>
      <c r="L58" s="624"/>
      <c r="M58" s="624"/>
      <c r="N58" s="624"/>
      <c r="O58" s="624"/>
      <c r="P58" s="624"/>
      <c r="Q58" s="624"/>
      <c r="R58" s="627"/>
      <c r="S58" s="627"/>
      <c r="T58" s="627"/>
      <c r="U58" s="627"/>
      <c r="V58" s="627"/>
      <c r="W58" s="627"/>
      <c r="X58" s="627"/>
      <c r="Y58" s="1126"/>
      <c r="Z58" s="766"/>
      <c r="AA58" s="794"/>
    </row>
    <row r="59" spans="1:28" s="313" customFormat="1" ht="5.25" customHeight="1" x14ac:dyDescent="0.2">
      <c r="A59" s="269"/>
      <c r="B59" s="216"/>
      <c r="C59" s="628"/>
      <c r="D59" s="1247"/>
      <c r="E59" s="1247"/>
      <c r="F59" s="628"/>
      <c r="G59" s="628"/>
      <c r="H59" s="628"/>
      <c r="I59" s="628"/>
      <c r="J59" s="628"/>
      <c r="K59" s="628"/>
      <c r="L59" s="628"/>
      <c r="M59" s="628"/>
      <c r="N59" s="628"/>
      <c r="O59" s="628"/>
      <c r="P59" s="628"/>
      <c r="Q59" s="628"/>
      <c r="R59" s="628"/>
      <c r="S59" s="628"/>
      <c r="T59" s="628"/>
      <c r="U59" s="628"/>
      <c r="V59" s="628"/>
      <c r="W59" s="628"/>
      <c r="X59" s="628"/>
      <c r="Y59" s="628"/>
      <c r="Z59" s="141"/>
      <c r="AA59" s="794"/>
    </row>
    <row r="60" spans="1:28" s="313" customFormat="1" ht="21" customHeight="1" x14ac:dyDescent="0.2">
      <c r="A60" s="269" t="s">
        <v>1773</v>
      </c>
      <c r="B60" s="216"/>
      <c r="C60" s="628" t="s">
        <v>69</v>
      </c>
      <c r="D60" s="1242"/>
      <c r="E60" s="1242"/>
      <c r="F60" s="628"/>
      <c r="G60" s="628"/>
      <c r="H60" s="628"/>
      <c r="I60" s="1785"/>
      <c r="J60" s="1786"/>
      <c r="K60" s="1786"/>
      <c r="L60" s="1786"/>
      <c r="M60" s="1786"/>
      <c r="N60" s="1786"/>
      <c r="O60" s="1786"/>
      <c r="P60" s="1786"/>
      <c r="Q60" s="1786"/>
      <c r="R60" s="1786"/>
      <c r="S60" s="1786"/>
      <c r="T60" s="1786"/>
      <c r="U60" s="1786"/>
      <c r="V60" s="1786"/>
      <c r="W60" s="1786"/>
      <c r="X60" s="1787"/>
      <c r="Y60" s="628"/>
      <c r="Z60" s="141"/>
      <c r="AA60" s="794">
        <f>IF(I60="?",0,IF(I60&lt;&gt;"",1,0))</f>
        <v>0</v>
      </c>
    </row>
    <row r="61" spans="1:28" s="313" customFormat="1" ht="5.25" customHeight="1" x14ac:dyDescent="0.2">
      <c r="A61" s="269"/>
      <c r="B61" s="216"/>
      <c r="C61" s="627"/>
      <c r="D61" s="1242"/>
      <c r="E61" s="1242"/>
      <c r="F61" s="628"/>
      <c r="G61" s="628"/>
      <c r="H61" s="628"/>
      <c r="I61" s="628"/>
      <c r="J61" s="628"/>
      <c r="K61" s="628"/>
      <c r="L61" s="628"/>
      <c r="M61" s="628"/>
      <c r="N61" s="628"/>
      <c r="O61" s="628"/>
      <c r="P61" s="628"/>
      <c r="Q61" s="628"/>
      <c r="R61" s="628"/>
      <c r="S61" s="628"/>
      <c r="T61" s="628"/>
      <c r="U61" s="628"/>
      <c r="V61" s="628"/>
      <c r="W61" s="628"/>
      <c r="X61" s="628"/>
      <c r="Y61" s="628"/>
      <c r="Z61" s="141"/>
      <c r="AA61" s="794"/>
    </row>
    <row r="62" spans="1:28" s="313" customFormat="1" ht="21" customHeight="1" x14ac:dyDescent="0.2">
      <c r="A62" s="269" t="s">
        <v>1774</v>
      </c>
      <c r="B62" s="221"/>
      <c r="C62" s="628" t="s">
        <v>51</v>
      </c>
      <c r="D62" s="1242"/>
      <c r="E62" s="1242"/>
      <c r="F62" s="628"/>
      <c r="G62" s="628"/>
      <c r="H62" s="628"/>
      <c r="I62" s="1785"/>
      <c r="J62" s="1786"/>
      <c r="K62" s="1786"/>
      <c r="L62" s="1786"/>
      <c r="M62" s="1786"/>
      <c r="N62" s="1786"/>
      <c r="O62" s="1786"/>
      <c r="P62" s="1786"/>
      <c r="Q62" s="1786"/>
      <c r="R62" s="1786"/>
      <c r="S62" s="1786"/>
      <c r="T62" s="1786"/>
      <c r="U62" s="1786"/>
      <c r="V62" s="1786"/>
      <c r="W62" s="1786"/>
      <c r="X62" s="1787"/>
      <c r="Y62" s="628"/>
      <c r="Z62" s="141"/>
      <c r="AA62" s="794">
        <f>IF(I62="?",0,IF(I62&lt;&gt;"",1,0))</f>
        <v>0</v>
      </c>
    </row>
    <row r="63" spans="1:28" s="313" customFormat="1" ht="5.25" customHeight="1" x14ac:dyDescent="0.2">
      <c r="A63" s="269"/>
      <c r="B63" s="216"/>
      <c r="C63" s="627"/>
      <c r="D63" s="1242"/>
      <c r="E63" s="1242"/>
      <c r="F63" s="628"/>
      <c r="G63" s="628"/>
      <c r="H63" s="628"/>
      <c r="I63" s="628"/>
      <c r="J63" s="628"/>
      <c r="K63" s="628"/>
      <c r="L63" s="628"/>
      <c r="M63" s="628"/>
      <c r="N63" s="628"/>
      <c r="O63" s="628"/>
      <c r="P63" s="628"/>
      <c r="Q63" s="628"/>
      <c r="R63" s="628"/>
      <c r="S63" s="628"/>
      <c r="T63" s="628"/>
      <c r="U63" s="628"/>
      <c r="V63" s="628"/>
      <c r="W63" s="628"/>
      <c r="X63" s="628"/>
      <c r="Y63" s="628"/>
      <c r="Z63" s="141"/>
      <c r="AA63" s="794"/>
    </row>
    <row r="64" spans="1:28" s="313" customFormat="1" ht="21" customHeight="1" x14ac:dyDescent="0.2">
      <c r="A64" s="269" t="s">
        <v>1775</v>
      </c>
      <c r="B64" s="221"/>
      <c r="C64" s="628" t="s">
        <v>205</v>
      </c>
      <c r="D64" s="1242"/>
      <c r="E64" s="1242"/>
      <c r="F64" s="628"/>
      <c r="G64" s="628"/>
      <c r="H64" s="628"/>
      <c r="I64" s="1785"/>
      <c r="J64" s="1786"/>
      <c r="K64" s="1786"/>
      <c r="L64" s="1786"/>
      <c r="M64" s="1786"/>
      <c r="N64" s="1786"/>
      <c r="O64" s="1786"/>
      <c r="P64" s="1786"/>
      <c r="Q64" s="1786"/>
      <c r="R64" s="1786"/>
      <c r="S64" s="1786"/>
      <c r="T64" s="1786"/>
      <c r="U64" s="1786"/>
      <c r="V64" s="1786"/>
      <c r="W64" s="1786"/>
      <c r="X64" s="1787"/>
      <c r="Y64" s="628"/>
      <c r="Z64" s="141"/>
      <c r="AA64" s="794">
        <f>IF(I64="?",0,IF(I64&lt;&gt;"",1,0))</f>
        <v>0</v>
      </c>
    </row>
    <row r="65" spans="1:29" s="313" customFormat="1" ht="5.25" customHeight="1" x14ac:dyDescent="0.2">
      <c r="A65" s="269"/>
      <c r="B65" s="214"/>
      <c r="C65" s="215"/>
      <c r="D65" s="215"/>
      <c r="E65" s="215"/>
      <c r="F65" s="215"/>
      <c r="G65" s="215"/>
      <c r="H65" s="215"/>
      <c r="I65" s="215"/>
      <c r="J65" s="215"/>
      <c r="K65" s="215"/>
      <c r="L65" s="215"/>
      <c r="M65" s="215"/>
      <c r="N65" s="215"/>
      <c r="O65" s="215"/>
      <c r="P65" s="215"/>
      <c r="Q65" s="215"/>
      <c r="R65" s="215"/>
      <c r="S65" s="215"/>
      <c r="T65" s="215"/>
      <c r="U65" s="215"/>
      <c r="V65" s="215"/>
      <c r="W65" s="215"/>
      <c r="X65" s="215"/>
      <c r="Y65" s="215"/>
      <c r="Z65" s="145"/>
      <c r="AA65" s="794"/>
    </row>
    <row r="66" spans="1:29" s="313" customFormat="1" ht="5.25" customHeight="1" x14ac:dyDescent="0.2">
      <c r="A66" s="269"/>
      <c r="B66" s="216"/>
      <c r="C66" s="628"/>
      <c r="D66" s="628"/>
      <c r="E66" s="628"/>
      <c r="F66" s="628"/>
      <c r="G66" s="628"/>
      <c r="H66" s="628"/>
      <c r="I66" s="628"/>
      <c r="J66" s="628"/>
      <c r="K66" s="628"/>
      <c r="L66" s="628"/>
      <c r="M66" s="628"/>
      <c r="N66" s="628"/>
      <c r="O66" s="628"/>
      <c r="P66" s="628"/>
      <c r="Q66" s="628"/>
      <c r="R66" s="628"/>
      <c r="S66" s="628"/>
      <c r="T66" s="628"/>
      <c r="U66" s="628"/>
      <c r="V66" s="628"/>
      <c r="W66" s="628"/>
      <c r="X66" s="628"/>
      <c r="Y66" s="628"/>
      <c r="Z66" s="141"/>
      <c r="AA66" s="794"/>
    </row>
    <row r="67" spans="1:29" s="711" customFormat="1" ht="36" customHeight="1" x14ac:dyDescent="0.2">
      <c r="A67" s="269"/>
      <c r="B67" s="211"/>
      <c r="C67" s="2204" t="s">
        <v>750</v>
      </c>
      <c r="D67" s="2325"/>
      <c r="E67" s="2325"/>
      <c r="F67" s="2325"/>
      <c r="G67" s="2325"/>
      <c r="H67" s="2325"/>
      <c r="I67" s="2325"/>
      <c r="J67" s="2325"/>
      <c r="K67" s="2325"/>
      <c r="L67" s="2325"/>
      <c r="M67" s="2325"/>
      <c r="N67" s="2325"/>
      <c r="O67" s="2325"/>
      <c r="P67" s="2325"/>
      <c r="Q67" s="2325"/>
      <c r="R67" s="2325"/>
      <c r="S67" s="2325"/>
      <c r="T67" s="2325"/>
      <c r="U67" s="2325"/>
      <c r="V67" s="2325"/>
      <c r="W67" s="2325"/>
      <c r="X67" s="2326"/>
      <c r="Y67" s="594"/>
      <c r="Z67" s="1128"/>
      <c r="AA67" s="794"/>
    </row>
    <row r="68" spans="1:29" s="313" customFormat="1" ht="5.25" customHeight="1" x14ac:dyDescent="0.2">
      <c r="A68" s="269"/>
      <c r="B68" s="214"/>
      <c r="C68" s="215"/>
      <c r="D68" s="215"/>
      <c r="E68" s="215"/>
      <c r="F68" s="215"/>
      <c r="G68" s="215"/>
      <c r="H68" s="215"/>
      <c r="I68" s="215"/>
      <c r="J68" s="215"/>
      <c r="K68" s="215"/>
      <c r="L68" s="215"/>
      <c r="M68" s="215"/>
      <c r="N68" s="215"/>
      <c r="O68" s="215"/>
      <c r="P68" s="215"/>
      <c r="Q68" s="215"/>
      <c r="R68" s="215"/>
      <c r="S68" s="215"/>
      <c r="T68" s="215"/>
      <c r="U68" s="215"/>
      <c r="V68" s="215"/>
      <c r="W68" s="215"/>
      <c r="X68" s="215"/>
      <c r="Y68" s="215"/>
      <c r="Z68" s="145"/>
      <c r="AA68" s="794"/>
    </row>
    <row r="69" spans="1:29" s="313" customFormat="1" ht="5.25" customHeight="1" x14ac:dyDescent="0.2">
      <c r="A69" s="269"/>
      <c r="B69" s="216"/>
      <c r="C69" s="628"/>
      <c r="D69" s="628"/>
      <c r="E69" s="628"/>
      <c r="F69" s="628"/>
      <c r="G69" s="628"/>
      <c r="H69" s="628"/>
      <c r="I69" s="628"/>
      <c r="J69" s="628"/>
      <c r="K69" s="628"/>
      <c r="L69" s="628"/>
      <c r="M69" s="628"/>
      <c r="N69" s="628"/>
      <c r="O69" s="628"/>
      <c r="P69" s="628"/>
      <c r="Q69" s="628"/>
      <c r="R69" s="628"/>
      <c r="S69" s="628"/>
      <c r="T69" s="628"/>
      <c r="U69" s="628"/>
      <c r="V69" s="628"/>
      <c r="W69" s="628"/>
      <c r="X69" s="628"/>
      <c r="Y69" s="628"/>
      <c r="Z69" s="141"/>
      <c r="AA69" s="794"/>
    </row>
    <row r="70" spans="1:29" s="313" customFormat="1" ht="30.75" customHeight="1" x14ac:dyDescent="0.2">
      <c r="A70" s="269" t="s">
        <v>1776</v>
      </c>
      <c r="B70" s="216"/>
      <c r="C70" s="1782" t="s">
        <v>837</v>
      </c>
      <c r="D70" s="1782"/>
      <c r="E70" s="1782"/>
      <c r="F70" s="1782"/>
      <c r="G70" s="1782"/>
      <c r="H70" s="1782"/>
      <c r="I70" s="1782"/>
      <c r="J70" s="1782"/>
      <c r="K70" s="1782"/>
      <c r="L70" s="1782"/>
      <c r="M70" s="1782"/>
      <c r="N70" s="1675"/>
      <c r="O70" s="1675"/>
      <c r="P70" s="1675"/>
      <c r="Q70" s="1675"/>
      <c r="R70" s="1675"/>
      <c r="S70" s="1675"/>
      <c r="T70" s="1675"/>
      <c r="U70" s="1127"/>
      <c r="V70" s="1127"/>
      <c r="W70" s="1358" t="s">
        <v>849</v>
      </c>
      <c r="X70" s="1359"/>
      <c r="Y70" s="628"/>
      <c r="Z70" s="141"/>
      <c r="AA70" s="794">
        <f>IF(W70="?",0,IF(W70&lt;&gt;"",1,0))</f>
        <v>0</v>
      </c>
    </row>
    <row r="71" spans="1:29" s="313" customFormat="1" ht="10.5" customHeight="1" x14ac:dyDescent="0.2">
      <c r="A71" s="265" t="str">
        <f>IF($L$4&lt;&gt;"",$L$4,"")</f>
        <v>00000000</v>
      </c>
      <c r="B71" s="183"/>
      <c r="C71" s="184"/>
      <c r="D71" s="184"/>
      <c r="E71" s="184"/>
      <c r="F71" s="184"/>
      <c r="G71" s="184"/>
      <c r="H71" s="184"/>
      <c r="I71" s="184"/>
      <c r="J71" s="184"/>
      <c r="K71" s="184"/>
      <c r="L71" s="184"/>
      <c r="M71" s="184"/>
      <c r="N71" s="184"/>
      <c r="O71" s="184"/>
      <c r="P71" s="184"/>
      <c r="Q71" s="184"/>
      <c r="R71" s="184"/>
      <c r="S71" s="184"/>
      <c r="T71" s="184"/>
      <c r="U71" s="184"/>
      <c r="V71" s="184"/>
      <c r="W71" s="184"/>
      <c r="X71" s="184"/>
      <c r="Y71" s="184"/>
      <c r="Z71" s="149"/>
      <c r="AA71" s="794"/>
    </row>
    <row r="72" spans="1:29" s="313" customFormat="1" ht="5.25" customHeight="1" x14ac:dyDescent="0.2">
      <c r="A72" s="269"/>
      <c r="B72" s="757"/>
      <c r="C72" s="758"/>
      <c r="D72" s="758"/>
      <c r="E72" s="758"/>
      <c r="F72" s="758"/>
      <c r="G72" s="758"/>
      <c r="H72" s="758"/>
      <c r="I72" s="758"/>
      <c r="J72" s="758"/>
      <c r="K72" s="758"/>
      <c r="L72" s="758"/>
      <c r="M72" s="758"/>
      <c r="N72" s="758"/>
      <c r="O72" s="758"/>
      <c r="P72" s="758"/>
      <c r="Q72" s="758"/>
      <c r="R72" s="758"/>
      <c r="S72" s="758"/>
      <c r="T72" s="758"/>
      <c r="U72" s="758"/>
      <c r="V72" s="669"/>
      <c r="W72" s="669"/>
      <c r="X72" s="669"/>
      <c r="Y72" s="669"/>
      <c r="Z72" s="670"/>
      <c r="AA72" s="794"/>
      <c r="AB72" s="136"/>
      <c r="AC72" s="136"/>
    </row>
    <row r="73" spans="1:29" s="313" customFormat="1" ht="21" customHeight="1" x14ac:dyDescent="0.2">
      <c r="A73" s="269"/>
      <c r="B73" s="259"/>
      <c r="C73" s="2361" t="s">
        <v>942</v>
      </c>
      <c r="D73" s="2074"/>
      <c r="E73" s="2074"/>
      <c r="F73" s="2074"/>
      <c r="G73" s="693" t="s">
        <v>962</v>
      </c>
      <c r="H73" s="1432" t="str">
        <f>$L$10</f>
        <v/>
      </c>
      <c r="I73" s="2362"/>
      <c r="J73" s="2362"/>
      <c r="K73" s="2362"/>
      <c r="L73" s="2362"/>
      <c r="M73" s="2362"/>
      <c r="N73" s="2362"/>
      <c r="O73" s="2362"/>
      <c r="P73" s="2362"/>
      <c r="Q73" s="2362"/>
      <c r="R73" s="2362"/>
      <c r="S73" s="2362"/>
      <c r="T73" s="2363"/>
      <c r="U73" s="2364" t="str">
        <f>$L$4</f>
        <v>00000000</v>
      </c>
      <c r="V73" s="2365"/>
      <c r="W73" s="2365"/>
      <c r="X73" s="2366"/>
      <c r="Y73" s="672"/>
      <c r="Z73" s="175"/>
      <c r="AA73" s="794">
        <f t="shared" ref="AA73" si="0">IF(SUM(AA74:AA123)&gt;0,10000,0)</f>
        <v>0</v>
      </c>
      <c r="AB73" s="136"/>
      <c r="AC73" s="136"/>
    </row>
    <row r="74" spans="1:29" ht="9" customHeight="1" x14ac:dyDescent="0.2">
      <c r="A74" s="269"/>
      <c r="B74" s="150"/>
      <c r="C74" s="628"/>
      <c r="D74" s="628"/>
      <c r="E74" s="628"/>
      <c r="F74" s="628"/>
      <c r="G74" s="628"/>
      <c r="H74" s="628"/>
      <c r="I74" s="628"/>
      <c r="J74" s="628"/>
      <c r="K74" s="628"/>
      <c r="L74" s="628"/>
      <c r="M74" s="628"/>
      <c r="N74" s="628"/>
      <c r="O74" s="628"/>
      <c r="P74" s="628"/>
      <c r="Q74" s="628"/>
      <c r="R74" s="628"/>
      <c r="S74" s="628"/>
      <c r="T74" s="628"/>
      <c r="U74" s="628"/>
      <c r="V74" s="628"/>
      <c r="W74" s="628"/>
      <c r="X74" s="628"/>
      <c r="Y74" s="179"/>
      <c r="Z74" s="175"/>
      <c r="AA74" s="794"/>
    </row>
    <row r="75" spans="1:29" ht="21" customHeight="1" x14ac:dyDescent="0.2">
      <c r="A75" s="748" t="s">
        <v>1598</v>
      </c>
      <c r="B75" s="150"/>
      <c r="C75" s="628" t="s">
        <v>1761</v>
      </c>
      <c r="D75" s="628"/>
      <c r="E75" s="628"/>
      <c r="F75" s="664"/>
      <c r="G75" s="664"/>
      <c r="H75" s="2351"/>
      <c r="I75" s="2380"/>
      <c r="J75" s="2380"/>
      <c r="K75" s="2380"/>
      <c r="L75" s="2380"/>
      <c r="M75" s="2380"/>
      <c r="N75" s="2380"/>
      <c r="O75" s="2380"/>
      <c r="P75" s="2380"/>
      <c r="Q75" s="2380"/>
      <c r="R75" s="2380"/>
      <c r="S75" s="2380"/>
      <c r="T75" s="2380"/>
      <c r="U75" s="2380"/>
      <c r="V75" s="2380"/>
      <c r="W75" s="2380"/>
      <c r="X75" s="2380"/>
      <c r="Y75" s="179"/>
      <c r="Z75" s="175"/>
      <c r="AA75" s="794">
        <f>IF(H75="?",0,IF(H75&lt;&gt;"",1,0))</f>
        <v>0</v>
      </c>
    </row>
    <row r="76" spans="1:29" s="313" customFormat="1" ht="5.25" customHeight="1" x14ac:dyDescent="0.2">
      <c r="A76" s="269"/>
      <c r="B76" s="216"/>
      <c r="C76" s="664"/>
      <c r="D76" s="664"/>
      <c r="E76" s="628"/>
      <c r="F76" s="628"/>
      <c r="G76" s="628"/>
      <c r="H76" s="628"/>
      <c r="I76" s="628"/>
      <c r="J76" s="628"/>
      <c r="K76" s="628"/>
      <c r="L76" s="628"/>
      <c r="M76" s="628"/>
      <c r="N76" s="628"/>
      <c r="O76" s="628"/>
      <c r="P76" s="628"/>
      <c r="Q76" s="664"/>
      <c r="R76" s="664"/>
      <c r="S76" s="664"/>
      <c r="T76" s="664"/>
      <c r="U76" s="664"/>
      <c r="V76" s="664"/>
      <c r="W76" s="628"/>
      <c r="X76" s="1232"/>
      <c r="Y76" s="1248"/>
      <c r="Z76" s="141"/>
      <c r="AA76" s="794"/>
      <c r="AB76" s="314"/>
    </row>
    <row r="77" spans="1:29" ht="21" customHeight="1" x14ac:dyDescent="0.2">
      <c r="A77" s="272" t="s">
        <v>1589</v>
      </c>
      <c r="B77" s="150"/>
      <c r="C77" s="628" t="s">
        <v>799</v>
      </c>
      <c r="D77" s="664"/>
      <c r="E77" s="2351"/>
      <c r="F77" s="2352"/>
      <c r="G77" s="628"/>
      <c r="H77" s="664" t="s">
        <v>693</v>
      </c>
      <c r="I77" s="2351"/>
      <c r="J77" s="2352"/>
      <c r="K77" s="2352"/>
      <c r="L77" s="2352"/>
      <c r="M77" s="2352"/>
      <c r="N77" s="2352"/>
      <c r="O77" s="2352"/>
      <c r="P77" s="2352"/>
      <c r="Q77" s="2352"/>
      <c r="R77" s="2352"/>
      <c r="S77" s="2352"/>
      <c r="T77" s="2352"/>
      <c r="U77" s="2352"/>
      <c r="V77" s="2352"/>
      <c r="W77" s="2352"/>
      <c r="X77" s="2380"/>
      <c r="Y77" s="179"/>
      <c r="Z77" s="175"/>
      <c r="AA77" s="794">
        <f>IF(E77="?",0,IF(E77&lt;&gt;"",1,0))+IF(I77="?",0,IF(I77&lt;&gt;"",1,0))</f>
        <v>0</v>
      </c>
    </row>
    <row r="78" spans="1:29" s="313" customFormat="1" ht="9" customHeight="1" x14ac:dyDescent="0.2">
      <c r="A78" s="269"/>
      <c r="B78" s="216"/>
      <c r="C78" s="664"/>
      <c r="D78" s="664"/>
      <c r="E78" s="628"/>
      <c r="F78" s="628"/>
      <c r="G78" s="628"/>
      <c r="H78" s="628"/>
      <c r="I78" s="628"/>
      <c r="J78" s="628"/>
      <c r="K78" s="628"/>
      <c r="L78" s="628"/>
      <c r="M78" s="628"/>
      <c r="N78" s="628"/>
      <c r="O78" s="628"/>
      <c r="P78" s="628"/>
      <c r="Q78" s="628"/>
      <c r="R78" s="664"/>
      <c r="S78" s="664"/>
      <c r="T78" s="664"/>
      <c r="U78" s="664"/>
      <c r="V78" s="664"/>
      <c r="W78" s="664"/>
      <c r="X78" s="628"/>
      <c r="Y78" s="1232"/>
      <c r="Z78" s="141"/>
      <c r="AA78" s="794"/>
      <c r="AB78" s="314"/>
    </row>
    <row r="79" spans="1:29" s="313" customFormat="1" ht="21" customHeight="1" x14ac:dyDescent="0.2">
      <c r="A79" s="269" t="s">
        <v>1590</v>
      </c>
      <c r="B79" s="216"/>
      <c r="C79" s="628" t="s">
        <v>1536</v>
      </c>
      <c r="D79" s="664"/>
      <c r="E79" s="628"/>
      <c r="F79" s="628"/>
      <c r="G79" s="628"/>
      <c r="H79" s="628"/>
      <c r="I79" s="628"/>
      <c r="J79" s="628"/>
      <c r="K79" s="628"/>
      <c r="L79" s="628"/>
      <c r="M79" s="628"/>
      <c r="N79" s="628"/>
      <c r="O79" s="628"/>
      <c r="P79" s="628"/>
      <c r="Q79" s="628"/>
      <c r="R79" s="664"/>
      <c r="S79" s="664"/>
      <c r="T79" s="664"/>
      <c r="U79" s="2043"/>
      <c r="V79" s="2378"/>
      <c r="W79" s="2379"/>
      <c r="X79" s="628" t="s">
        <v>752</v>
      </c>
      <c r="Y79" s="1232"/>
      <c r="Z79" s="141"/>
      <c r="AA79" s="794">
        <f t="shared" ref="AA79" si="1">IF(U79="?",0,IF(U79&lt;&gt;"",1,0))</f>
        <v>0</v>
      </c>
      <c r="AB79" s="314"/>
    </row>
    <row r="80" spans="1:29" s="313" customFormat="1" ht="9" customHeight="1" x14ac:dyDescent="0.2">
      <c r="A80" s="269"/>
      <c r="B80" s="216"/>
      <c r="C80" s="664"/>
      <c r="D80" s="664"/>
      <c r="E80" s="628"/>
      <c r="F80" s="628"/>
      <c r="G80" s="628"/>
      <c r="H80" s="628"/>
      <c r="I80" s="628"/>
      <c r="J80" s="628"/>
      <c r="K80" s="628"/>
      <c r="L80" s="628"/>
      <c r="M80" s="628"/>
      <c r="N80" s="628"/>
      <c r="O80" s="628"/>
      <c r="P80" s="628"/>
      <c r="Q80" s="628"/>
      <c r="R80" s="664"/>
      <c r="S80" s="664"/>
      <c r="T80" s="664"/>
      <c r="U80" s="664"/>
      <c r="V80" s="664"/>
      <c r="W80" s="664"/>
      <c r="X80" s="628"/>
      <c r="Y80" s="1232"/>
      <c r="Z80" s="141"/>
      <c r="AA80" s="794"/>
      <c r="AB80" s="314"/>
    </row>
    <row r="81" spans="1:28" s="313" customFormat="1" ht="24" customHeight="1" x14ac:dyDescent="0.2">
      <c r="A81" s="272" t="s">
        <v>1591</v>
      </c>
      <c r="B81" s="216"/>
      <c r="C81" s="2332" t="s">
        <v>1374</v>
      </c>
      <c r="D81" s="2333"/>
      <c r="E81" s="2333"/>
      <c r="F81" s="2333"/>
      <c r="G81" s="2333"/>
      <c r="H81" s="2333"/>
      <c r="I81" s="2333"/>
      <c r="J81" s="2333"/>
      <c r="K81" s="2333"/>
      <c r="L81" s="2333"/>
      <c r="M81" s="2333"/>
      <c r="N81" s="2333"/>
      <c r="O81" s="2333"/>
      <c r="P81" s="2333"/>
      <c r="Q81" s="2333"/>
      <c r="R81" s="2333"/>
      <c r="S81" s="2333"/>
      <c r="T81" s="664"/>
      <c r="U81" s="1213" t="s">
        <v>849</v>
      </c>
      <c r="V81" s="93"/>
      <c r="W81" s="1213" t="s">
        <v>849</v>
      </c>
      <c r="X81" s="664"/>
      <c r="Y81" s="1232"/>
      <c r="Z81" s="141"/>
      <c r="AA81" s="794">
        <f t="shared" ref="AA81" si="2">IF(U81="?",0,IF(U81&lt;&gt;"",1,0))+IF(W81="?",0,IF(W81&lt;&gt;"",1,0))</f>
        <v>0</v>
      </c>
      <c r="AB81" s="314"/>
    </row>
    <row r="82" spans="1:28" s="313" customFormat="1" ht="5.25" customHeight="1" x14ac:dyDescent="0.2">
      <c r="A82" s="269"/>
      <c r="B82" s="216"/>
      <c r="C82" s="664"/>
      <c r="D82" s="664"/>
      <c r="E82" s="628"/>
      <c r="F82" s="628"/>
      <c r="G82" s="628"/>
      <c r="H82" s="628"/>
      <c r="I82" s="628"/>
      <c r="J82" s="628"/>
      <c r="K82" s="628"/>
      <c r="L82" s="628"/>
      <c r="M82" s="628"/>
      <c r="N82" s="628"/>
      <c r="O82" s="628"/>
      <c r="P82" s="628"/>
      <c r="Q82" s="628"/>
      <c r="R82" s="664"/>
      <c r="S82" s="664"/>
      <c r="T82" s="664"/>
      <c r="U82" s="664"/>
      <c r="V82" s="664"/>
      <c r="W82" s="664"/>
      <c r="X82" s="628"/>
      <c r="Y82" s="1232"/>
      <c r="Z82" s="141"/>
      <c r="AA82" s="794"/>
      <c r="AB82" s="314"/>
    </row>
    <row r="83" spans="1:28" s="313" customFormat="1" ht="21" customHeight="1" x14ac:dyDescent="0.2">
      <c r="A83" s="272" t="s">
        <v>1592</v>
      </c>
      <c r="B83" s="216"/>
      <c r="C83" s="628" t="s">
        <v>1517</v>
      </c>
      <c r="D83" s="664"/>
      <c r="E83" s="664"/>
      <c r="F83" s="664"/>
      <c r="G83" s="664"/>
      <c r="H83" s="664"/>
      <c r="I83" s="664"/>
      <c r="J83" s="664"/>
      <c r="K83" s="664"/>
      <c r="L83" s="664"/>
      <c r="M83" s="664"/>
      <c r="N83" s="664"/>
      <c r="O83" s="664"/>
      <c r="P83" s="664"/>
      <c r="Q83" s="1213" t="s">
        <v>849</v>
      </c>
      <c r="R83" s="627" t="s">
        <v>1050</v>
      </c>
      <c r="S83" s="1232"/>
      <c r="T83" s="1213" t="s">
        <v>849</v>
      </c>
      <c r="U83" s="627" t="s">
        <v>1051</v>
      </c>
      <c r="V83" s="1232"/>
      <c r="W83" s="1213" t="s">
        <v>849</v>
      </c>
      <c r="X83" s="627" t="s">
        <v>1052</v>
      </c>
      <c r="Y83" s="1232"/>
      <c r="Z83" s="141"/>
      <c r="AA83" s="794">
        <f t="shared" ref="AA83" si="3">IF(Q83="?",0,IF(Q83&lt;&gt;"",1,0))+IF(T83="?",0,IF(T83&lt;&gt;"",1,0))+IF(W83="?",0,IF(W83&lt;&gt;"",1,0))</f>
        <v>0</v>
      </c>
      <c r="AB83" s="314"/>
    </row>
    <row r="84" spans="1:28" s="313" customFormat="1" ht="9" customHeight="1" x14ac:dyDescent="0.2">
      <c r="A84" s="269"/>
      <c r="B84" s="216"/>
      <c r="C84" s="664"/>
      <c r="D84" s="664"/>
      <c r="E84" s="628"/>
      <c r="F84" s="628"/>
      <c r="G84" s="628"/>
      <c r="H84" s="628"/>
      <c r="I84" s="628"/>
      <c r="J84" s="628"/>
      <c r="K84" s="628"/>
      <c r="L84" s="628"/>
      <c r="M84" s="628"/>
      <c r="N84" s="628"/>
      <c r="O84" s="628"/>
      <c r="P84" s="628"/>
      <c r="Q84" s="628"/>
      <c r="R84" s="664"/>
      <c r="S84" s="664"/>
      <c r="T84" s="664"/>
      <c r="U84" s="664"/>
      <c r="V84" s="664"/>
      <c r="W84" s="664"/>
      <c r="X84" s="628"/>
      <c r="Y84" s="1232"/>
      <c r="Z84" s="141"/>
      <c r="AA84" s="794"/>
      <c r="AB84" s="314"/>
    </row>
    <row r="85" spans="1:28" s="313" customFormat="1" ht="12" customHeight="1" x14ac:dyDescent="0.15">
      <c r="A85" s="1234"/>
      <c r="B85" s="216"/>
      <c r="C85" s="1094"/>
      <c r="D85" s="1102"/>
      <c r="E85" s="1100"/>
      <c r="F85" s="1100"/>
      <c r="G85" s="1100"/>
      <c r="H85" s="1100"/>
      <c r="I85" s="1100"/>
      <c r="J85" s="1100"/>
      <c r="K85" s="1100"/>
      <c r="L85" s="1095"/>
      <c r="M85" s="2381" t="s">
        <v>1455</v>
      </c>
      <c r="N85" s="2382"/>
      <c r="O85" s="2382" t="s">
        <v>1429</v>
      </c>
      <c r="P85" s="2382"/>
      <c r="Q85" s="2382"/>
      <c r="R85" s="2383"/>
      <c r="S85" s="2381" t="s">
        <v>1443</v>
      </c>
      <c r="T85" s="2382"/>
      <c r="U85" s="2382" t="s">
        <v>1429</v>
      </c>
      <c r="V85" s="2382"/>
      <c r="W85" s="2382"/>
      <c r="X85" s="2383"/>
      <c r="Y85" s="140"/>
      <c r="Z85" s="141"/>
      <c r="AA85" s="794"/>
      <c r="AB85" s="136"/>
    </row>
    <row r="86" spans="1:28" s="313" customFormat="1" ht="24" customHeight="1" x14ac:dyDescent="0.2">
      <c r="A86" s="1234"/>
      <c r="B86" s="216"/>
      <c r="C86" s="1096"/>
      <c r="D86" s="1103"/>
      <c r="E86" s="143"/>
      <c r="F86" s="143"/>
      <c r="G86" s="143"/>
      <c r="H86" s="143"/>
      <c r="I86" s="143"/>
      <c r="J86" s="143"/>
      <c r="K86" s="143"/>
      <c r="L86" s="1097"/>
      <c r="M86" s="2384" t="s">
        <v>1441</v>
      </c>
      <c r="N86" s="2385"/>
      <c r="O86" s="2386"/>
      <c r="P86" s="2179" t="s">
        <v>1442</v>
      </c>
      <c r="Q86" s="2180"/>
      <c r="R86" s="2181"/>
      <c r="S86" s="2384" t="s">
        <v>1441</v>
      </c>
      <c r="T86" s="2385"/>
      <c r="U86" s="2386"/>
      <c r="V86" s="2179" t="s">
        <v>1442</v>
      </c>
      <c r="W86" s="2180"/>
      <c r="X86" s="2181"/>
      <c r="Y86" s="140"/>
      <c r="Z86" s="141"/>
      <c r="AA86" s="794"/>
      <c r="AB86" s="136"/>
    </row>
    <row r="87" spans="1:28" s="313" customFormat="1" ht="21" customHeight="1" x14ac:dyDescent="0.15">
      <c r="A87" s="1234" t="s">
        <v>1593</v>
      </c>
      <c r="B87" s="216"/>
      <c r="C87" s="2154" t="s">
        <v>1538</v>
      </c>
      <c r="D87" s="2155"/>
      <c r="E87" s="2155"/>
      <c r="F87" s="2155"/>
      <c r="G87" s="2155"/>
      <c r="H87" s="2155"/>
      <c r="I87" s="2155"/>
      <c r="J87" s="2155"/>
      <c r="K87" s="2155"/>
      <c r="L87" s="2156"/>
      <c r="M87" s="2189"/>
      <c r="N87" s="2190"/>
      <c r="O87" s="2191"/>
      <c r="P87" s="2189"/>
      <c r="Q87" s="2190"/>
      <c r="R87" s="2191"/>
      <c r="S87" s="2189"/>
      <c r="T87" s="2190"/>
      <c r="U87" s="2191"/>
      <c r="V87" s="2189"/>
      <c r="W87" s="2190"/>
      <c r="X87" s="2191"/>
      <c r="Y87" s="140"/>
      <c r="Z87" s="141"/>
      <c r="AA87" s="794">
        <f t="shared" ref="AA87" si="4">IF(M87="?",0,IF(M87&lt;&gt;"",1,0))+IF(P87="?",0,IF(P87&lt;&gt;"",1,0))+IF(S87="?",0,IF(S87&lt;&gt;"",1,0))+IF(V87="?",0,IF(V87&lt;&gt;"",1,0))</f>
        <v>0</v>
      </c>
      <c r="AB87" s="136"/>
    </row>
    <row r="88" spans="1:28" s="313" customFormat="1" ht="9" customHeight="1" x14ac:dyDescent="0.15">
      <c r="A88" s="1234"/>
      <c r="B88" s="216"/>
      <c r="C88" s="625"/>
      <c r="D88" s="625"/>
      <c r="E88" s="625"/>
      <c r="F88" s="625"/>
      <c r="G88" s="625"/>
      <c r="H88" s="625"/>
      <c r="I88" s="625"/>
      <c r="J88" s="625"/>
      <c r="K88" s="625"/>
      <c r="L88" s="625"/>
      <c r="M88" s="625"/>
      <c r="N88" s="625"/>
      <c r="O88" s="625"/>
      <c r="P88" s="625"/>
      <c r="Q88" s="625"/>
      <c r="R88" s="625"/>
      <c r="S88" s="625"/>
      <c r="T88" s="625"/>
      <c r="U88" s="625"/>
      <c r="V88" s="625"/>
      <c r="W88" s="625"/>
      <c r="X88" s="625"/>
      <c r="Y88" s="140"/>
      <c r="Z88" s="141"/>
      <c r="AA88" s="794"/>
      <c r="AB88" s="136"/>
    </row>
    <row r="89" spans="1:28" s="313" customFormat="1" ht="15" customHeight="1" x14ac:dyDescent="0.2">
      <c r="A89" s="1234"/>
      <c r="B89" s="216"/>
      <c r="C89" s="1152"/>
      <c r="D89" s="1153" t="s">
        <v>1500</v>
      </c>
      <c r="E89" s="628"/>
      <c r="F89" s="628"/>
      <c r="G89" s="628"/>
      <c r="H89" s="628"/>
      <c r="I89" s="628"/>
      <c r="J89" s="628"/>
      <c r="K89" s="628"/>
      <c r="L89" s="628"/>
      <c r="M89" s="628"/>
      <c r="N89" s="628"/>
      <c r="O89" s="628"/>
      <c r="P89" s="628"/>
      <c r="Q89" s="628"/>
      <c r="R89" s="664"/>
      <c r="S89" s="664"/>
      <c r="T89" s="664"/>
      <c r="U89" s="664"/>
      <c r="V89" s="664"/>
      <c r="W89" s="664"/>
      <c r="X89" s="628"/>
      <c r="Y89" s="1232"/>
      <c r="Z89" s="141"/>
      <c r="AA89" s="794"/>
      <c r="AB89" s="314"/>
    </row>
    <row r="90" spans="1:28" s="313" customFormat="1" ht="21" customHeight="1" x14ac:dyDescent="0.2">
      <c r="A90" s="272" t="s">
        <v>1766</v>
      </c>
      <c r="B90" s="216"/>
      <c r="C90" s="627"/>
      <c r="D90" s="1213" t="s">
        <v>849</v>
      </c>
      <c r="E90" s="627" t="s">
        <v>227</v>
      </c>
      <c r="F90" s="628"/>
      <c r="G90" s="628"/>
      <c r="H90" s="628"/>
      <c r="I90" s="628"/>
      <c r="J90" s="628"/>
      <c r="K90" s="628"/>
      <c r="L90" s="628"/>
      <c r="M90" s="628"/>
      <c r="N90" s="628"/>
      <c r="O90" s="1213" t="s">
        <v>849</v>
      </c>
      <c r="P90" s="627" t="s">
        <v>1499</v>
      </c>
      <c r="Q90" s="628"/>
      <c r="R90" s="664"/>
      <c r="S90" s="664"/>
      <c r="T90" s="664"/>
      <c r="U90" s="664"/>
      <c r="V90" s="664"/>
      <c r="W90" s="664"/>
      <c r="X90" s="628"/>
      <c r="Y90" s="1232"/>
      <c r="Z90" s="141"/>
      <c r="AA90" s="794">
        <f t="shared" ref="AA90:AA93" si="5">IF(D90="?",0,IF(D90&lt;&gt;"",1,0))+IF(O90="?",0,IF(O90&lt;&gt;"",1,0))</f>
        <v>0</v>
      </c>
      <c r="AB90" s="314"/>
    </row>
    <row r="91" spans="1:28" s="313" customFormat="1" ht="21.75" customHeight="1" x14ac:dyDescent="0.2">
      <c r="A91" s="272" t="s">
        <v>1767</v>
      </c>
      <c r="B91" s="216"/>
      <c r="C91" s="664"/>
      <c r="D91" s="1213" t="s">
        <v>849</v>
      </c>
      <c r="E91" s="627" t="s">
        <v>1497</v>
      </c>
      <c r="F91" s="628"/>
      <c r="G91" s="628"/>
      <c r="H91" s="628"/>
      <c r="I91" s="628"/>
      <c r="J91" s="628"/>
      <c r="K91" s="628"/>
      <c r="L91" s="628"/>
      <c r="M91" s="628"/>
      <c r="N91" s="628"/>
      <c r="O91" s="1213" t="s">
        <v>849</v>
      </c>
      <c r="P91" s="627" t="s">
        <v>1</v>
      </c>
      <c r="Q91" s="628"/>
      <c r="R91" s="664"/>
      <c r="S91" s="664"/>
      <c r="T91" s="664"/>
      <c r="U91" s="664"/>
      <c r="V91" s="664"/>
      <c r="W91" s="664"/>
      <c r="X91" s="628"/>
      <c r="Y91" s="1232"/>
      <c r="Z91" s="141"/>
      <c r="AA91" s="794">
        <f t="shared" si="5"/>
        <v>0</v>
      </c>
      <c r="AB91" s="314"/>
    </row>
    <row r="92" spans="1:28" s="313" customFormat="1" ht="20.25" customHeight="1" x14ac:dyDescent="0.2">
      <c r="A92" s="272" t="s">
        <v>1768</v>
      </c>
      <c r="B92" s="216"/>
      <c r="C92" s="664"/>
      <c r="D92" s="1213" t="s">
        <v>849</v>
      </c>
      <c r="E92" s="627" t="s">
        <v>1498</v>
      </c>
      <c r="F92" s="628"/>
      <c r="G92" s="628"/>
      <c r="H92" s="628"/>
      <c r="I92" s="628"/>
      <c r="J92" s="628"/>
      <c r="K92" s="628"/>
      <c r="L92" s="628"/>
      <c r="M92" s="628"/>
      <c r="N92" s="628"/>
      <c r="O92" s="1213" t="s">
        <v>849</v>
      </c>
      <c r="P92" s="627" t="s">
        <v>188</v>
      </c>
      <c r="Q92" s="628"/>
      <c r="R92" s="664"/>
      <c r="S92" s="664"/>
      <c r="T92" s="664"/>
      <c r="U92" s="664"/>
      <c r="V92" s="664"/>
      <c r="W92" s="664"/>
      <c r="X92" s="628"/>
      <c r="Y92" s="1232"/>
      <c r="Z92" s="141"/>
      <c r="AA92" s="794">
        <f t="shared" si="5"/>
        <v>0</v>
      </c>
      <c r="AB92" s="314"/>
    </row>
    <row r="93" spans="1:28" s="313" customFormat="1" ht="21" customHeight="1" x14ac:dyDescent="0.2">
      <c r="A93" s="272" t="s">
        <v>1769</v>
      </c>
      <c r="B93" s="216"/>
      <c r="C93" s="664"/>
      <c r="D93" s="1213" t="s">
        <v>849</v>
      </c>
      <c r="E93" s="627" t="s">
        <v>148</v>
      </c>
      <c r="F93" s="628"/>
      <c r="G93" s="628"/>
      <c r="H93" s="628"/>
      <c r="I93" s="628"/>
      <c r="J93" s="628"/>
      <c r="K93" s="628"/>
      <c r="L93" s="628"/>
      <c r="M93" s="628"/>
      <c r="N93" s="628"/>
      <c r="O93" s="1213" t="s">
        <v>849</v>
      </c>
      <c r="P93" s="627" t="s">
        <v>46</v>
      </c>
      <c r="Q93" s="628"/>
      <c r="R93" s="664"/>
      <c r="S93" s="664"/>
      <c r="T93" s="664"/>
      <c r="U93" s="664"/>
      <c r="V93" s="664"/>
      <c r="W93" s="664"/>
      <c r="X93" s="628"/>
      <c r="Y93" s="1232"/>
      <c r="Z93" s="141"/>
      <c r="AA93" s="794">
        <f t="shared" si="5"/>
        <v>0</v>
      </c>
      <c r="AB93" s="314"/>
    </row>
    <row r="94" spans="1:28" s="313" customFormat="1" ht="5.25" customHeight="1" x14ac:dyDescent="0.2">
      <c r="A94" s="269"/>
      <c r="B94" s="216"/>
      <c r="C94" s="625"/>
      <c r="D94" s="625"/>
      <c r="E94" s="625"/>
      <c r="F94" s="625"/>
      <c r="G94" s="625"/>
      <c r="H94" s="625"/>
      <c r="I94" s="625"/>
      <c r="J94" s="625"/>
      <c r="K94" s="625"/>
      <c r="L94" s="625"/>
      <c r="M94" s="625"/>
      <c r="N94" s="625"/>
      <c r="O94" s="625"/>
      <c r="P94" s="625"/>
      <c r="Q94" s="625"/>
      <c r="R94" s="625"/>
      <c r="S94" s="625"/>
      <c r="T94" s="625"/>
      <c r="U94" s="625"/>
      <c r="V94" s="625"/>
      <c r="W94" s="625"/>
      <c r="X94" s="625"/>
      <c r="Y94" s="140"/>
      <c r="Z94" s="141"/>
      <c r="AA94" s="794"/>
      <c r="AB94" s="136"/>
    </row>
    <row r="95" spans="1:28" s="313" customFormat="1" ht="21" customHeight="1" x14ac:dyDescent="0.2">
      <c r="A95" s="269"/>
      <c r="B95" s="216"/>
      <c r="C95" s="625"/>
      <c r="D95" s="2277" t="s">
        <v>1501</v>
      </c>
      <c r="E95" s="1658"/>
      <c r="F95" s="1658"/>
      <c r="G95" s="1658"/>
      <c r="H95" s="1658"/>
      <c r="I95" s="1658"/>
      <c r="J95" s="1658"/>
      <c r="K95" s="1658"/>
      <c r="L95" s="1658"/>
      <c r="M95" s="1658"/>
      <c r="N95" s="1658"/>
      <c r="O95" s="1658"/>
      <c r="P95" s="1658"/>
      <c r="Q95" s="1658"/>
      <c r="R95" s="1658"/>
      <c r="S95" s="1658"/>
      <c r="T95" s="1658"/>
      <c r="U95" s="1658"/>
      <c r="V95" s="1658"/>
      <c r="W95" s="1658"/>
      <c r="X95" s="1659"/>
      <c r="Y95" s="140"/>
      <c r="Z95" s="141"/>
      <c r="AA95" s="794"/>
      <c r="AB95" s="136"/>
    </row>
    <row r="96" spans="1:28" s="313" customFormat="1" ht="5.25" customHeight="1" x14ac:dyDescent="0.2">
      <c r="A96" s="269"/>
      <c r="B96" s="216"/>
      <c r="C96" s="625"/>
      <c r="D96" s="625"/>
      <c r="E96" s="625"/>
      <c r="F96" s="625"/>
      <c r="G96" s="625"/>
      <c r="H96" s="625"/>
      <c r="I96" s="625"/>
      <c r="J96" s="625"/>
      <c r="K96" s="625"/>
      <c r="L96" s="625"/>
      <c r="M96" s="625"/>
      <c r="N96" s="625"/>
      <c r="O96" s="625"/>
      <c r="P96" s="625"/>
      <c r="Q96" s="625"/>
      <c r="R96" s="625"/>
      <c r="S96" s="625"/>
      <c r="T96" s="625"/>
      <c r="U96" s="625"/>
      <c r="V96" s="625"/>
      <c r="W96" s="625"/>
      <c r="X96" s="625"/>
      <c r="Y96" s="140"/>
      <c r="Z96" s="141"/>
      <c r="AA96" s="794"/>
      <c r="AB96" s="136"/>
    </row>
    <row r="97" spans="1:28" s="313" customFormat="1" ht="23.25" customHeight="1" x14ac:dyDescent="0.2">
      <c r="A97" s="269" t="s">
        <v>1770</v>
      </c>
      <c r="B97" s="216"/>
      <c r="C97" s="1457" t="s">
        <v>1760</v>
      </c>
      <c r="D97" s="1457"/>
      <c r="E97" s="1457"/>
      <c r="F97" s="1457"/>
      <c r="G97" s="1457"/>
      <c r="H97" s="1457"/>
      <c r="I97" s="1457"/>
      <c r="J97" s="1457"/>
      <c r="K97" s="1457"/>
      <c r="L97" s="1457"/>
      <c r="M97" s="1457"/>
      <c r="N97" s="1457"/>
      <c r="O97" s="1457"/>
      <c r="P97" s="1457"/>
      <c r="Q97" s="1457"/>
      <c r="R97" s="1457"/>
      <c r="S97" s="1457"/>
      <c r="T97" s="1751"/>
      <c r="U97" s="1751"/>
      <c r="V97" s="2377"/>
      <c r="W97" s="1358" t="s">
        <v>849</v>
      </c>
      <c r="X97" s="1359"/>
      <c r="Y97" s="628"/>
      <c r="Z97" s="141"/>
      <c r="AA97" s="794">
        <f t="shared" ref="AA97" si="6">IF(W97="?",0,IF(W97&lt;&gt;"",1,0))</f>
        <v>0</v>
      </c>
      <c r="AB97" s="136"/>
    </row>
    <row r="98" spans="1:28" s="773" customFormat="1" ht="15" customHeight="1" x14ac:dyDescent="0.2">
      <c r="A98" s="269"/>
      <c r="B98" s="608"/>
      <c r="C98" s="1154" t="s">
        <v>838</v>
      </c>
      <c r="D98" s="907"/>
      <c r="E98" s="907"/>
      <c r="F98" s="907"/>
      <c r="G98" s="907"/>
      <c r="H98" s="907"/>
      <c r="I98" s="907"/>
      <c r="J98" s="907"/>
      <c r="K98" s="907"/>
      <c r="L98" s="907"/>
      <c r="M98" s="907"/>
      <c r="N98" s="907"/>
      <c r="O98" s="907"/>
      <c r="P98" s="223"/>
      <c r="Q98" s="223"/>
      <c r="R98" s="223"/>
      <c r="S98" s="223"/>
      <c r="T98" s="223"/>
      <c r="U98" s="223"/>
      <c r="V98" s="223"/>
      <c r="W98" s="223"/>
      <c r="X98" s="223"/>
      <c r="Y98" s="610"/>
      <c r="Z98" s="611"/>
      <c r="AA98" s="908"/>
      <c r="AB98" s="612"/>
    </row>
    <row r="99" spans="1:28" s="313" customFormat="1" ht="36.75" customHeight="1" x14ac:dyDescent="0.2">
      <c r="A99" s="269" t="s">
        <v>1771</v>
      </c>
      <c r="B99" s="216"/>
      <c r="C99" s="1796"/>
      <c r="D99" s="1796"/>
      <c r="E99" s="1796"/>
      <c r="F99" s="1796"/>
      <c r="G99" s="1796"/>
      <c r="H99" s="1796"/>
      <c r="I99" s="1796"/>
      <c r="J99" s="1796"/>
      <c r="K99" s="1796"/>
      <c r="L99" s="1796"/>
      <c r="M99" s="1796"/>
      <c r="N99" s="1796"/>
      <c r="O99" s="1796"/>
      <c r="P99" s="1796"/>
      <c r="Q99" s="1796"/>
      <c r="R99" s="1796"/>
      <c r="S99" s="1796"/>
      <c r="T99" s="1796"/>
      <c r="U99" s="1796"/>
      <c r="V99" s="1796"/>
      <c r="W99" s="1796"/>
      <c r="X99" s="1796"/>
      <c r="Y99" s="140"/>
      <c r="Z99" s="141"/>
      <c r="AA99" s="794">
        <f t="shared" ref="AA99" si="7">IF(C99="?",0,IF(C99&lt;&gt;"",1,0))</f>
        <v>0</v>
      </c>
      <c r="AB99" s="136"/>
    </row>
    <row r="100" spans="1:28" s="313" customFormat="1" ht="9" customHeight="1" x14ac:dyDescent="0.2">
      <c r="A100" s="269"/>
      <c r="B100" s="214"/>
      <c r="C100" s="143"/>
      <c r="D100" s="143"/>
      <c r="E100" s="143"/>
      <c r="F100" s="143"/>
      <c r="G100" s="143"/>
      <c r="H100" s="143"/>
      <c r="I100" s="143"/>
      <c r="J100" s="143"/>
      <c r="K100" s="143"/>
      <c r="L100" s="143"/>
      <c r="M100" s="143"/>
      <c r="N100" s="143"/>
      <c r="O100" s="143"/>
      <c r="P100" s="143"/>
      <c r="Q100" s="143"/>
      <c r="R100" s="143"/>
      <c r="S100" s="143"/>
      <c r="T100" s="143"/>
      <c r="U100" s="143"/>
      <c r="V100" s="143"/>
      <c r="W100" s="143"/>
      <c r="X100" s="143"/>
      <c r="Y100" s="144"/>
      <c r="Z100" s="145"/>
      <c r="AA100" s="794"/>
      <c r="AB100" s="136"/>
    </row>
    <row r="101" spans="1:28" s="313" customFormat="1" ht="5.25" customHeight="1" x14ac:dyDescent="0.2">
      <c r="A101" s="269"/>
      <c r="B101" s="216"/>
      <c r="C101" s="664"/>
      <c r="D101" s="664"/>
      <c r="E101" s="628"/>
      <c r="F101" s="628"/>
      <c r="G101" s="628"/>
      <c r="H101" s="628"/>
      <c r="I101" s="628"/>
      <c r="J101" s="628"/>
      <c r="K101" s="628"/>
      <c r="L101" s="628"/>
      <c r="M101" s="628"/>
      <c r="N101" s="628"/>
      <c r="O101" s="628"/>
      <c r="P101" s="628"/>
      <c r="Q101" s="628"/>
      <c r="R101" s="664"/>
      <c r="S101" s="664"/>
      <c r="T101" s="664"/>
      <c r="U101" s="664"/>
      <c r="V101" s="664"/>
      <c r="W101" s="664"/>
      <c r="X101" s="628"/>
      <c r="Y101" s="1232"/>
      <c r="Z101" s="141"/>
      <c r="AA101" s="794"/>
      <c r="AB101" s="314"/>
    </row>
    <row r="102" spans="1:28" s="313" customFormat="1" ht="36" customHeight="1" x14ac:dyDescent="0.2">
      <c r="A102" s="746" t="s">
        <v>219</v>
      </c>
      <c r="B102" s="221"/>
      <c r="C102" s="1543" t="s">
        <v>1494</v>
      </c>
      <c r="D102" s="2218"/>
      <c r="E102" s="2218"/>
      <c r="F102" s="2218"/>
      <c r="G102" s="2218"/>
      <c r="H102" s="2218"/>
      <c r="I102" s="2218"/>
      <c r="J102" s="2218"/>
      <c r="K102" s="2218"/>
      <c r="L102" s="2218"/>
      <c r="M102" s="2218"/>
      <c r="N102" s="2218"/>
      <c r="O102" s="2218"/>
      <c r="P102" s="2218"/>
      <c r="Q102" s="2218"/>
      <c r="R102" s="2218"/>
      <c r="S102" s="2218"/>
      <c r="T102" s="2218"/>
      <c r="U102" s="2218"/>
      <c r="V102" s="2218"/>
      <c r="W102" s="2218"/>
      <c r="X102" s="2219"/>
      <c r="Y102" s="1225"/>
      <c r="Z102" s="254"/>
      <c r="AA102" s="794"/>
      <c r="AB102" s="314"/>
    </row>
    <row r="103" spans="1:28" s="313" customFormat="1" ht="5.25" customHeight="1" x14ac:dyDescent="0.2">
      <c r="A103" s="269"/>
      <c r="B103" s="259"/>
      <c r="C103" s="627"/>
      <c r="D103" s="627"/>
      <c r="E103" s="627"/>
      <c r="F103" s="627"/>
      <c r="G103" s="627"/>
      <c r="H103" s="627"/>
      <c r="I103" s="627"/>
      <c r="J103" s="627"/>
      <c r="K103" s="627"/>
      <c r="L103" s="627"/>
      <c r="M103" s="627"/>
      <c r="N103" s="627"/>
      <c r="O103" s="627"/>
      <c r="P103" s="627"/>
      <c r="Q103" s="627"/>
      <c r="R103" s="627"/>
      <c r="S103" s="627"/>
      <c r="T103" s="627"/>
      <c r="U103" s="627"/>
      <c r="V103" s="627"/>
      <c r="W103" s="627"/>
      <c r="X103" s="627"/>
      <c r="Y103" s="206"/>
      <c r="Z103" s="175"/>
      <c r="AA103" s="794"/>
      <c r="AB103" s="314"/>
    </row>
    <row r="104" spans="1:28" s="313" customFormat="1" ht="12" customHeight="1" x14ac:dyDescent="0.2">
      <c r="A104" s="269"/>
      <c r="B104" s="216"/>
      <c r="C104" s="242" t="s">
        <v>1495</v>
      </c>
      <c r="D104" s="1149"/>
      <c r="E104" s="1149"/>
      <c r="F104" s="1149"/>
      <c r="G104" s="1149"/>
      <c r="H104" s="1149"/>
      <c r="I104" s="1149"/>
      <c r="J104" s="1149"/>
      <c r="K104" s="1149"/>
      <c r="L104" s="1149"/>
      <c r="M104" s="1149"/>
      <c r="N104" s="1149"/>
      <c r="O104" s="1149"/>
      <c r="P104" s="1149"/>
      <c r="Q104" s="1149"/>
      <c r="R104" s="1149"/>
      <c r="S104" s="1149"/>
      <c r="T104" s="1149"/>
      <c r="U104" s="1149"/>
      <c r="V104" s="1149"/>
      <c r="W104" s="1149"/>
      <c r="X104" s="1149"/>
      <c r="Y104" s="1232"/>
      <c r="Z104" s="141"/>
      <c r="AA104" s="794"/>
      <c r="AB104" s="314"/>
    </row>
    <row r="105" spans="1:28" s="313" customFormat="1" ht="5.25" customHeight="1" thickBot="1" x14ac:dyDescent="0.25">
      <c r="A105" s="269"/>
      <c r="B105" s="216"/>
      <c r="C105" s="1139"/>
      <c r="D105" s="1135"/>
      <c r="E105" s="1136"/>
      <c r="F105" s="1136"/>
      <c r="G105" s="1143"/>
      <c r="H105" s="708"/>
      <c r="I105" s="708"/>
      <c r="J105" s="708"/>
      <c r="K105" s="708"/>
      <c r="L105" s="708"/>
      <c r="M105" s="708"/>
      <c r="N105" s="708"/>
      <c r="O105" s="708"/>
      <c r="P105" s="708"/>
      <c r="Q105" s="708"/>
      <c r="R105" s="708"/>
      <c r="S105" s="1145"/>
      <c r="T105" s="1145"/>
      <c r="U105" s="1145"/>
      <c r="V105" s="1145"/>
      <c r="W105" s="1145"/>
      <c r="X105" s="1144"/>
      <c r="Y105" s="1232"/>
      <c r="Z105" s="141"/>
      <c r="AA105" s="794"/>
      <c r="AB105" s="314"/>
    </row>
    <row r="106" spans="1:28" s="313" customFormat="1" ht="24.75" customHeight="1" thickTop="1" thickBot="1" x14ac:dyDescent="0.25">
      <c r="A106" s="272" t="s">
        <v>1772</v>
      </c>
      <c r="B106" s="216"/>
      <c r="C106" s="2313" t="s">
        <v>849</v>
      </c>
      <c r="D106" s="2314"/>
      <c r="E106" s="2315"/>
      <c r="F106" s="2316"/>
      <c r="G106" s="2317"/>
      <c r="H106" s="1363"/>
      <c r="I106" s="1363"/>
      <c r="J106" s="1363"/>
      <c r="K106" s="1363"/>
      <c r="L106" s="1363"/>
      <c r="M106" s="1363"/>
      <c r="N106" s="1363"/>
      <c r="O106" s="1363"/>
      <c r="P106" s="1363"/>
      <c r="Q106" s="1363"/>
      <c r="R106" s="1363"/>
      <c r="S106" s="1363"/>
      <c r="T106" s="1363"/>
      <c r="U106" s="1363"/>
      <c r="V106" s="1363"/>
      <c r="W106" s="1363"/>
      <c r="X106" s="2318"/>
      <c r="Y106" s="1243"/>
      <c r="Z106" s="141"/>
      <c r="AA106" s="794">
        <f t="shared" ref="AA106" si="8">IF(C106="?",0,IF(C106&lt;&gt;"",1,0))+IF(G106="?",0,IF(G106&lt;&gt;"",1,0))</f>
        <v>0</v>
      </c>
      <c r="AB106" s="314"/>
    </row>
    <row r="107" spans="1:28" s="313" customFormat="1" ht="5.25" customHeight="1" thickTop="1" x14ac:dyDescent="0.2">
      <c r="A107" s="269"/>
      <c r="B107" s="216"/>
      <c r="C107" s="1141"/>
      <c r="D107" s="1134"/>
      <c r="E107" s="215"/>
      <c r="F107" s="215"/>
      <c r="G107" s="1146"/>
      <c r="H107" s="227"/>
      <c r="I107" s="227"/>
      <c r="J107" s="227"/>
      <c r="K107" s="227"/>
      <c r="L107" s="227"/>
      <c r="M107" s="227"/>
      <c r="N107" s="227"/>
      <c r="O107" s="227"/>
      <c r="P107" s="227"/>
      <c r="Q107" s="227"/>
      <c r="R107" s="227"/>
      <c r="S107" s="227"/>
      <c r="T107" s="227"/>
      <c r="U107" s="227"/>
      <c r="V107" s="227"/>
      <c r="W107" s="227"/>
      <c r="X107" s="1147"/>
      <c r="Y107" s="1232"/>
      <c r="Z107" s="141"/>
      <c r="AA107" s="794"/>
      <c r="AB107" s="314"/>
    </row>
    <row r="108" spans="1:28" ht="9" customHeight="1" x14ac:dyDescent="0.2">
      <c r="A108" s="269"/>
      <c r="B108" s="1150"/>
      <c r="C108" s="227"/>
      <c r="D108" s="227"/>
      <c r="E108" s="227"/>
      <c r="F108" s="227"/>
      <c r="G108" s="227"/>
      <c r="H108" s="227"/>
      <c r="I108" s="227"/>
      <c r="J108" s="227"/>
      <c r="K108" s="227"/>
      <c r="L108" s="227"/>
      <c r="M108" s="227"/>
      <c r="N108" s="1151"/>
      <c r="O108" s="1151"/>
      <c r="P108" s="1151"/>
      <c r="Q108" s="1151"/>
      <c r="R108" s="227"/>
      <c r="S108" s="227"/>
      <c r="T108" s="227"/>
      <c r="U108" s="1151"/>
      <c r="V108" s="1151"/>
      <c r="W108" s="1151"/>
      <c r="X108" s="1151"/>
      <c r="Y108" s="536"/>
      <c r="Z108" s="707"/>
      <c r="AA108" s="794"/>
    </row>
    <row r="109" spans="1:28" s="313" customFormat="1" ht="5.25" customHeight="1" x14ac:dyDescent="0.2">
      <c r="A109" s="269"/>
      <c r="B109" s="1098"/>
      <c r="C109" s="1136"/>
      <c r="D109" s="1136"/>
      <c r="E109" s="1136"/>
      <c r="F109" s="1136"/>
      <c r="G109" s="1136"/>
      <c r="H109" s="1136"/>
      <c r="I109" s="1136"/>
      <c r="J109" s="1136"/>
      <c r="K109" s="1136"/>
      <c r="L109" s="1136"/>
      <c r="M109" s="1136"/>
      <c r="N109" s="1136"/>
      <c r="O109" s="1136"/>
      <c r="P109" s="1136"/>
      <c r="Q109" s="1136"/>
      <c r="R109" s="1136"/>
      <c r="S109" s="1136"/>
      <c r="T109" s="1136"/>
      <c r="U109" s="1136"/>
      <c r="V109" s="1136"/>
      <c r="W109" s="1136"/>
      <c r="X109" s="1136"/>
      <c r="Y109" s="1136"/>
      <c r="Z109" s="1099"/>
      <c r="AA109" s="794"/>
    </row>
    <row r="110" spans="1:28" s="767" customFormat="1" ht="22.5" customHeight="1" x14ac:dyDescent="0.2">
      <c r="A110" s="269"/>
      <c r="B110" s="759"/>
      <c r="C110" s="624" t="s">
        <v>1375</v>
      </c>
      <c r="D110" s="624"/>
      <c r="E110" s="624"/>
      <c r="F110" s="624"/>
      <c r="G110" s="624"/>
      <c r="H110" s="624"/>
      <c r="I110" s="624"/>
      <c r="J110" s="624"/>
      <c r="K110" s="624"/>
      <c r="L110" s="624"/>
      <c r="M110" s="624"/>
      <c r="N110" s="624"/>
      <c r="O110" s="624"/>
      <c r="P110" s="624"/>
      <c r="Q110" s="624"/>
      <c r="R110" s="627"/>
      <c r="S110" s="627"/>
      <c r="T110" s="627"/>
      <c r="U110" s="627"/>
      <c r="V110" s="627"/>
      <c r="W110" s="627"/>
      <c r="X110" s="627"/>
      <c r="Y110" s="1228"/>
      <c r="Z110" s="766"/>
      <c r="AA110" s="794"/>
    </row>
    <row r="111" spans="1:28" s="313" customFormat="1" ht="5.25" customHeight="1" x14ac:dyDescent="0.2">
      <c r="A111" s="269"/>
      <c r="B111" s="216"/>
      <c r="C111" s="628"/>
      <c r="D111" s="1230"/>
      <c r="E111" s="1230"/>
      <c r="F111" s="628"/>
      <c r="G111" s="628"/>
      <c r="H111" s="628"/>
      <c r="I111" s="628"/>
      <c r="J111" s="628"/>
      <c r="K111" s="628"/>
      <c r="L111" s="628"/>
      <c r="M111" s="628"/>
      <c r="N111" s="628"/>
      <c r="O111" s="628"/>
      <c r="P111" s="628"/>
      <c r="Q111" s="628"/>
      <c r="R111" s="628"/>
      <c r="S111" s="628"/>
      <c r="T111" s="628"/>
      <c r="U111" s="628"/>
      <c r="V111" s="628"/>
      <c r="W111" s="628"/>
      <c r="X111" s="628"/>
      <c r="Y111" s="628"/>
      <c r="Z111" s="141"/>
      <c r="AA111" s="794">
        <f t="shared" ref="AA111:AA112" si="9">IF(I111="?",0,IF(I111&lt;&gt;"",1,0))</f>
        <v>0</v>
      </c>
    </row>
    <row r="112" spans="1:28" s="313" customFormat="1" ht="21" customHeight="1" x14ac:dyDescent="0.2">
      <c r="A112" s="269" t="s">
        <v>1773</v>
      </c>
      <c r="B112" s="216"/>
      <c r="C112" s="628" t="s">
        <v>69</v>
      </c>
      <c r="D112" s="1242"/>
      <c r="E112" s="1242"/>
      <c r="F112" s="628"/>
      <c r="G112" s="628"/>
      <c r="H112" s="628"/>
      <c r="I112" s="1785"/>
      <c r="J112" s="1786"/>
      <c r="K112" s="1786"/>
      <c r="L112" s="1786"/>
      <c r="M112" s="1786"/>
      <c r="N112" s="1786"/>
      <c r="O112" s="1786"/>
      <c r="P112" s="1786"/>
      <c r="Q112" s="1786"/>
      <c r="R112" s="1786"/>
      <c r="S112" s="1786"/>
      <c r="T112" s="1786"/>
      <c r="U112" s="1786"/>
      <c r="V112" s="1786"/>
      <c r="W112" s="1786"/>
      <c r="X112" s="1787"/>
      <c r="Y112" s="628"/>
      <c r="Z112" s="141"/>
      <c r="AA112" s="794">
        <f t="shared" si="9"/>
        <v>0</v>
      </c>
    </row>
    <row r="113" spans="1:29" s="313" customFormat="1" ht="5.25" customHeight="1" x14ac:dyDescent="0.2">
      <c r="A113" s="269"/>
      <c r="B113" s="216"/>
      <c r="C113" s="627"/>
      <c r="D113" s="1242"/>
      <c r="E113" s="1242"/>
      <c r="F113" s="628"/>
      <c r="G113" s="628"/>
      <c r="H113" s="628"/>
      <c r="I113" s="628"/>
      <c r="J113" s="628"/>
      <c r="K113" s="628"/>
      <c r="L113" s="628"/>
      <c r="M113" s="628"/>
      <c r="N113" s="628"/>
      <c r="O113" s="628"/>
      <c r="P113" s="628"/>
      <c r="Q113" s="628"/>
      <c r="R113" s="628"/>
      <c r="S113" s="628"/>
      <c r="T113" s="628"/>
      <c r="U113" s="628"/>
      <c r="V113" s="628"/>
      <c r="W113" s="628"/>
      <c r="X113" s="628"/>
      <c r="Y113" s="628"/>
      <c r="Z113" s="141"/>
      <c r="AA113" s="794"/>
    </row>
    <row r="114" spans="1:29" s="313" customFormat="1" ht="21" customHeight="1" x14ac:dyDescent="0.2">
      <c r="A114" s="269" t="s">
        <v>1774</v>
      </c>
      <c r="B114" s="221"/>
      <c r="C114" s="628" t="s">
        <v>51</v>
      </c>
      <c r="D114" s="1242"/>
      <c r="E114" s="1242"/>
      <c r="F114" s="628"/>
      <c r="G114" s="628"/>
      <c r="H114" s="628"/>
      <c r="I114" s="1785"/>
      <c r="J114" s="1786"/>
      <c r="K114" s="1786"/>
      <c r="L114" s="1786"/>
      <c r="M114" s="1786"/>
      <c r="N114" s="1786"/>
      <c r="O114" s="1786"/>
      <c r="P114" s="1786"/>
      <c r="Q114" s="1786"/>
      <c r="R114" s="1786"/>
      <c r="S114" s="1786"/>
      <c r="T114" s="1786"/>
      <c r="U114" s="1786"/>
      <c r="V114" s="1786"/>
      <c r="W114" s="1786"/>
      <c r="X114" s="1787"/>
      <c r="Y114" s="628"/>
      <c r="Z114" s="141"/>
      <c r="AA114" s="794">
        <f t="shared" ref="AA114" si="10">IF(I114="?",0,IF(I114&lt;&gt;"",1,0))</f>
        <v>0</v>
      </c>
    </row>
    <row r="115" spans="1:29" s="313" customFormat="1" ht="5.25" customHeight="1" x14ac:dyDescent="0.2">
      <c r="A115" s="269"/>
      <c r="B115" s="216"/>
      <c r="C115" s="627"/>
      <c r="D115" s="1242"/>
      <c r="E115" s="1242"/>
      <c r="F115" s="628"/>
      <c r="G115" s="628"/>
      <c r="H115" s="628"/>
      <c r="I115" s="628"/>
      <c r="J115" s="628"/>
      <c r="K115" s="628"/>
      <c r="L115" s="628"/>
      <c r="M115" s="628"/>
      <c r="N115" s="628"/>
      <c r="O115" s="628"/>
      <c r="P115" s="628"/>
      <c r="Q115" s="628"/>
      <c r="R115" s="628"/>
      <c r="S115" s="628"/>
      <c r="T115" s="628"/>
      <c r="U115" s="628"/>
      <c r="V115" s="628"/>
      <c r="W115" s="628"/>
      <c r="X115" s="628"/>
      <c r="Y115" s="628"/>
      <c r="Z115" s="141"/>
      <c r="AA115" s="794"/>
    </row>
    <row r="116" spans="1:29" s="313" customFormat="1" ht="21" customHeight="1" x14ac:dyDescent="0.2">
      <c r="A116" s="269" t="s">
        <v>1775</v>
      </c>
      <c r="B116" s="221"/>
      <c r="C116" s="628" t="s">
        <v>205</v>
      </c>
      <c r="D116" s="1242"/>
      <c r="E116" s="1242"/>
      <c r="F116" s="628"/>
      <c r="G116" s="628"/>
      <c r="H116" s="628"/>
      <c r="I116" s="1785"/>
      <c r="J116" s="1786"/>
      <c r="K116" s="1786"/>
      <c r="L116" s="1786"/>
      <c r="M116" s="1786"/>
      <c r="N116" s="1786"/>
      <c r="O116" s="1786"/>
      <c r="P116" s="1786"/>
      <c r="Q116" s="1786"/>
      <c r="R116" s="1786"/>
      <c r="S116" s="1786"/>
      <c r="T116" s="1786"/>
      <c r="U116" s="1786"/>
      <c r="V116" s="1786"/>
      <c r="W116" s="1786"/>
      <c r="X116" s="1787"/>
      <c r="Y116" s="628"/>
      <c r="Z116" s="141"/>
      <c r="AA116" s="794">
        <f t="shared" ref="AA116" si="11">IF(I116="?",0,IF(I116&lt;&gt;"",1,0))</f>
        <v>0</v>
      </c>
    </row>
    <row r="117" spans="1:29" s="313" customFormat="1" ht="5.25" customHeight="1" x14ac:dyDescent="0.2">
      <c r="A117" s="269"/>
      <c r="B117" s="214"/>
      <c r="C117" s="215"/>
      <c r="D117" s="215"/>
      <c r="E117" s="215"/>
      <c r="F117" s="215"/>
      <c r="G117" s="215"/>
      <c r="H117" s="215"/>
      <c r="I117" s="215"/>
      <c r="J117" s="215"/>
      <c r="K117" s="215"/>
      <c r="L117" s="215"/>
      <c r="M117" s="215"/>
      <c r="N117" s="215"/>
      <c r="O117" s="215"/>
      <c r="P117" s="215"/>
      <c r="Q117" s="215"/>
      <c r="R117" s="215"/>
      <c r="S117" s="215"/>
      <c r="T117" s="215"/>
      <c r="U117" s="215"/>
      <c r="V117" s="215"/>
      <c r="W117" s="215"/>
      <c r="X117" s="215"/>
      <c r="Y117" s="215"/>
      <c r="Z117" s="145"/>
      <c r="AA117" s="794"/>
    </row>
    <row r="118" spans="1:29" s="313" customFormat="1" ht="5.25" customHeight="1" x14ac:dyDescent="0.2">
      <c r="A118" s="269"/>
      <c r="B118" s="216"/>
      <c r="C118" s="628"/>
      <c r="D118" s="628"/>
      <c r="E118" s="628"/>
      <c r="F118" s="628"/>
      <c r="G118" s="628"/>
      <c r="H118" s="628"/>
      <c r="I118" s="628"/>
      <c r="J118" s="628"/>
      <c r="K118" s="628"/>
      <c r="L118" s="628"/>
      <c r="M118" s="628"/>
      <c r="N118" s="628"/>
      <c r="O118" s="628"/>
      <c r="P118" s="628"/>
      <c r="Q118" s="628"/>
      <c r="R118" s="628"/>
      <c r="S118" s="628"/>
      <c r="T118" s="628"/>
      <c r="U118" s="628"/>
      <c r="V118" s="628"/>
      <c r="W118" s="628"/>
      <c r="X118" s="628"/>
      <c r="Y118" s="628"/>
      <c r="Z118" s="141"/>
      <c r="AA118" s="794"/>
    </row>
    <row r="119" spans="1:29" s="711" customFormat="1" ht="36" customHeight="1" x14ac:dyDescent="0.2">
      <c r="A119" s="269"/>
      <c r="B119" s="211"/>
      <c r="C119" s="2204" t="s">
        <v>750</v>
      </c>
      <c r="D119" s="2325"/>
      <c r="E119" s="2325"/>
      <c r="F119" s="2325"/>
      <c r="G119" s="2325"/>
      <c r="H119" s="2325"/>
      <c r="I119" s="2325"/>
      <c r="J119" s="2325"/>
      <c r="K119" s="2325"/>
      <c r="L119" s="2325"/>
      <c r="M119" s="2325"/>
      <c r="N119" s="2325"/>
      <c r="O119" s="2325"/>
      <c r="P119" s="2325"/>
      <c r="Q119" s="2325"/>
      <c r="R119" s="2325"/>
      <c r="S119" s="2325"/>
      <c r="T119" s="2325"/>
      <c r="U119" s="2325"/>
      <c r="V119" s="2325"/>
      <c r="W119" s="2325"/>
      <c r="X119" s="2326"/>
      <c r="Y119" s="594"/>
      <c r="Z119" s="1231"/>
      <c r="AA119" s="794"/>
    </row>
    <row r="120" spans="1:29" s="313" customFormat="1" ht="5.25" customHeight="1" x14ac:dyDescent="0.2">
      <c r="A120" s="269"/>
      <c r="B120" s="214"/>
      <c r="C120" s="215"/>
      <c r="D120" s="215"/>
      <c r="E120" s="215"/>
      <c r="F120" s="215"/>
      <c r="G120" s="215"/>
      <c r="H120" s="215"/>
      <c r="I120" s="215"/>
      <c r="J120" s="215"/>
      <c r="K120" s="215"/>
      <c r="L120" s="215"/>
      <c r="M120" s="215"/>
      <c r="N120" s="215"/>
      <c r="O120" s="215"/>
      <c r="P120" s="215"/>
      <c r="Q120" s="215"/>
      <c r="R120" s="215"/>
      <c r="S120" s="215"/>
      <c r="T120" s="215"/>
      <c r="U120" s="215"/>
      <c r="V120" s="215"/>
      <c r="W120" s="215"/>
      <c r="X120" s="215"/>
      <c r="Y120" s="215"/>
      <c r="Z120" s="145"/>
      <c r="AA120" s="794"/>
    </row>
    <row r="121" spans="1:29" s="313" customFormat="1" ht="5.25" customHeight="1" x14ac:dyDescent="0.2">
      <c r="A121" s="269"/>
      <c r="B121" s="216"/>
      <c r="C121" s="628"/>
      <c r="D121" s="628"/>
      <c r="E121" s="628"/>
      <c r="F121" s="628"/>
      <c r="G121" s="628"/>
      <c r="H121" s="628"/>
      <c r="I121" s="628"/>
      <c r="J121" s="628"/>
      <c r="K121" s="628"/>
      <c r="L121" s="628"/>
      <c r="M121" s="628"/>
      <c r="N121" s="628"/>
      <c r="O121" s="628"/>
      <c r="P121" s="628"/>
      <c r="Q121" s="628"/>
      <c r="R121" s="628"/>
      <c r="S121" s="628"/>
      <c r="T121" s="628"/>
      <c r="U121" s="628"/>
      <c r="V121" s="628"/>
      <c r="W121" s="628"/>
      <c r="X121" s="628"/>
      <c r="Y121" s="628"/>
      <c r="Z121" s="141"/>
      <c r="AA121" s="794"/>
    </row>
    <row r="122" spans="1:29" s="313" customFormat="1" ht="30.75" customHeight="1" x14ac:dyDescent="0.2">
      <c r="A122" s="269" t="s">
        <v>1776</v>
      </c>
      <c r="B122" s="216"/>
      <c r="C122" s="1782" t="s">
        <v>837</v>
      </c>
      <c r="D122" s="1782"/>
      <c r="E122" s="1782"/>
      <c r="F122" s="1782"/>
      <c r="G122" s="1782"/>
      <c r="H122" s="1782"/>
      <c r="I122" s="1782"/>
      <c r="J122" s="1782"/>
      <c r="K122" s="1782"/>
      <c r="L122" s="1782"/>
      <c r="M122" s="1782"/>
      <c r="N122" s="1675"/>
      <c r="O122" s="1675"/>
      <c r="P122" s="1675"/>
      <c r="Q122" s="1675"/>
      <c r="R122" s="1675"/>
      <c r="S122" s="1675"/>
      <c r="T122" s="1675"/>
      <c r="U122" s="1229"/>
      <c r="V122" s="1229"/>
      <c r="W122" s="1358" t="s">
        <v>849</v>
      </c>
      <c r="X122" s="1359"/>
      <c r="Y122" s="628"/>
      <c r="Z122" s="141"/>
      <c r="AA122" s="794">
        <f t="shared" ref="AA122" si="12">IF(W122="?",0,IF(W122&lt;&gt;"",1,0))</f>
        <v>0</v>
      </c>
    </row>
    <row r="123" spans="1:29" s="313" customFormat="1" ht="10.5" customHeight="1" x14ac:dyDescent="0.2">
      <c r="A123" s="265" t="str">
        <f>IF($L$4&lt;&gt;"",$L$4,"")</f>
        <v>00000000</v>
      </c>
      <c r="B123" s="183"/>
      <c r="C123" s="184"/>
      <c r="D123" s="184"/>
      <c r="E123" s="184"/>
      <c r="F123" s="184"/>
      <c r="G123" s="184"/>
      <c r="H123" s="184"/>
      <c r="I123" s="184"/>
      <c r="J123" s="184"/>
      <c r="K123" s="184"/>
      <c r="L123" s="184"/>
      <c r="M123" s="184"/>
      <c r="N123" s="184"/>
      <c r="O123" s="184"/>
      <c r="P123" s="184"/>
      <c r="Q123" s="184"/>
      <c r="R123" s="184"/>
      <c r="S123" s="184"/>
      <c r="T123" s="184"/>
      <c r="U123" s="184"/>
      <c r="V123" s="184"/>
      <c r="W123" s="184"/>
      <c r="X123" s="184"/>
      <c r="Y123" s="184"/>
      <c r="Z123" s="149"/>
      <c r="AA123" s="794"/>
    </row>
    <row r="124" spans="1:29" s="313" customFormat="1" ht="5.25" customHeight="1" x14ac:dyDescent="0.2">
      <c r="A124" s="269"/>
      <c r="B124" s="757"/>
      <c r="C124" s="758"/>
      <c r="D124" s="758"/>
      <c r="E124" s="758"/>
      <c r="F124" s="758"/>
      <c r="G124" s="758"/>
      <c r="H124" s="758"/>
      <c r="I124" s="758"/>
      <c r="J124" s="758"/>
      <c r="K124" s="758"/>
      <c r="L124" s="758"/>
      <c r="M124" s="758"/>
      <c r="N124" s="758"/>
      <c r="O124" s="758"/>
      <c r="P124" s="758"/>
      <c r="Q124" s="758"/>
      <c r="R124" s="758"/>
      <c r="S124" s="758"/>
      <c r="T124" s="758"/>
      <c r="U124" s="758"/>
      <c r="V124" s="669"/>
      <c r="W124" s="669"/>
      <c r="X124" s="669"/>
      <c r="Y124" s="669"/>
      <c r="Z124" s="670"/>
      <c r="AA124" s="794"/>
      <c r="AB124" s="136"/>
      <c r="AC124" s="136"/>
    </row>
    <row r="125" spans="1:29" s="313" customFormat="1" ht="21" customHeight="1" x14ac:dyDescent="0.2">
      <c r="A125" s="269"/>
      <c r="B125" s="259"/>
      <c r="C125" s="2361" t="s">
        <v>942</v>
      </c>
      <c r="D125" s="2074"/>
      <c r="E125" s="2074"/>
      <c r="F125" s="2074"/>
      <c r="G125" s="693" t="s">
        <v>961</v>
      </c>
      <c r="H125" s="1432" t="str">
        <f>$L$10</f>
        <v/>
      </c>
      <c r="I125" s="2362"/>
      <c r="J125" s="2362"/>
      <c r="K125" s="2362"/>
      <c r="L125" s="2362"/>
      <c r="M125" s="2362"/>
      <c r="N125" s="2362"/>
      <c r="O125" s="2362"/>
      <c r="P125" s="2362"/>
      <c r="Q125" s="2362"/>
      <c r="R125" s="2362"/>
      <c r="S125" s="2362"/>
      <c r="T125" s="2363"/>
      <c r="U125" s="2364" t="str">
        <f>$L$4</f>
        <v>00000000</v>
      </c>
      <c r="V125" s="2365"/>
      <c r="W125" s="2365"/>
      <c r="X125" s="2366"/>
      <c r="Y125" s="672"/>
      <c r="Z125" s="175"/>
      <c r="AA125" s="794">
        <f t="shared" ref="AA125" si="13">IF(SUM(AA126:AA175)&gt;0,10000,0)</f>
        <v>0</v>
      </c>
      <c r="AB125" s="136"/>
      <c r="AC125" s="136"/>
    </row>
    <row r="126" spans="1:29" ht="9" customHeight="1" x14ac:dyDescent="0.2">
      <c r="A126" s="269"/>
      <c r="B126" s="150"/>
      <c r="C126" s="628"/>
      <c r="D126" s="628"/>
      <c r="E126" s="628"/>
      <c r="F126" s="628"/>
      <c r="G126" s="628"/>
      <c r="H126" s="628"/>
      <c r="I126" s="628"/>
      <c r="J126" s="628"/>
      <c r="K126" s="628"/>
      <c r="L126" s="628"/>
      <c r="M126" s="628"/>
      <c r="N126" s="628"/>
      <c r="O126" s="628"/>
      <c r="P126" s="628"/>
      <c r="Q126" s="628"/>
      <c r="R126" s="628"/>
      <c r="S126" s="628"/>
      <c r="T126" s="628"/>
      <c r="U126" s="628"/>
      <c r="V126" s="628"/>
      <c r="W126" s="628"/>
      <c r="X126" s="628"/>
      <c r="Y126" s="179"/>
      <c r="Z126" s="175"/>
      <c r="AA126" s="794"/>
    </row>
    <row r="127" spans="1:29" ht="21" customHeight="1" x14ac:dyDescent="0.2">
      <c r="A127" s="748" t="s">
        <v>1598</v>
      </c>
      <c r="B127" s="150"/>
      <c r="C127" s="628" t="s">
        <v>1761</v>
      </c>
      <c r="D127" s="628"/>
      <c r="E127" s="628"/>
      <c r="F127" s="664"/>
      <c r="G127" s="664"/>
      <c r="H127" s="2351"/>
      <c r="I127" s="2380"/>
      <c r="J127" s="2380"/>
      <c r="K127" s="2380"/>
      <c r="L127" s="2380"/>
      <c r="M127" s="2380"/>
      <c r="N127" s="2380"/>
      <c r="O127" s="2380"/>
      <c r="P127" s="2380"/>
      <c r="Q127" s="2380"/>
      <c r="R127" s="2380"/>
      <c r="S127" s="2380"/>
      <c r="T127" s="2380"/>
      <c r="U127" s="2380"/>
      <c r="V127" s="2380"/>
      <c r="W127" s="2380"/>
      <c r="X127" s="2380"/>
      <c r="Y127" s="179"/>
      <c r="Z127" s="175"/>
      <c r="AA127" s="794">
        <f>IF(H127="?",0,IF(H127&lt;&gt;"",1,0))</f>
        <v>0</v>
      </c>
    </row>
    <row r="128" spans="1:29" s="313" customFormat="1" ht="5.25" customHeight="1" x14ac:dyDescent="0.2">
      <c r="A128" s="269"/>
      <c r="B128" s="216"/>
      <c r="C128" s="664"/>
      <c r="D128" s="664"/>
      <c r="E128" s="628"/>
      <c r="F128" s="628"/>
      <c r="G128" s="628"/>
      <c r="H128" s="628"/>
      <c r="I128" s="628"/>
      <c r="J128" s="628"/>
      <c r="K128" s="628"/>
      <c r="L128" s="628"/>
      <c r="M128" s="628"/>
      <c r="N128" s="628"/>
      <c r="O128" s="628"/>
      <c r="P128" s="628"/>
      <c r="Q128" s="628"/>
      <c r="R128" s="664"/>
      <c r="S128" s="664"/>
      <c r="T128" s="664"/>
      <c r="U128" s="664"/>
      <c r="V128" s="664"/>
      <c r="W128" s="664"/>
      <c r="X128" s="628"/>
      <c r="Y128" s="1232"/>
      <c r="Z128" s="141"/>
      <c r="AA128" s="794"/>
      <c r="AB128" s="314"/>
    </row>
    <row r="129" spans="1:28" ht="21" customHeight="1" x14ac:dyDescent="0.2">
      <c r="A129" s="272" t="s">
        <v>1589</v>
      </c>
      <c r="B129" s="150"/>
      <c r="C129" s="628" t="s">
        <v>799</v>
      </c>
      <c r="D129" s="664"/>
      <c r="E129" s="2351"/>
      <c r="F129" s="2352"/>
      <c r="G129" s="628"/>
      <c r="H129" s="664" t="s">
        <v>693</v>
      </c>
      <c r="I129" s="2351"/>
      <c r="J129" s="2352"/>
      <c r="K129" s="2352"/>
      <c r="L129" s="2352"/>
      <c r="M129" s="2352"/>
      <c r="N129" s="2352"/>
      <c r="O129" s="2352"/>
      <c r="P129" s="2352"/>
      <c r="Q129" s="2352"/>
      <c r="R129" s="2352"/>
      <c r="S129" s="2352"/>
      <c r="T129" s="2352"/>
      <c r="U129" s="2352"/>
      <c r="V129" s="2352"/>
      <c r="W129" s="2352"/>
      <c r="X129" s="2380"/>
      <c r="Y129" s="179"/>
      <c r="Z129" s="175"/>
      <c r="AA129" s="794">
        <f>IF(E129="?",0,IF(E129&lt;&gt;"",1,0))+IF(I129="?",0,IF(I129&lt;&gt;"",1,0))</f>
        <v>0</v>
      </c>
    </row>
    <row r="130" spans="1:28" s="313" customFormat="1" ht="9" customHeight="1" x14ac:dyDescent="0.2">
      <c r="A130" s="269"/>
      <c r="B130" s="216"/>
      <c r="C130" s="664"/>
      <c r="D130" s="664"/>
      <c r="E130" s="628"/>
      <c r="F130" s="628"/>
      <c r="G130" s="628"/>
      <c r="H130" s="628"/>
      <c r="I130" s="628"/>
      <c r="J130" s="628"/>
      <c r="K130" s="628"/>
      <c r="L130" s="628"/>
      <c r="M130" s="628"/>
      <c r="N130" s="628"/>
      <c r="O130" s="628"/>
      <c r="P130" s="628"/>
      <c r="Q130" s="628"/>
      <c r="R130" s="664"/>
      <c r="S130" s="664"/>
      <c r="T130" s="664"/>
      <c r="U130" s="664"/>
      <c r="V130" s="664"/>
      <c r="W130" s="664"/>
      <c r="X130" s="628"/>
      <c r="Y130" s="1232"/>
      <c r="Z130" s="141"/>
      <c r="AA130" s="794"/>
      <c r="AB130" s="314"/>
    </row>
    <row r="131" spans="1:28" s="313" customFormat="1" ht="21" customHeight="1" x14ac:dyDescent="0.2">
      <c r="A131" s="269" t="s">
        <v>1590</v>
      </c>
      <c r="B131" s="216"/>
      <c r="C131" s="628" t="s">
        <v>1536</v>
      </c>
      <c r="D131" s="664"/>
      <c r="E131" s="628"/>
      <c r="F131" s="628"/>
      <c r="G131" s="628"/>
      <c r="H131" s="628"/>
      <c r="I131" s="628"/>
      <c r="J131" s="628"/>
      <c r="K131" s="628"/>
      <c r="L131" s="628"/>
      <c r="M131" s="628"/>
      <c r="N131" s="628"/>
      <c r="O131" s="628"/>
      <c r="P131" s="628"/>
      <c r="Q131" s="628"/>
      <c r="R131" s="664"/>
      <c r="S131" s="664"/>
      <c r="T131" s="664"/>
      <c r="U131" s="2043"/>
      <c r="V131" s="2378"/>
      <c r="W131" s="2379"/>
      <c r="X131" s="628" t="s">
        <v>752</v>
      </c>
      <c r="Y131" s="1232"/>
      <c r="Z131" s="141"/>
      <c r="AA131" s="794">
        <f t="shared" ref="AA131" si="14">IF(U131="?",0,IF(U131&lt;&gt;"",1,0))</f>
        <v>0</v>
      </c>
      <c r="AB131" s="314"/>
    </row>
    <row r="132" spans="1:28" s="313" customFormat="1" ht="9" customHeight="1" x14ac:dyDescent="0.2">
      <c r="A132" s="269"/>
      <c r="B132" s="216"/>
      <c r="C132" s="664"/>
      <c r="D132" s="664"/>
      <c r="E132" s="628"/>
      <c r="F132" s="628"/>
      <c r="G132" s="628"/>
      <c r="H132" s="628"/>
      <c r="I132" s="628"/>
      <c r="J132" s="628"/>
      <c r="K132" s="628"/>
      <c r="L132" s="628"/>
      <c r="M132" s="628"/>
      <c r="N132" s="628"/>
      <c r="O132" s="628"/>
      <c r="P132" s="628"/>
      <c r="Q132" s="628"/>
      <c r="R132" s="664"/>
      <c r="S132" s="664"/>
      <c r="T132" s="664"/>
      <c r="U132" s="664"/>
      <c r="V132" s="664"/>
      <c r="W132" s="664"/>
      <c r="X132" s="628"/>
      <c r="Y132" s="1232"/>
      <c r="Z132" s="141"/>
      <c r="AA132" s="794"/>
      <c r="AB132" s="314"/>
    </row>
    <row r="133" spans="1:28" s="313" customFormat="1" ht="24" customHeight="1" x14ac:dyDescent="0.2">
      <c r="A133" s="272" t="s">
        <v>1591</v>
      </c>
      <c r="B133" s="216"/>
      <c r="C133" s="2332" t="s">
        <v>1374</v>
      </c>
      <c r="D133" s="2333"/>
      <c r="E133" s="2333"/>
      <c r="F133" s="2333"/>
      <c r="G133" s="2333"/>
      <c r="H133" s="2333"/>
      <c r="I133" s="2333"/>
      <c r="J133" s="2333"/>
      <c r="K133" s="2333"/>
      <c r="L133" s="2333"/>
      <c r="M133" s="2333"/>
      <c r="N133" s="2333"/>
      <c r="O133" s="2333"/>
      <c r="P133" s="2333"/>
      <c r="Q133" s="2333"/>
      <c r="R133" s="2333"/>
      <c r="S133" s="2333"/>
      <c r="T133" s="664"/>
      <c r="U133" s="1213" t="s">
        <v>849</v>
      </c>
      <c r="V133" s="93"/>
      <c r="W133" s="1213" t="s">
        <v>849</v>
      </c>
      <c r="X133" s="664"/>
      <c r="Y133" s="1232"/>
      <c r="Z133" s="141"/>
      <c r="AA133" s="794">
        <f t="shared" ref="AA133" si="15">IF(U133="?",0,IF(U133&lt;&gt;"",1,0))+IF(W133="?",0,IF(W133&lt;&gt;"",1,0))</f>
        <v>0</v>
      </c>
      <c r="AB133" s="314"/>
    </row>
    <row r="134" spans="1:28" s="313" customFormat="1" ht="5.25" customHeight="1" x14ac:dyDescent="0.2">
      <c r="A134" s="269"/>
      <c r="B134" s="216"/>
      <c r="C134" s="664"/>
      <c r="D134" s="664"/>
      <c r="E134" s="628"/>
      <c r="F134" s="628"/>
      <c r="G134" s="628"/>
      <c r="H134" s="628"/>
      <c r="I134" s="628"/>
      <c r="J134" s="628"/>
      <c r="K134" s="628"/>
      <c r="L134" s="628"/>
      <c r="M134" s="628"/>
      <c r="N134" s="628"/>
      <c r="O134" s="628"/>
      <c r="P134" s="628"/>
      <c r="Q134" s="628"/>
      <c r="R134" s="664"/>
      <c r="S134" s="664"/>
      <c r="T134" s="664"/>
      <c r="U134" s="664"/>
      <c r="V134" s="664"/>
      <c r="W134" s="664"/>
      <c r="X134" s="628"/>
      <c r="Y134" s="1232"/>
      <c r="Z134" s="141"/>
      <c r="AA134" s="794"/>
      <c r="AB134" s="314"/>
    </row>
    <row r="135" spans="1:28" s="313" customFormat="1" ht="21" customHeight="1" x14ac:dyDescent="0.2">
      <c r="A135" s="272" t="s">
        <v>1592</v>
      </c>
      <c r="B135" s="216"/>
      <c r="C135" s="628" t="s">
        <v>1517</v>
      </c>
      <c r="D135" s="664"/>
      <c r="E135" s="664"/>
      <c r="F135" s="664"/>
      <c r="G135" s="664"/>
      <c r="H135" s="664"/>
      <c r="I135" s="664"/>
      <c r="J135" s="664"/>
      <c r="K135" s="664"/>
      <c r="L135" s="664"/>
      <c r="M135" s="664"/>
      <c r="N135" s="664"/>
      <c r="O135" s="664"/>
      <c r="P135" s="664"/>
      <c r="Q135" s="1213" t="s">
        <v>849</v>
      </c>
      <c r="R135" s="627" t="s">
        <v>1050</v>
      </c>
      <c r="S135" s="1232"/>
      <c r="T135" s="1213" t="s">
        <v>849</v>
      </c>
      <c r="U135" s="627" t="s">
        <v>1051</v>
      </c>
      <c r="V135" s="1232"/>
      <c r="W135" s="1213" t="s">
        <v>849</v>
      </c>
      <c r="X135" s="627" t="s">
        <v>1052</v>
      </c>
      <c r="Y135" s="1232"/>
      <c r="Z135" s="141"/>
      <c r="AA135" s="794">
        <f t="shared" ref="AA135" si="16">IF(Q135="?",0,IF(Q135&lt;&gt;"",1,0))+IF(T135="?",0,IF(T135&lt;&gt;"",1,0))+IF(W135="?",0,IF(W135&lt;&gt;"",1,0))</f>
        <v>0</v>
      </c>
      <c r="AB135" s="314"/>
    </row>
    <row r="136" spans="1:28" s="313" customFormat="1" ht="9" customHeight="1" x14ac:dyDescent="0.2">
      <c r="A136" s="269"/>
      <c r="B136" s="216"/>
      <c r="C136" s="664"/>
      <c r="D136" s="664"/>
      <c r="E136" s="628"/>
      <c r="F136" s="628"/>
      <c r="G136" s="628"/>
      <c r="H136" s="628"/>
      <c r="I136" s="628"/>
      <c r="J136" s="628"/>
      <c r="K136" s="628"/>
      <c r="L136" s="628"/>
      <c r="M136" s="628"/>
      <c r="N136" s="628"/>
      <c r="O136" s="628"/>
      <c r="P136" s="628"/>
      <c r="Q136" s="628"/>
      <c r="R136" s="664"/>
      <c r="S136" s="664"/>
      <c r="T136" s="664"/>
      <c r="U136" s="664"/>
      <c r="V136" s="664"/>
      <c r="W136" s="664"/>
      <c r="X136" s="628"/>
      <c r="Y136" s="1232"/>
      <c r="Z136" s="141"/>
      <c r="AA136" s="794"/>
      <c r="AB136" s="314"/>
    </row>
    <row r="137" spans="1:28" s="313" customFormat="1" ht="12" customHeight="1" x14ac:dyDescent="0.15">
      <c r="A137" s="1234"/>
      <c r="B137" s="216"/>
      <c r="C137" s="1094"/>
      <c r="D137" s="1102"/>
      <c r="E137" s="1100"/>
      <c r="F137" s="1100"/>
      <c r="G137" s="1100"/>
      <c r="H137" s="1100"/>
      <c r="I137" s="1100"/>
      <c r="J137" s="1100"/>
      <c r="K137" s="1100"/>
      <c r="L137" s="1095"/>
      <c r="M137" s="2381" t="s">
        <v>1455</v>
      </c>
      <c r="N137" s="2382"/>
      <c r="O137" s="2382" t="s">
        <v>1429</v>
      </c>
      <c r="P137" s="2382"/>
      <c r="Q137" s="2382"/>
      <c r="R137" s="2383"/>
      <c r="S137" s="2381" t="s">
        <v>1443</v>
      </c>
      <c r="T137" s="2382"/>
      <c r="U137" s="2382" t="s">
        <v>1429</v>
      </c>
      <c r="V137" s="2382"/>
      <c r="W137" s="2382"/>
      <c r="X137" s="2383"/>
      <c r="Y137" s="140"/>
      <c r="Z137" s="141"/>
      <c r="AA137" s="794"/>
      <c r="AB137" s="136"/>
    </row>
    <row r="138" spans="1:28" s="313" customFormat="1" ht="24" customHeight="1" x14ac:dyDescent="0.2">
      <c r="A138" s="1234"/>
      <c r="B138" s="216"/>
      <c r="C138" s="1096"/>
      <c r="D138" s="1103"/>
      <c r="E138" s="143"/>
      <c r="F138" s="143"/>
      <c r="G138" s="143"/>
      <c r="H138" s="143"/>
      <c r="I138" s="143"/>
      <c r="J138" s="143"/>
      <c r="K138" s="143"/>
      <c r="L138" s="1097"/>
      <c r="M138" s="2384" t="s">
        <v>1441</v>
      </c>
      <c r="N138" s="2385"/>
      <c r="O138" s="2386"/>
      <c r="P138" s="2179" t="s">
        <v>1442</v>
      </c>
      <c r="Q138" s="2180"/>
      <c r="R138" s="2181"/>
      <c r="S138" s="2384" t="s">
        <v>1441</v>
      </c>
      <c r="T138" s="2385"/>
      <c r="U138" s="2386"/>
      <c r="V138" s="2179" t="s">
        <v>1442</v>
      </c>
      <c r="W138" s="2180"/>
      <c r="X138" s="2181"/>
      <c r="Y138" s="140"/>
      <c r="Z138" s="141"/>
      <c r="AA138" s="794"/>
      <c r="AB138" s="136"/>
    </row>
    <row r="139" spans="1:28" s="313" customFormat="1" ht="21" customHeight="1" x14ac:dyDescent="0.15">
      <c r="A139" s="1234" t="s">
        <v>1593</v>
      </c>
      <c r="B139" s="216"/>
      <c r="C139" s="2154" t="s">
        <v>1538</v>
      </c>
      <c r="D139" s="2155"/>
      <c r="E139" s="2155"/>
      <c r="F139" s="2155"/>
      <c r="G139" s="2155"/>
      <c r="H139" s="2155"/>
      <c r="I139" s="2155"/>
      <c r="J139" s="2155"/>
      <c r="K139" s="2155"/>
      <c r="L139" s="2156"/>
      <c r="M139" s="2189"/>
      <c r="N139" s="2190"/>
      <c r="O139" s="2191"/>
      <c r="P139" s="2189"/>
      <c r="Q139" s="2190"/>
      <c r="R139" s="2191"/>
      <c r="S139" s="2189"/>
      <c r="T139" s="2190"/>
      <c r="U139" s="2191"/>
      <c r="V139" s="2189"/>
      <c r="W139" s="2190"/>
      <c r="X139" s="2191"/>
      <c r="Y139" s="140"/>
      <c r="Z139" s="141"/>
      <c r="AA139" s="794">
        <f t="shared" ref="AA139" si="17">IF(M139="?",0,IF(M139&lt;&gt;"",1,0))+IF(P139="?",0,IF(P139&lt;&gt;"",1,0))+IF(S139="?",0,IF(S139&lt;&gt;"",1,0))+IF(V139="?",0,IF(V139&lt;&gt;"",1,0))</f>
        <v>0</v>
      </c>
      <c r="AB139" s="136"/>
    </row>
    <row r="140" spans="1:28" s="313" customFormat="1" ht="9" customHeight="1" x14ac:dyDescent="0.15">
      <c r="A140" s="1234"/>
      <c r="B140" s="216"/>
      <c r="C140" s="625"/>
      <c r="D140" s="625"/>
      <c r="E140" s="625"/>
      <c r="F140" s="625"/>
      <c r="G140" s="625"/>
      <c r="H140" s="625"/>
      <c r="I140" s="625"/>
      <c r="J140" s="625"/>
      <c r="K140" s="625"/>
      <c r="L140" s="625"/>
      <c r="M140" s="625"/>
      <c r="N140" s="625"/>
      <c r="O140" s="625"/>
      <c r="P140" s="625"/>
      <c r="Q140" s="625"/>
      <c r="R140" s="625"/>
      <c r="S140" s="625"/>
      <c r="T140" s="625"/>
      <c r="U140" s="625"/>
      <c r="V140" s="625"/>
      <c r="W140" s="625"/>
      <c r="X140" s="625"/>
      <c r="Y140" s="140"/>
      <c r="Z140" s="141"/>
      <c r="AA140" s="794"/>
      <c r="AB140" s="136"/>
    </row>
    <row r="141" spans="1:28" s="313" customFormat="1" ht="15" customHeight="1" x14ac:dyDescent="0.2">
      <c r="A141" s="1234"/>
      <c r="B141" s="216"/>
      <c r="C141" s="1152"/>
      <c r="D141" s="1153" t="s">
        <v>1500</v>
      </c>
      <c r="E141" s="628"/>
      <c r="F141" s="628"/>
      <c r="G141" s="628"/>
      <c r="H141" s="628"/>
      <c r="I141" s="628"/>
      <c r="J141" s="628"/>
      <c r="K141" s="628"/>
      <c r="L141" s="628"/>
      <c r="M141" s="628"/>
      <c r="N141" s="628"/>
      <c r="O141" s="628"/>
      <c r="P141" s="628"/>
      <c r="Q141" s="628"/>
      <c r="R141" s="664"/>
      <c r="S141" s="664"/>
      <c r="T141" s="664"/>
      <c r="U141" s="664"/>
      <c r="V141" s="664"/>
      <c r="W141" s="664"/>
      <c r="X141" s="628"/>
      <c r="Y141" s="1232"/>
      <c r="Z141" s="141"/>
      <c r="AA141" s="794"/>
      <c r="AB141" s="314"/>
    </row>
    <row r="142" spans="1:28" s="313" customFormat="1" ht="21" customHeight="1" x14ac:dyDescent="0.2">
      <c r="A142" s="272" t="s">
        <v>1766</v>
      </c>
      <c r="B142" s="216"/>
      <c r="C142" s="627"/>
      <c r="D142" s="1213" t="s">
        <v>849</v>
      </c>
      <c r="E142" s="627" t="s">
        <v>227</v>
      </c>
      <c r="F142" s="628"/>
      <c r="G142" s="628"/>
      <c r="H142" s="628"/>
      <c r="I142" s="628"/>
      <c r="J142" s="628"/>
      <c r="K142" s="628"/>
      <c r="L142" s="628"/>
      <c r="M142" s="628"/>
      <c r="N142" s="628"/>
      <c r="O142" s="1213" t="s">
        <v>849</v>
      </c>
      <c r="P142" s="627" t="s">
        <v>1499</v>
      </c>
      <c r="Q142" s="628"/>
      <c r="R142" s="664"/>
      <c r="S142" s="664"/>
      <c r="T142" s="664"/>
      <c r="U142" s="664"/>
      <c r="V142" s="664"/>
      <c r="W142" s="664"/>
      <c r="X142" s="628"/>
      <c r="Y142" s="1232"/>
      <c r="Z142" s="141"/>
      <c r="AA142" s="794">
        <f t="shared" ref="AA142:AA145" si="18">IF(D142="?",0,IF(D142&lt;&gt;"",1,0))+IF(O142="?",0,IF(O142&lt;&gt;"",1,0))</f>
        <v>0</v>
      </c>
      <c r="AB142" s="314"/>
    </row>
    <row r="143" spans="1:28" s="313" customFormat="1" ht="21.75" customHeight="1" x14ac:dyDescent="0.2">
      <c r="A143" s="272" t="s">
        <v>1767</v>
      </c>
      <c r="B143" s="216"/>
      <c r="C143" s="664"/>
      <c r="D143" s="1213" t="s">
        <v>849</v>
      </c>
      <c r="E143" s="627" t="s">
        <v>1497</v>
      </c>
      <c r="F143" s="628"/>
      <c r="G143" s="628"/>
      <c r="H143" s="628"/>
      <c r="I143" s="628"/>
      <c r="J143" s="628"/>
      <c r="K143" s="628"/>
      <c r="L143" s="628"/>
      <c r="M143" s="628"/>
      <c r="N143" s="628"/>
      <c r="O143" s="1213" t="s">
        <v>849</v>
      </c>
      <c r="P143" s="627" t="s">
        <v>1</v>
      </c>
      <c r="Q143" s="628"/>
      <c r="R143" s="664"/>
      <c r="S143" s="664"/>
      <c r="T143" s="664"/>
      <c r="U143" s="664"/>
      <c r="V143" s="664"/>
      <c r="W143" s="664"/>
      <c r="X143" s="628"/>
      <c r="Y143" s="1232"/>
      <c r="Z143" s="141"/>
      <c r="AA143" s="794">
        <f t="shared" si="18"/>
        <v>0</v>
      </c>
      <c r="AB143" s="314"/>
    </row>
    <row r="144" spans="1:28" s="313" customFormat="1" ht="20.25" customHeight="1" x14ac:dyDescent="0.2">
      <c r="A144" s="272" t="s">
        <v>1768</v>
      </c>
      <c r="B144" s="216"/>
      <c r="C144" s="664"/>
      <c r="D144" s="1213" t="s">
        <v>849</v>
      </c>
      <c r="E144" s="627" t="s">
        <v>1498</v>
      </c>
      <c r="F144" s="628"/>
      <c r="G144" s="628"/>
      <c r="H144" s="628"/>
      <c r="I144" s="628"/>
      <c r="J144" s="628"/>
      <c r="K144" s="628"/>
      <c r="L144" s="628"/>
      <c r="M144" s="628"/>
      <c r="N144" s="628"/>
      <c r="O144" s="1213" t="s">
        <v>849</v>
      </c>
      <c r="P144" s="627" t="s">
        <v>188</v>
      </c>
      <c r="Q144" s="628"/>
      <c r="R144" s="664"/>
      <c r="S144" s="664"/>
      <c r="T144" s="664"/>
      <c r="U144" s="664"/>
      <c r="V144" s="664"/>
      <c r="W144" s="664"/>
      <c r="X144" s="628"/>
      <c r="Y144" s="1232"/>
      <c r="Z144" s="141"/>
      <c r="AA144" s="794">
        <f t="shared" si="18"/>
        <v>0</v>
      </c>
      <c r="AB144" s="314"/>
    </row>
    <row r="145" spans="1:28" s="313" customFormat="1" ht="21" customHeight="1" x14ac:dyDescent="0.2">
      <c r="A145" s="272" t="s">
        <v>1769</v>
      </c>
      <c r="B145" s="216"/>
      <c r="C145" s="664"/>
      <c r="D145" s="1213" t="s">
        <v>849</v>
      </c>
      <c r="E145" s="627" t="s">
        <v>148</v>
      </c>
      <c r="F145" s="628"/>
      <c r="G145" s="628"/>
      <c r="H145" s="628"/>
      <c r="I145" s="628"/>
      <c r="J145" s="628"/>
      <c r="K145" s="628"/>
      <c r="L145" s="628"/>
      <c r="M145" s="628"/>
      <c r="N145" s="628"/>
      <c r="O145" s="1213" t="s">
        <v>849</v>
      </c>
      <c r="P145" s="627" t="s">
        <v>46</v>
      </c>
      <c r="Q145" s="628"/>
      <c r="R145" s="664"/>
      <c r="S145" s="664"/>
      <c r="T145" s="664"/>
      <c r="U145" s="664"/>
      <c r="V145" s="664"/>
      <c r="W145" s="664"/>
      <c r="X145" s="628"/>
      <c r="Y145" s="1232"/>
      <c r="Z145" s="141"/>
      <c r="AA145" s="794">
        <f t="shared" si="18"/>
        <v>0</v>
      </c>
      <c r="AB145" s="314"/>
    </row>
    <row r="146" spans="1:28" s="313" customFormat="1" ht="5.25" customHeight="1" x14ac:dyDescent="0.2">
      <c r="A146" s="269"/>
      <c r="B146" s="216"/>
      <c r="C146" s="625"/>
      <c r="D146" s="625"/>
      <c r="E146" s="625"/>
      <c r="F146" s="625"/>
      <c r="G146" s="625"/>
      <c r="H146" s="625"/>
      <c r="I146" s="625"/>
      <c r="J146" s="625"/>
      <c r="K146" s="625"/>
      <c r="L146" s="625"/>
      <c r="M146" s="625"/>
      <c r="N146" s="625"/>
      <c r="O146" s="625"/>
      <c r="P146" s="625"/>
      <c r="Q146" s="625"/>
      <c r="R146" s="625"/>
      <c r="S146" s="625"/>
      <c r="T146" s="625"/>
      <c r="U146" s="625"/>
      <c r="V146" s="625"/>
      <c r="W146" s="625"/>
      <c r="X146" s="625"/>
      <c r="Y146" s="140"/>
      <c r="Z146" s="141"/>
      <c r="AA146" s="794"/>
      <c r="AB146" s="136"/>
    </row>
    <row r="147" spans="1:28" s="313" customFormat="1" ht="21" customHeight="1" x14ac:dyDescent="0.2">
      <c r="A147" s="269"/>
      <c r="B147" s="216"/>
      <c r="C147" s="625"/>
      <c r="D147" s="2277" t="s">
        <v>1501</v>
      </c>
      <c r="E147" s="1658"/>
      <c r="F147" s="1658"/>
      <c r="G147" s="1658"/>
      <c r="H147" s="1658"/>
      <c r="I147" s="1658"/>
      <c r="J147" s="1658"/>
      <c r="K147" s="1658"/>
      <c r="L147" s="1658"/>
      <c r="M147" s="1658"/>
      <c r="N147" s="1658"/>
      <c r="O147" s="1658"/>
      <c r="P147" s="1658"/>
      <c r="Q147" s="1658"/>
      <c r="R147" s="1658"/>
      <c r="S147" s="1658"/>
      <c r="T147" s="1658"/>
      <c r="U147" s="1658"/>
      <c r="V147" s="1658"/>
      <c r="W147" s="1658"/>
      <c r="X147" s="1659"/>
      <c r="Y147" s="140"/>
      <c r="Z147" s="141"/>
      <c r="AA147" s="794"/>
      <c r="AB147" s="136"/>
    </row>
    <row r="148" spans="1:28" s="313" customFormat="1" ht="5.25" customHeight="1" x14ac:dyDescent="0.2">
      <c r="A148" s="269"/>
      <c r="B148" s="216"/>
      <c r="C148" s="625"/>
      <c r="D148" s="625"/>
      <c r="E148" s="625"/>
      <c r="F148" s="625"/>
      <c r="G148" s="625"/>
      <c r="H148" s="625"/>
      <c r="I148" s="625"/>
      <c r="J148" s="625"/>
      <c r="K148" s="625"/>
      <c r="L148" s="625"/>
      <c r="M148" s="625"/>
      <c r="N148" s="625"/>
      <c r="O148" s="625"/>
      <c r="P148" s="625"/>
      <c r="Q148" s="625"/>
      <c r="R148" s="625"/>
      <c r="S148" s="625"/>
      <c r="T148" s="625"/>
      <c r="U148" s="625"/>
      <c r="V148" s="625"/>
      <c r="W148" s="625"/>
      <c r="X148" s="625"/>
      <c r="Y148" s="140"/>
      <c r="Z148" s="141"/>
      <c r="AA148" s="794"/>
      <c r="AB148" s="136"/>
    </row>
    <row r="149" spans="1:28" s="313" customFormat="1" ht="23.25" customHeight="1" x14ac:dyDescent="0.2">
      <c r="A149" s="269" t="s">
        <v>1770</v>
      </c>
      <c r="B149" s="216"/>
      <c r="C149" s="1457" t="s">
        <v>1760</v>
      </c>
      <c r="D149" s="1457"/>
      <c r="E149" s="1457"/>
      <c r="F149" s="1457"/>
      <c r="G149" s="1457"/>
      <c r="H149" s="1457"/>
      <c r="I149" s="1457"/>
      <c r="J149" s="1457"/>
      <c r="K149" s="1457"/>
      <c r="L149" s="1457"/>
      <c r="M149" s="1457"/>
      <c r="N149" s="1457"/>
      <c r="O149" s="1457"/>
      <c r="P149" s="1457"/>
      <c r="Q149" s="1457"/>
      <c r="R149" s="1457"/>
      <c r="S149" s="1457"/>
      <c r="T149" s="1751"/>
      <c r="U149" s="1751"/>
      <c r="V149" s="2377"/>
      <c r="W149" s="1358" t="s">
        <v>849</v>
      </c>
      <c r="X149" s="1359"/>
      <c r="Y149" s="628"/>
      <c r="Z149" s="141"/>
      <c r="AA149" s="794">
        <f t="shared" ref="AA149" si="19">IF(W149="?",0,IF(W149&lt;&gt;"",1,0))</f>
        <v>0</v>
      </c>
      <c r="AB149" s="136"/>
    </row>
    <row r="150" spans="1:28" s="773" customFormat="1" ht="15" customHeight="1" x14ac:dyDescent="0.2">
      <c r="A150" s="269"/>
      <c r="B150" s="608"/>
      <c r="C150" s="1154" t="s">
        <v>838</v>
      </c>
      <c r="D150" s="907"/>
      <c r="E150" s="907"/>
      <c r="F150" s="907"/>
      <c r="G150" s="907"/>
      <c r="H150" s="907"/>
      <c r="I150" s="907"/>
      <c r="J150" s="907"/>
      <c r="K150" s="907"/>
      <c r="L150" s="907"/>
      <c r="M150" s="907"/>
      <c r="N150" s="907"/>
      <c r="O150" s="907"/>
      <c r="P150" s="223"/>
      <c r="Q150" s="223"/>
      <c r="R150" s="223"/>
      <c r="S150" s="223"/>
      <c r="T150" s="223"/>
      <c r="U150" s="223"/>
      <c r="V150" s="223"/>
      <c r="W150" s="223"/>
      <c r="X150" s="223"/>
      <c r="Y150" s="610"/>
      <c r="Z150" s="611"/>
      <c r="AA150" s="908"/>
      <c r="AB150" s="612"/>
    </row>
    <row r="151" spans="1:28" s="313" customFormat="1" ht="36.75" customHeight="1" x14ac:dyDescent="0.2">
      <c r="A151" s="269" t="s">
        <v>1771</v>
      </c>
      <c r="B151" s="216"/>
      <c r="C151" s="1796"/>
      <c r="D151" s="1796"/>
      <c r="E151" s="1796"/>
      <c r="F151" s="1796"/>
      <c r="G151" s="1796"/>
      <c r="H151" s="1796"/>
      <c r="I151" s="1796"/>
      <c r="J151" s="1796"/>
      <c r="K151" s="1796"/>
      <c r="L151" s="1796"/>
      <c r="M151" s="1796"/>
      <c r="N151" s="1796"/>
      <c r="O151" s="1796"/>
      <c r="P151" s="1796"/>
      <c r="Q151" s="1796"/>
      <c r="R151" s="1796"/>
      <c r="S151" s="1796"/>
      <c r="T151" s="1796"/>
      <c r="U151" s="1796"/>
      <c r="V151" s="1796"/>
      <c r="W151" s="1796"/>
      <c r="X151" s="1796"/>
      <c r="Y151" s="140"/>
      <c r="Z151" s="141"/>
      <c r="AA151" s="794">
        <f t="shared" ref="AA151" si="20">IF(C151="?",0,IF(C151&lt;&gt;"",1,0))</f>
        <v>0</v>
      </c>
      <c r="AB151" s="136"/>
    </row>
    <row r="152" spans="1:28" s="313" customFormat="1" ht="9" customHeight="1" x14ac:dyDescent="0.2">
      <c r="A152" s="269"/>
      <c r="B152" s="214"/>
      <c r="C152" s="143"/>
      <c r="D152" s="143"/>
      <c r="E152" s="143"/>
      <c r="F152" s="143"/>
      <c r="G152" s="143"/>
      <c r="H152" s="143"/>
      <c r="I152" s="143"/>
      <c r="J152" s="143"/>
      <c r="K152" s="143"/>
      <c r="L152" s="143"/>
      <c r="M152" s="143"/>
      <c r="N152" s="143"/>
      <c r="O152" s="143"/>
      <c r="P152" s="143"/>
      <c r="Q152" s="143"/>
      <c r="R152" s="143"/>
      <c r="S152" s="143"/>
      <c r="T152" s="143"/>
      <c r="U152" s="143"/>
      <c r="V152" s="143"/>
      <c r="W152" s="143"/>
      <c r="X152" s="143"/>
      <c r="Y152" s="144"/>
      <c r="Z152" s="145"/>
      <c r="AA152" s="794"/>
      <c r="AB152" s="136"/>
    </row>
    <row r="153" spans="1:28" s="313" customFormat="1" ht="5.25" customHeight="1" x14ac:dyDescent="0.2">
      <c r="A153" s="269"/>
      <c r="B153" s="216"/>
      <c r="C153" s="664"/>
      <c r="D153" s="664"/>
      <c r="E153" s="628"/>
      <c r="F153" s="628"/>
      <c r="G153" s="628"/>
      <c r="H153" s="628"/>
      <c r="I153" s="628"/>
      <c r="J153" s="628"/>
      <c r="K153" s="628"/>
      <c r="L153" s="628"/>
      <c r="M153" s="628"/>
      <c r="N153" s="628"/>
      <c r="O153" s="628"/>
      <c r="P153" s="628"/>
      <c r="Q153" s="628"/>
      <c r="R153" s="664"/>
      <c r="S153" s="664"/>
      <c r="T153" s="664"/>
      <c r="U153" s="664"/>
      <c r="V153" s="664"/>
      <c r="W153" s="664"/>
      <c r="X153" s="628"/>
      <c r="Y153" s="1232"/>
      <c r="Z153" s="141"/>
      <c r="AA153" s="794"/>
      <c r="AB153" s="314"/>
    </row>
    <row r="154" spans="1:28" s="313" customFormat="1" ht="36" customHeight="1" x14ac:dyDescent="0.2">
      <c r="A154" s="746" t="s">
        <v>219</v>
      </c>
      <c r="B154" s="221"/>
      <c r="C154" s="1543" t="s">
        <v>1494</v>
      </c>
      <c r="D154" s="2218"/>
      <c r="E154" s="2218"/>
      <c r="F154" s="2218"/>
      <c r="G154" s="2218"/>
      <c r="H154" s="2218"/>
      <c r="I154" s="2218"/>
      <c r="J154" s="2218"/>
      <c r="K154" s="2218"/>
      <c r="L154" s="2218"/>
      <c r="M154" s="2218"/>
      <c r="N154" s="2218"/>
      <c r="O154" s="2218"/>
      <c r="P154" s="2218"/>
      <c r="Q154" s="2218"/>
      <c r="R154" s="2218"/>
      <c r="S154" s="2218"/>
      <c r="T154" s="2218"/>
      <c r="U154" s="2218"/>
      <c r="V154" s="2218"/>
      <c r="W154" s="2218"/>
      <c r="X154" s="2219"/>
      <c r="Y154" s="1225"/>
      <c r="Z154" s="254"/>
      <c r="AA154" s="794"/>
      <c r="AB154" s="314"/>
    </row>
    <row r="155" spans="1:28" s="313" customFormat="1" ht="5.25" customHeight="1" x14ac:dyDescent="0.2">
      <c r="A155" s="269"/>
      <c r="B155" s="259"/>
      <c r="C155" s="627"/>
      <c r="D155" s="627"/>
      <c r="E155" s="627"/>
      <c r="F155" s="627"/>
      <c r="G155" s="627"/>
      <c r="H155" s="627"/>
      <c r="I155" s="627"/>
      <c r="J155" s="627"/>
      <c r="K155" s="627"/>
      <c r="L155" s="627"/>
      <c r="M155" s="627"/>
      <c r="N155" s="627"/>
      <c r="O155" s="627"/>
      <c r="P155" s="627"/>
      <c r="Q155" s="627"/>
      <c r="R155" s="627"/>
      <c r="S155" s="627"/>
      <c r="T155" s="627"/>
      <c r="U155" s="627"/>
      <c r="V155" s="627"/>
      <c r="W155" s="627"/>
      <c r="X155" s="627"/>
      <c r="Y155" s="206"/>
      <c r="Z155" s="175"/>
      <c r="AA155" s="794"/>
      <c r="AB155" s="314"/>
    </row>
    <row r="156" spans="1:28" s="313" customFormat="1" ht="12" customHeight="1" x14ac:dyDescent="0.2">
      <c r="A156" s="269"/>
      <c r="B156" s="216"/>
      <c r="C156" s="242" t="s">
        <v>1495</v>
      </c>
      <c r="D156" s="1149"/>
      <c r="E156" s="1149"/>
      <c r="F156" s="1149"/>
      <c r="G156" s="1149"/>
      <c r="H156" s="1149"/>
      <c r="I156" s="1149"/>
      <c r="J156" s="1149"/>
      <c r="K156" s="1149"/>
      <c r="L156" s="1149"/>
      <c r="M156" s="1149"/>
      <c r="N156" s="1149"/>
      <c r="O156" s="1149"/>
      <c r="P156" s="1149"/>
      <c r="Q156" s="1149"/>
      <c r="R156" s="1149"/>
      <c r="S156" s="1149"/>
      <c r="T156" s="1149"/>
      <c r="U156" s="1149"/>
      <c r="V156" s="1149"/>
      <c r="W156" s="1149"/>
      <c r="X156" s="1149"/>
      <c r="Y156" s="1232"/>
      <c r="Z156" s="141"/>
      <c r="AA156" s="794"/>
      <c r="AB156" s="314"/>
    </row>
    <row r="157" spans="1:28" s="313" customFormat="1" ht="5.25" customHeight="1" thickBot="1" x14ac:dyDescent="0.25">
      <c r="A157" s="269"/>
      <c r="B157" s="216"/>
      <c r="C157" s="1139"/>
      <c r="D157" s="1135"/>
      <c r="E157" s="1136"/>
      <c r="F157" s="1136"/>
      <c r="G157" s="1143"/>
      <c r="H157" s="708"/>
      <c r="I157" s="708"/>
      <c r="J157" s="708"/>
      <c r="K157" s="708"/>
      <c r="L157" s="708"/>
      <c r="M157" s="708"/>
      <c r="N157" s="708"/>
      <c r="O157" s="708"/>
      <c r="P157" s="708"/>
      <c r="Q157" s="708"/>
      <c r="R157" s="708"/>
      <c r="S157" s="1145"/>
      <c r="T157" s="1145"/>
      <c r="U157" s="1145"/>
      <c r="V157" s="1145"/>
      <c r="W157" s="1145"/>
      <c r="X157" s="1144"/>
      <c r="Y157" s="1232"/>
      <c r="Z157" s="141"/>
      <c r="AA157" s="794"/>
      <c r="AB157" s="314"/>
    </row>
    <row r="158" spans="1:28" s="313" customFormat="1" ht="24.75" customHeight="1" thickTop="1" thickBot="1" x14ac:dyDescent="0.25">
      <c r="A158" s="272" t="s">
        <v>1772</v>
      </c>
      <c r="B158" s="216"/>
      <c r="C158" s="2313" t="s">
        <v>849</v>
      </c>
      <c r="D158" s="2314"/>
      <c r="E158" s="2315"/>
      <c r="F158" s="2316"/>
      <c r="G158" s="2317"/>
      <c r="H158" s="1363"/>
      <c r="I158" s="1363"/>
      <c r="J158" s="1363"/>
      <c r="K158" s="1363"/>
      <c r="L158" s="1363"/>
      <c r="M158" s="1363"/>
      <c r="N158" s="1363"/>
      <c r="O158" s="1363"/>
      <c r="P158" s="1363"/>
      <c r="Q158" s="1363"/>
      <c r="R158" s="1363"/>
      <c r="S158" s="1363"/>
      <c r="T158" s="1363"/>
      <c r="U158" s="1363"/>
      <c r="V158" s="1363"/>
      <c r="W158" s="1363"/>
      <c r="X158" s="2318"/>
      <c r="Y158" s="1243"/>
      <c r="Z158" s="141"/>
      <c r="AA158" s="794">
        <f t="shared" ref="AA158" si="21">IF(C158="?",0,IF(C158&lt;&gt;"",1,0))+IF(G158="?",0,IF(G158&lt;&gt;"",1,0))</f>
        <v>0</v>
      </c>
      <c r="AB158" s="314"/>
    </row>
    <row r="159" spans="1:28" s="313" customFormat="1" ht="5.25" customHeight="1" thickTop="1" x14ac:dyDescent="0.2">
      <c r="A159" s="269"/>
      <c r="B159" s="216"/>
      <c r="C159" s="1141"/>
      <c r="D159" s="1134"/>
      <c r="E159" s="215"/>
      <c r="F159" s="215"/>
      <c r="G159" s="1146"/>
      <c r="H159" s="227"/>
      <c r="I159" s="227"/>
      <c r="J159" s="227"/>
      <c r="K159" s="227"/>
      <c r="L159" s="227"/>
      <c r="M159" s="227"/>
      <c r="N159" s="227"/>
      <c r="O159" s="227"/>
      <c r="P159" s="227"/>
      <c r="Q159" s="227"/>
      <c r="R159" s="227"/>
      <c r="S159" s="227"/>
      <c r="T159" s="227"/>
      <c r="U159" s="227"/>
      <c r="V159" s="227"/>
      <c r="W159" s="227"/>
      <c r="X159" s="1147"/>
      <c r="Y159" s="1232"/>
      <c r="Z159" s="141"/>
      <c r="AA159" s="794"/>
      <c r="AB159" s="314"/>
    </row>
    <row r="160" spans="1:28" ht="9" customHeight="1" x14ac:dyDescent="0.2">
      <c r="A160" s="269"/>
      <c r="B160" s="1150"/>
      <c r="C160" s="227"/>
      <c r="D160" s="227"/>
      <c r="E160" s="227"/>
      <c r="F160" s="227"/>
      <c r="G160" s="227"/>
      <c r="H160" s="227"/>
      <c r="I160" s="227"/>
      <c r="J160" s="227"/>
      <c r="K160" s="227"/>
      <c r="L160" s="227"/>
      <c r="M160" s="227"/>
      <c r="N160" s="1151"/>
      <c r="O160" s="1151"/>
      <c r="P160" s="1151"/>
      <c r="Q160" s="1151"/>
      <c r="R160" s="227"/>
      <c r="S160" s="227"/>
      <c r="T160" s="227"/>
      <c r="U160" s="1151"/>
      <c r="V160" s="1151"/>
      <c r="W160" s="1151"/>
      <c r="X160" s="1151"/>
      <c r="Y160" s="536"/>
      <c r="Z160" s="707"/>
      <c r="AA160" s="794"/>
    </row>
    <row r="161" spans="1:29" s="313" customFormat="1" ht="5.25" customHeight="1" x14ac:dyDescent="0.2">
      <c r="A161" s="269"/>
      <c r="B161" s="1098"/>
      <c r="C161" s="1136"/>
      <c r="D161" s="1136"/>
      <c r="E161" s="1136"/>
      <c r="F161" s="1136"/>
      <c r="G161" s="1136"/>
      <c r="H161" s="1136"/>
      <c r="I161" s="1136"/>
      <c r="J161" s="1136"/>
      <c r="K161" s="1136"/>
      <c r="L161" s="1136"/>
      <c r="M161" s="1136"/>
      <c r="N161" s="1136"/>
      <c r="O161" s="1136"/>
      <c r="P161" s="1136"/>
      <c r="Q161" s="1136"/>
      <c r="R161" s="1136"/>
      <c r="S161" s="1136"/>
      <c r="T161" s="1136"/>
      <c r="U161" s="1136"/>
      <c r="V161" s="1136"/>
      <c r="W161" s="1136"/>
      <c r="X161" s="1136"/>
      <c r="Y161" s="1136"/>
      <c r="Z161" s="1099"/>
      <c r="AA161" s="794"/>
    </row>
    <row r="162" spans="1:29" s="767" customFormat="1" ht="22.5" customHeight="1" x14ac:dyDescent="0.2">
      <c r="A162" s="269"/>
      <c r="B162" s="759"/>
      <c r="C162" s="624" t="s">
        <v>1375</v>
      </c>
      <c r="D162" s="624"/>
      <c r="E162" s="624"/>
      <c r="F162" s="624"/>
      <c r="G162" s="624"/>
      <c r="H162" s="624"/>
      <c r="I162" s="624"/>
      <c r="J162" s="624"/>
      <c r="K162" s="624"/>
      <c r="L162" s="624"/>
      <c r="M162" s="624"/>
      <c r="N162" s="624"/>
      <c r="O162" s="624"/>
      <c r="P162" s="624"/>
      <c r="Q162" s="624"/>
      <c r="R162" s="627"/>
      <c r="S162" s="627"/>
      <c r="T162" s="627"/>
      <c r="U162" s="627"/>
      <c r="V162" s="627"/>
      <c r="W162" s="627"/>
      <c r="X162" s="627"/>
      <c r="Y162" s="1228"/>
      <c r="Z162" s="766"/>
      <c r="AA162" s="794"/>
    </row>
    <row r="163" spans="1:29" s="313" customFormat="1" ht="5.25" customHeight="1" x14ac:dyDescent="0.2">
      <c r="A163" s="269"/>
      <c r="B163" s="216"/>
      <c r="C163" s="628"/>
      <c r="D163" s="1230"/>
      <c r="E163" s="1230"/>
      <c r="F163" s="628"/>
      <c r="G163" s="628"/>
      <c r="H163" s="628"/>
      <c r="I163" s="628"/>
      <c r="J163" s="628"/>
      <c r="K163" s="628"/>
      <c r="L163" s="628"/>
      <c r="M163" s="628"/>
      <c r="N163" s="628"/>
      <c r="O163" s="628"/>
      <c r="P163" s="628"/>
      <c r="Q163" s="628"/>
      <c r="R163" s="628"/>
      <c r="S163" s="628"/>
      <c r="T163" s="628"/>
      <c r="U163" s="628"/>
      <c r="V163" s="628"/>
      <c r="W163" s="628"/>
      <c r="X163" s="628"/>
      <c r="Y163" s="628"/>
      <c r="Z163" s="141"/>
      <c r="AA163" s="794">
        <f t="shared" ref="AA163:AA164" si="22">IF(I163="?",0,IF(I163&lt;&gt;"",1,0))</f>
        <v>0</v>
      </c>
    </row>
    <row r="164" spans="1:29" s="313" customFormat="1" ht="21" customHeight="1" x14ac:dyDescent="0.2">
      <c r="A164" s="269" t="s">
        <v>1773</v>
      </c>
      <c r="B164" s="216"/>
      <c r="C164" s="628" t="s">
        <v>69</v>
      </c>
      <c r="D164" s="1242"/>
      <c r="E164" s="1242"/>
      <c r="F164" s="628"/>
      <c r="G164" s="628"/>
      <c r="H164" s="628"/>
      <c r="I164" s="1785"/>
      <c r="J164" s="1786"/>
      <c r="K164" s="1786"/>
      <c r="L164" s="1786"/>
      <c r="M164" s="1786"/>
      <c r="N164" s="1786"/>
      <c r="O164" s="1786"/>
      <c r="P164" s="1786"/>
      <c r="Q164" s="1786"/>
      <c r="R164" s="1786"/>
      <c r="S164" s="1786"/>
      <c r="T164" s="1786"/>
      <c r="U164" s="1786"/>
      <c r="V164" s="1786"/>
      <c r="W164" s="1786"/>
      <c r="X164" s="1787"/>
      <c r="Y164" s="628"/>
      <c r="Z164" s="141"/>
      <c r="AA164" s="794">
        <f t="shared" si="22"/>
        <v>0</v>
      </c>
    </row>
    <row r="165" spans="1:29" s="313" customFormat="1" ht="5.25" customHeight="1" x14ac:dyDescent="0.2">
      <c r="A165" s="269"/>
      <c r="B165" s="216"/>
      <c r="C165" s="627"/>
      <c r="D165" s="1242"/>
      <c r="E165" s="1242"/>
      <c r="F165" s="628"/>
      <c r="G165" s="628"/>
      <c r="H165" s="628"/>
      <c r="I165" s="628"/>
      <c r="J165" s="628"/>
      <c r="K165" s="628"/>
      <c r="L165" s="628"/>
      <c r="M165" s="628"/>
      <c r="N165" s="628"/>
      <c r="O165" s="628"/>
      <c r="P165" s="628"/>
      <c r="Q165" s="628"/>
      <c r="R165" s="628"/>
      <c r="S165" s="628"/>
      <c r="T165" s="628"/>
      <c r="U165" s="628"/>
      <c r="V165" s="628"/>
      <c r="W165" s="628"/>
      <c r="X165" s="628"/>
      <c r="Y165" s="628"/>
      <c r="Z165" s="141"/>
      <c r="AA165" s="794"/>
    </row>
    <row r="166" spans="1:29" s="313" customFormat="1" ht="21" customHeight="1" x14ac:dyDescent="0.2">
      <c r="A166" s="269" t="s">
        <v>1774</v>
      </c>
      <c r="B166" s="221"/>
      <c r="C166" s="628" t="s">
        <v>51</v>
      </c>
      <c r="D166" s="1242"/>
      <c r="E166" s="1242"/>
      <c r="F166" s="628"/>
      <c r="G166" s="628"/>
      <c r="H166" s="628"/>
      <c r="I166" s="1785"/>
      <c r="J166" s="1786"/>
      <c r="K166" s="1786"/>
      <c r="L166" s="1786"/>
      <c r="M166" s="1786"/>
      <c r="N166" s="1786"/>
      <c r="O166" s="1786"/>
      <c r="P166" s="1786"/>
      <c r="Q166" s="1786"/>
      <c r="R166" s="1786"/>
      <c r="S166" s="1786"/>
      <c r="T166" s="1786"/>
      <c r="U166" s="1786"/>
      <c r="V166" s="1786"/>
      <c r="W166" s="1786"/>
      <c r="X166" s="1787"/>
      <c r="Y166" s="628"/>
      <c r="Z166" s="141"/>
      <c r="AA166" s="794">
        <f t="shared" ref="AA166" si="23">IF(I166="?",0,IF(I166&lt;&gt;"",1,0))</f>
        <v>0</v>
      </c>
    </row>
    <row r="167" spans="1:29" s="313" customFormat="1" ht="5.25" customHeight="1" x14ac:dyDescent="0.2">
      <c r="A167" s="269"/>
      <c r="B167" s="216"/>
      <c r="C167" s="627"/>
      <c r="D167" s="1242"/>
      <c r="E167" s="1242"/>
      <c r="F167" s="628"/>
      <c r="G167" s="628"/>
      <c r="H167" s="628"/>
      <c r="I167" s="628"/>
      <c r="J167" s="628"/>
      <c r="K167" s="628"/>
      <c r="L167" s="628"/>
      <c r="M167" s="628"/>
      <c r="N167" s="628"/>
      <c r="O167" s="628"/>
      <c r="P167" s="628"/>
      <c r="Q167" s="628"/>
      <c r="R167" s="628"/>
      <c r="S167" s="628"/>
      <c r="T167" s="628"/>
      <c r="U167" s="628"/>
      <c r="V167" s="628"/>
      <c r="W167" s="628"/>
      <c r="X167" s="628"/>
      <c r="Y167" s="628"/>
      <c r="Z167" s="141"/>
      <c r="AA167" s="794"/>
    </row>
    <row r="168" spans="1:29" s="313" customFormat="1" ht="21" customHeight="1" x14ac:dyDescent="0.2">
      <c r="A168" s="269" t="s">
        <v>1775</v>
      </c>
      <c r="B168" s="221"/>
      <c r="C168" s="628" t="s">
        <v>205</v>
      </c>
      <c r="D168" s="1242"/>
      <c r="E168" s="1242"/>
      <c r="F168" s="628"/>
      <c r="G168" s="628"/>
      <c r="H168" s="628"/>
      <c r="I168" s="1785"/>
      <c r="J168" s="1786"/>
      <c r="K168" s="1786"/>
      <c r="L168" s="1786"/>
      <c r="M168" s="1786"/>
      <c r="N168" s="1786"/>
      <c r="O168" s="1786"/>
      <c r="P168" s="1786"/>
      <c r="Q168" s="1786"/>
      <c r="R168" s="1786"/>
      <c r="S168" s="1786"/>
      <c r="T168" s="1786"/>
      <c r="U168" s="1786"/>
      <c r="V168" s="1786"/>
      <c r="W168" s="1786"/>
      <c r="X168" s="1787"/>
      <c r="Y168" s="628"/>
      <c r="Z168" s="141"/>
      <c r="AA168" s="794">
        <f t="shared" ref="AA168" si="24">IF(I168="?",0,IF(I168&lt;&gt;"",1,0))</f>
        <v>0</v>
      </c>
    </row>
    <row r="169" spans="1:29" s="313" customFormat="1" ht="5.25" customHeight="1" x14ac:dyDescent="0.2">
      <c r="A169" s="269"/>
      <c r="B169" s="214"/>
      <c r="C169" s="215"/>
      <c r="D169" s="215"/>
      <c r="E169" s="215"/>
      <c r="F169" s="215"/>
      <c r="G169" s="215"/>
      <c r="H169" s="215"/>
      <c r="I169" s="215"/>
      <c r="J169" s="215"/>
      <c r="K169" s="215"/>
      <c r="L169" s="215"/>
      <c r="M169" s="215"/>
      <c r="N169" s="215"/>
      <c r="O169" s="215"/>
      <c r="P169" s="215"/>
      <c r="Q169" s="215"/>
      <c r="R169" s="215"/>
      <c r="S169" s="215"/>
      <c r="T169" s="215"/>
      <c r="U169" s="215"/>
      <c r="V169" s="215"/>
      <c r="W169" s="215"/>
      <c r="X169" s="215"/>
      <c r="Y169" s="215"/>
      <c r="Z169" s="145"/>
      <c r="AA169" s="794"/>
    </row>
    <row r="170" spans="1:29" s="313" customFormat="1" ht="5.25" customHeight="1" x14ac:dyDescent="0.2">
      <c r="A170" s="269"/>
      <c r="B170" s="216"/>
      <c r="C170" s="628"/>
      <c r="D170" s="628"/>
      <c r="E170" s="628"/>
      <c r="F170" s="628"/>
      <c r="G170" s="628"/>
      <c r="H170" s="628"/>
      <c r="I170" s="628"/>
      <c r="J170" s="628"/>
      <c r="K170" s="628"/>
      <c r="L170" s="628"/>
      <c r="M170" s="628"/>
      <c r="N170" s="628"/>
      <c r="O170" s="628"/>
      <c r="P170" s="628"/>
      <c r="Q170" s="628"/>
      <c r="R170" s="628"/>
      <c r="S170" s="628"/>
      <c r="T170" s="628"/>
      <c r="U170" s="628"/>
      <c r="V170" s="628"/>
      <c r="W170" s="628"/>
      <c r="X170" s="628"/>
      <c r="Y170" s="628"/>
      <c r="Z170" s="141"/>
      <c r="AA170" s="794"/>
    </row>
    <row r="171" spans="1:29" s="711" customFormat="1" ht="36" customHeight="1" x14ac:dyDescent="0.2">
      <c r="A171" s="269"/>
      <c r="B171" s="211"/>
      <c r="C171" s="2204" t="s">
        <v>750</v>
      </c>
      <c r="D171" s="2325"/>
      <c r="E171" s="2325"/>
      <c r="F171" s="2325"/>
      <c r="G171" s="2325"/>
      <c r="H171" s="2325"/>
      <c r="I171" s="2325"/>
      <c r="J171" s="2325"/>
      <c r="K171" s="2325"/>
      <c r="L171" s="2325"/>
      <c r="M171" s="2325"/>
      <c r="N171" s="2325"/>
      <c r="O171" s="2325"/>
      <c r="P171" s="2325"/>
      <c r="Q171" s="2325"/>
      <c r="R171" s="2325"/>
      <c r="S171" s="2325"/>
      <c r="T171" s="2325"/>
      <c r="U171" s="2325"/>
      <c r="V171" s="2325"/>
      <c r="W171" s="2325"/>
      <c r="X171" s="2326"/>
      <c r="Y171" s="594"/>
      <c r="Z171" s="1231"/>
      <c r="AA171" s="794"/>
    </row>
    <row r="172" spans="1:29" s="313" customFormat="1" ht="5.25" customHeight="1" x14ac:dyDescent="0.2">
      <c r="A172" s="269"/>
      <c r="B172" s="214"/>
      <c r="C172" s="215"/>
      <c r="D172" s="215"/>
      <c r="E172" s="215"/>
      <c r="F172" s="215"/>
      <c r="G172" s="215"/>
      <c r="H172" s="215"/>
      <c r="I172" s="215"/>
      <c r="J172" s="215"/>
      <c r="K172" s="215"/>
      <c r="L172" s="215"/>
      <c r="M172" s="215"/>
      <c r="N172" s="215"/>
      <c r="O172" s="215"/>
      <c r="P172" s="215"/>
      <c r="Q172" s="215"/>
      <c r="R172" s="215"/>
      <c r="S172" s="215"/>
      <c r="T172" s="215"/>
      <c r="U172" s="215"/>
      <c r="V172" s="215"/>
      <c r="W172" s="215"/>
      <c r="X172" s="215"/>
      <c r="Y172" s="215"/>
      <c r="Z172" s="145"/>
      <c r="AA172" s="794"/>
    </row>
    <row r="173" spans="1:29" s="313" customFormat="1" ht="5.25" customHeight="1" x14ac:dyDescent="0.2">
      <c r="A173" s="269"/>
      <c r="B173" s="216"/>
      <c r="C173" s="628"/>
      <c r="D173" s="628"/>
      <c r="E173" s="628"/>
      <c r="F173" s="628"/>
      <c r="G173" s="628"/>
      <c r="H173" s="628"/>
      <c r="I173" s="628"/>
      <c r="J173" s="628"/>
      <c r="K173" s="628"/>
      <c r="L173" s="628"/>
      <c r="M173" s="628"/>
      <c r="N173" s="628"/>
      <c r="O173" s="628"/>
      <c r="P173" s="628"/>
      <c r="Q173" s="628"/>
      <c r="R173" s="628"/>
      <c r="S173" s="628"/>
      <c r="T173" s="628"/>
      <c r="U173" s="628"/>
      <c r="V173" s="628"/>
      <c r="W173" s="628"/>
      <c r="X173" s="628"/>
      <c r="Y173" s="628"/>
      <c r="Z173" s="141"/>
      <c r="AA173" s="794"/>
    </row>
    <row r="174" spans="1:29" s="313" customFormat="1" ht="30.75" customHeight="1" x14ac:dyDescent="0.2">
      <c r="A174" s="269" t="s">
        <v>1776</v>
      </c>
      <c r="B174" s="216"/>
      <c r="C174" s="1782" t="s">
        <v>837</v>
      </c>
      <c r="D174" s="1782"/>
      <c r="E174" s="1782"/>
      <c r="F174" s="1782"/>
      <c r="G174" s="1782"/>
      <c r="H174" s="1782"/>
      <c r="I174" s="1782"/>
      <c r="J174" s="1782"/>
      <c r="K174" s="1782"/>
      <c r="L174" s="1782"/>
      <c r="M174" s="1782"/>
      <c r="N174" s="1675"/>
      <c r="O174" s="1675"/>
      <c r="P174" s="1675"/>
      <c r="Q174" s="1675"/>
      <c r="R174" s="1675"/>
      <c r="S174" s="1675"/>
      <c r="T174" s="1675"/>
      <c r="U174" s="1229"/>
      <c r="V174" s="1229"/>
      <c r="W174" s="1358" t="s">
        <v>849</v>
      </c>
      <c r="X174" s="1359"/>
      <c r="Y174" s="628"/>
      <c r="Z174" s="141"/>
      <c r="AA174" s="794">
        <f t="shared" ref="AA174" si="25">IF(W174="?",0,IF(W174&lt;&gt;"",1,0))</f>
        <v>0</v>
      </c>
    </row>
    <row r="175" spans="1:29" s="313" customFormat="1" ht="10.5" customHeight="1" x14ac:dyDescent="0.2">
      <c r="A175" s="265" t="str">
        <f>IF($L$4&lt;&gt;"",$L$4,"")</f>
        <v>00000000</v>
      </c>
      <c r="B175" s="183"/>
      <c r="C175" s="184"/>
      <c r="D175" s="184"/>
      <c r="E175" s="184"/>
      <c r="F175" s="184"/>
      <c r="G175" s="184"/>
      <c r="H175" s="184"/>
      <c r="I175" s="184"/>
      <c r="J175" s="184"/>
      <c r="K175" s="184"/>
      <c r="L175" s="184"/>
      <c r="M175" s="184"/>
      <c r="N175" s="184"/>
      <c r="O175" s="184"/>
      <c r="P175" s="184"/>
      <c r="Q175" s="184"/>
      <c r="R175" s="184"/>
      <c r="S175" s="184"/>
      <c r="T175" s="184"/>
      <c r="U175" s="184"/>
      <c r="V175" s="184"/>
      <c r="W175" s="184"/>
      <c r="X175" s="184"/>
      <c r="Y175" s="184"/>
      <c r="Z175" s="149"/>
      <c r="AA175" s="794"/>
    </row>
    <row r="176" spans="1:29" s="313" customFormat="1" ht="5.25" customHeight="1" x14ac:dyDescent="0.2">
      <c r="A176" s="269"/>
      <c r="B176" s="757"/>
      <c r="C176" s="758"/>
      <c r="D176" s="758"/>
      <c r="E176" s="758"/>
      <c r="F176" s="758"/>
      <c r="G176" s="758"/>
      <c r="H176" s="758"/>
      <c r="I176" s="758"/>
      <c r="J176" s="758"/>
      <c r="K176" s="758"/>
      <c r="L176" s="758"/>
      <c r="M176" s="758"/>
      <c r="N176" s="758"/>
      <c r="O176" s="758"/>
      <c r="P176" s="758"/>
      <c r="Q176" s="758"/>
      <c r="R176" s="758"/>
      <c r="S176" s="758"/>
      <c r="T176" s="758"/>
      <c r="U176" s="758"/>
      <c r="V176" s="669"/>
      <c r="W176" s="669"/>
      <c r="X176" s="669"/>
      <c r="Y176" s="669"/>
      <c r="Z176" s="670"/>
      <c r="AA176" s="794"/>
      <c r="AB176" s="136"/>
      <c r="AC176" s="136"/>
    </row>
    <row r="177" spans="1:29" s="313" customFormat="1" ht="21" customHeight="1" x14ac:dyDescent="0.2">
      <c r="A177" s="269"/>
      <c r="B177" s="259"/>
      <c r="C177" s="2361" t="s">
        <v>942</v>
      </c>
      <c r="D177" s="2074"/>
      <c r="E177" s="2074"/>
      <c r="F177" s="2074"/>
      <c r="G177" s="693" t="s">
        <v>960</v>
      </c>
      <c r="H177" s="1432" t="str">
        <f>$L$10</f>
        <v/>
      </c>
      <c r="I177" s="2362"/>
      <c r="J177" s="2362"/>
      <c r="K177" s="2362"/>
      <c r="L177" s="2362"/>
      <c r="M177" s="2362"/>
      <c r="N177" s="2362"/>
      <c r="O177" s="2362"/>
      <c r="P177" s="2362"/>
      <c r="Q177" s="2362"/>
      <c r="R177" s="2362"/>
      <c r="S177" s="2362"/>
      <c r="T177" s="2363"/>
      <c r="U177" s="2364" t="str">
        <f>$L$4</f>
        <v>00000000</v>
      </c>
      <c r="V177" s="2365"/>
      <c r="W177" s="2365"/>
      <c r="X177" s="2366"/>
      <c r="Y177" s="672"/>
      <c r="Z177" s="175"/>
      <c r="AA177" s="794">
        <f t="shared" ref="AA177" si="26">IF(SUM(AA178:AA227)&gt;0,10000,0)</f>
        <v>0</v>
      </c>
      <c r="AB177" s="136"/>
      <c r="AC177" s="136"/>
    </row>
    <row r="178" spans="1:29" ht="9" customHeight="1" x14ac:dyDescent="0.2">
      <c r="A178" s="269"/>
      <c r="B178" s="150"/>
      <c r="C178" s="628"/>
      <c r="D178" s="628"/>
      <c r="E178" s="628"/>
      <c r="F178" s="628"/>
      <c r="G178" s="628"/>
      <c r="H178" s="628"/>
      <c r="I178" s="628"/>
      <c r="J178" s="628"/>
      <c r="K178" s="628"/>
      <c r="L178" s="628"/>
      <c r="M178" s="628"/>
      <c r="N178" s="628"/>
      <c r="O178" s="628"/>
      <c r="P178" s="628"/>
      <c r="Q178" s="628"/>
      <c r="R178" s="628"/>
      <c r="S178" s="628"/>
      <c r="T178" s="628"/>
      <c r="U178" s="628"/>
      <c r="V178" s="628"/>
      <c r="W178" s="628"/>
      <c r="X178" s="628"/>
      <c r="Y178" s="179"/>
      <c r="Z178" s="175"/>
      <c r="AA178" s="794"/>
    </row>
    <row r="179" spans="1:29" ht="21" customHeight="1" x14ac:dyDescent="0.2">
      <c r="A179" s="748" t="s">
        <v>1598</v>
      </c>
      <c r="B179" s="150"/>
      <c r="C179" s="628" t="s">
        <v>1761</v>
      </c>
      <c r="D179" s="628"/>
      <c r="E179" s="628"/>
      <c r="F179" s="664"/>
      <c r="G179" s="664"/>
      <c r="H179" s="2351"/>
      <c r="I179" s="2380"/>
      <c r="J179" s="2380"/>
      <c r="K179" s="2380"/>
      <c r="L179" s="2380"/>
      <c r="M179" s="2380"/>
      <c r="N179" s="2380"/>
      <c r="O179" s="2380"/>
      <c r="P179" s="2380"/>
      <c r="Q179" s="2380"/>
      <c r="R179" s="2380"/>
      <c r="S179" s="2380"/>
      <c r="T179" s="2380"/>
      <c r="U179" s="2380"/>
      <c r="V179" s="2380"/>
      <c r="W179" s="2380"/>
      <c r="X179" s="2380"/>
      <c r="Y179" s="179"/>
      <c r="Z179" s="175"/>
      <c r="AA179" s="794">
        <f>IF(H179="?",0,IF(H179&lt;&gt;"",1,0))</f>
        <v>0</v>
      </c>
    </row>
    <row r="180" spans="1:29" s="313" customFormat="1" ht="5.25" customHeight="1" x14ac:dyDescent="0.2">
      <c r="A180" s="269"/>
      <c r="B180" s="216"/>
      <c r="C180" s="664"/>
      <c r="D180" s="664"/>
      <c r="E180" s="628"/>
      <c r="F180" s="628"/>
      <c r="G180" s="628"/>
      <c r="H180" s="628"/>
      <c r="I180" s="628"/>
      <c r="J180" s="628"/>
      <c r="K180" s="628"/>
      <c r="L180" s="628"/>
      <c r="M180" s="628"/>
      <c r="N180" s="628"/>
      <c r="O180" s="628"/>
      <c r="P180" s="628"/>
      <c r="Q180" s="628"/>
      <c r="R180" s="664"/>
      <c r="S180" s="664"/>
      <c r="T180" s="664"/>
      <c r="U180" s="664"/>
      <c r="V180" s="664"/>
      <c r="W180" s="664"/>
      <c r="X180" s="628"/>
      <c r="Y180" s="1232"/>
      <c r="Z180" s="141"/>
      <c r="AA180" s="794"/>
      <c r="AB180" s="314"/>
    </row>
    <row r="181" spans="1:29" ht="21" customHeight="1" x14ac:dyDescent="0.2">
      <c r="A181" s="272" t="s">
        <v>1589</v>
      </c>
      <c r="B181" s="150"/>
      <c r="C181" s="628" t="s">
        <v>799</v>
      </c>
      <c r="D181" s="664"/>
      <c r="E181" s="2351"/>
      <c r="F181" s="2352"/>
      <c r="G181" s="628"/>
      <c r="H181" s="664" t="s">
        <v>693</v>
      </c>
      <c r="I181" s="2351"/>
      <c r="J181" s="2352"/>
      <c r="K181" s="2352"/>
      <c r="L181" s="2352"/>
      <c r="M181" s="2352"/>
      <c r="N181" s="2352"/>
      <c r="O181" s="2352"/>
      <c r="P181" s="2352"/>
      <c r="Q181" s="2352"/>
      <c r="R181" s="2352"/>
      <c r="S181" s="2352"/>
      <c r="T181" s="2352"/>
      <c r="U181" s="2352"/>
      <c r="V181" s="2352"/>
      <c r="W181" s="2352"/>
      <c r="X181" s="2380"/>
      <c r="Y181" s="179"/>
      <c r="Z181" s="175"/>
      <c r="AA181" s="794">
        <f>IF(E181="?",0,IF(E181&lt;&gt;"",1,0))+IF(I181="?",0,IF(I181&lt;&gt;"",1,0))</f>
        <v>0</v>
      </c>
    </row>
    <row r="182" spans="1:29" s="313" customFormat="1" ht="9" customHeight="1" x14ac:dyDescent="0.2">
      <c r="A182" s="269"/>
      <c r="B182" s="216"/>
      <c r="C182" s="664"/>
      <c r="D182" s="664"/>
      <c r="E182" s="628"/>
      <c r="F182" s="628"/>
      <c r="G182" s="628"/>
      <c r="H182" s="628"/>
      <c r="I182" s="628"/>
      <c r="J182" s="628"/>
      <c r="K182" s="628"/>
      <c r="L182" s="628"/>
      <c r="M182" s="628"/>
      <c r="N182" s="628"/>
      <c r="O182" s="628"/>
      <c r="P182" s="628"/>
      <c r="Q182" s="628"/>
      <c r="R182" s="664"/>
      <c r="S182" s="664"/>
      <c r="T182" s="664"/>
      <c r="U182" s="664"/>
      <c r="V182" s="664"/>
      <c r="W182" s="664"/>
      <c r="X182" s="628"/>
      <c r="Y182" s="1232"/>
      <c r="Z182" s="141"/>
      <c r="AA182" s="794"/>
      <c r="AB182" s="314"/>
    </row>
    <row r="183" spans="1:29" s="313" customFormat="1" ht="21" customHeight="1" x14ac:dyDescent="0.2">
      <c r="A183" s="269" t="s">
        <v>1590</v>
      </c>
      <c r="B183" s="216"/>
      <c r="C183" s="628" t="s">
        <v>1536</v>
      </c>
      <c r="D183" s="664"/>
      <c r="E183" s="628"/>
      <c r="F183" s="628"/>
      <c r="G183" s="628"/>
      <c r="H183" s="628"/>
      <c r="I183" s="628"/>
      <c r="J183" s="628"/>
      <c r="K183" s="628"/>
      <c r="L183" s="628"/>
      <c r="M183" s="628"/>
      <c r="N183" s="628"/>
      <c r="O183" s="628"/>
      <c r="P183" s="628"/>
      <c r="Q183" s="628"/>
      <c r="R183" s="664"/>
      <c r="S183" s="664"/>
      <c r="T183" s="664"/>
      <c r="U183" s="2043"/>
      <c r="V183" s="2378"/>
      <c r="W183" s="2379"/>
      <c r="X183" s="628" t="s">
        <v>752</v>
      </c>
      <c r="Y183" s="1232"/>
      <c r="Z183" s="141"/>
      <c r="AA183" s="794">
        <f t="shared" ref="AA183" si="27">IF(U183="?",0,IF(U183&lt;&gt;"",1,0))</f>
        <v>0</v>
      </c>
      <c r="AB183" s="314"/>
    </row>
    <row r="184" spans="1:29" s="313" customFormat="1" ht="9" customHeight="1" x14ac:dyDescent="0.2">
      <c r="A184" s="269"/>
      <c r="B184" s="216"/>
      <c r="C184" s="664"/>
      <c r="D184" s="664"/>
      <c r="E184" s="628"/>
      <c r="F184" s="628"/>
      <c r="G184" s="628"/>
      <c r="H184" s="628"/>
      <c r="I184" s="628"/>
      <c r="J184" s="628"/>
      <c r="K184" s="628"/>
      <c r="L184" s="628"/>
      <c r="M184" s="628"/>
      <c r="N184" s="628"/>
      <c r="O184" s="628"/>
      <c r="P184" s="628"/>
      <c r="Q184" s="628"/>
      <c r="R184" s="664"/>
      <c r="S184" s="664"/>
      <c r="T184" s="664"/>
      <c r="U184" s="664"/>
      <c r="V184" s="664"/>
      <c r="W184" s="664"/>
      <c r="X184" s="628"/>
      <c r="Y184" s="1232"/>
      <c r="Z184" s="141"/>
      <c r="AA184" s="794"/>
      <c r="AB184" s="314"/>
    </row>
    <row r="185" spans="1:29" s="313" customFormat="1" ht="24" customHeight="1" x14ac:dyDescent="0.2">
      <c r="A185" s="272" t="s">
        <v>1591</v>
      </c>
      <c r="B185" s="216"/>
      <c r="C185" s="2332" t="s">
        <v>1374</v>
      </c>
      <c r="D185" s="2333"/>
      <c r="E185" s="2333"/>
      <c r="F185" s="2333"/>
      <c r="G185" s="2333"/>
      <c r="H185" s="2333"/>
      <c r="I185" s="2333"/>
      <c r="J185" s="2333"/>
      <c r="K185" s="2333"/>
      <c r="L185" s="2333"/>
      <c r="M185" s="2333"/>
      <c r="N185" s="2333"/>
      <c r="O185" s="2333"/>
      <c r="P185" s="2333"/>
      <c r="Q185" s="2333"/>
      <c r="R185" s="2333"/>
      <c r="S185" s="2333"/>
      <c r="T185" s="664"/>
      <c r="U185" s="1213" t="s">
        <v>849</v>
      </c>
      <c r="V185" s="93"/>
      <c r="W185" s="1213" t="s">
        <v>849</v>
      </c>
      <c r="X185" s="664"/>
      <c r="Y185" s="1232"/>
      <c r="Z185" s="141"/>
      <c r="AA185" s="794">
        <f t="shared" ref="AA185" si="28">IF(U185="?",0,IF(U185&lt;&gt;"",1,0))+IF(W185="?",0,IF(W185&lt;&gt;"",1,0))</f>
        <v>0</v>
      </c>
      <c r="AB185" s="314"/>
    </row>
    <row r="186" spans="1:29" s="313" customFormat="1" ht="5.25" customHeight="1" x14ac:dyDescent="0.2">
      <c r="A186" s="269"/>
      <c r="B186" s="216"/>
      <c r="C186" s="664"/>
      <c r="D186" s="664"/>
      <c r="E186" s="628"/>
      <c r="F186" s="628"/>
      <c r="G186" s="628"/>
      <c r="H186" s="628"/>
      <c r="I186" s="628"/>
      <c r="J186" s="628"/>
      <c r="K186" s="628"/>
      <c r="L186" s="628"/>
      <c r="M186" s="628"/>
      <c r="N186" s="628"/>
      <c r="O186" s="628"/>
      <c r="P186" s="628"/>
      <c r="Q186" s="628"/>
      <c r="R186" s="664"/>
      <c r="S186" s="664"/>
      <c r="T186" s="664"/>
      <c r="U186" s="664"/>
      <c r="V186" s="664"/>
      <c r="W186" s="664"/>
      <c r="X186" s="628"/>
      <c r="Y186" s="1232"/>
      <c r="Z186" s="141"/>
      <c r="AA186" s="794"/>
      <c r="AB186" s="314"/>
    </row>
    <row r="187" spans="1:29" s="313" customFormat="1" ht="21" customHeight="1" x14ac:dyDescent="0.2">
      <c r="A187" s="272" t="s">
        <v>1592</v>
      </c>
      <c r="B187" s="216"/>
      <c r="C187" s="628" t="s">
        <v>1517</v>
      </c>
      <c r="D187" s="664"/>
      <c r="E187" s="664"/>
      <c r="F187" s="664"/>
      <c r="G187" s="664"/>
      <c r="H187" s="664"/>
      <c r="I187" s="664"/>
      <c r="J187" s="664"/>
      <c r="K187" s="664"/>
      <c r="L187" s="664"/>
      <c r="M187" s="664"/>
      <c r="N187" s="664"/>
      <c r="O187" s="664"/>
      <c r="P187" s="664"/>
      <c r="Q187" s="1213" t="s">
        <v>849</v>
      </c>
      <c r="R187" s="627" t="s">
        <v>1050</v>
      </c>
      <c r="S187" s="1232"/>
      <c r="T187" s="1213" t="s">
        <v>849</v>
      </c>
      <c r="U187" s="627" t="s">
        <v>1051</v>
      </c>
      <c r="V187" s="1232"/>
      <c r="W187" s="1213" t="s">
        <v>849</v>
      </c>
      <c r="X187" s="627" t="s">
        <v>1052</v>
      </c>
      <c r="Y187" s="1232"/>
      <c r="Z187" s="141"/>
      <c r="AA187" s="794">
        <f t="shared" ref="AA187" si="29">IF(Q187="?",0,IF(Q187&lt;&gt;"",1,0))+IF(T187="?",0,IF(T187&lt;&gt;"",1,0))+IF(W187="?",0,IF(W187&lt;&gt;"",1,0))</f>
        <v>0</v>
      </c>
      <c r="AB187" s="314"/>
    </row>
    <row r="188" spans="1:29" s="313" customFormat="1" ht="9" customHeight="1" x14ac:dyDescent="0.2">
      <c r="A188" s="269"/>
      <c r="B188" s="216"/>
      <c r="C188" s="664"/>
      <c r="D188" s="664"/>
      <c r="E188" s="628"/>
      <c r="F188" s="628"/>
      <c r="G188" s="628"/>
      <c r="H188" s="628"/>
      <c r="I188" s="628"/>
      <c r="J188" s="628"/>
      <c r="K188" s="628"/>
      <c r="L188" s="628"/>
      <c r="M188" s="628"/>
      <c r="N188" s="628"/>
      <c r="O188" s="628"/>
      <c r="P188" s="628"/>
      <c r="Q188" s="628"/>
      <c r="R188" s="664"/>
      <c r="S188" s="664"/>
      <c r="T188" s="664"/>
      <c r="U188" s="664"/>
      <c r="V188" s="664"/>
      <c r="W188" s="664"/>
      <c r="X188" s="628"/>
      <c r="Y188" s="1232"/>
      <c r="Z188" s="141"/>
      <c r="AA188" s="794"/>
      <c r="AB188" s="314"/>
    </row>
    <row r="189" spans="1:29" s="313" customFormat="1" ht="12" customHeight="1" x14ac:dyDescent="0.15">
      <c r="A189" s="1234"/>
      <c r="B189" s="216"/>
      <c r="C189" s="1094"/>
      <c r="D189" s="1102"/>
      <c r="E189" s="1100"/>
      <c r="F189" s="1100"/>
      <c r="G189" s="1100"/>
      <c r="H189" s="1100"/>
      <c r="I189" s="1100"/>
      <c r="J189" s="1100"/>
      <c r="K189" s="1100"/>
      <c r="L189" s="1095"/>
      <c r="M189" s="2381" t="s">
        <v>1455</v>
      </c>
      <c r="N189" s="2382"/>
      <c r="O189" s="2382" t="s">
        <v>1429</v>
      </c>
      <c r="P189" s="2382"/>
      <c r="Q189" s="2382"/>
      <c r="R189" s="2383"/>
      <c r="S189" s="2381" t="s">
        <v>1443</v>
      </c>
      <c r="T189" s="2382"/>
      <c r="U189" s="2382" t="s">
        <v>1429</v>
      </c>
      <c r="V189" s="2382"/>
      <c r="W189" s="2382"/>
      <c r="X189" s="2383"/>
      <c r="Y189" s="140"/>
      <c r="Z189" s="141"/>
      <c r="AA189" s="794"/>
      <c r="AB189" s="136"/>
    </row>
    <row r="190" spans="1:29" s="313" customFormat="1" ht="24" customHeight="1" x14ac:dyDescent="0.2">
      <c r="A190" s="1234"/>
      <c r="B190" s="216"/>
      <c r="C190" s="1096"/>
      <c r="D190" s="1103"/>
      <c r="E190" s="143"/>
      <c r="F190" s="143"/>
      <c r="G190" s="143"/>
      <c r="H190" s="143"/>
      <c r="I190" s="143"/>
      <c r="J190" s="143"/>
      <c r="K190" s="143"/>
      <c r="L190" s="1097"/>
      <c r="M190" s="2384" t="s">
        <v>1441</v>
      </c>
      <c r="N190" s="2385"/>
      <c r="O190" s="2386"/>
      <c r="P190" s="2179" t="s">
        <v>1442</v>
      </c>
      <c r="Q190" s="2180"/>
      <c r="R190" s="2181"/>
      <c r="S190" s="2384" t="s">
        <v>1441</v>
      </c>
      <c r="T190" s="2385"/>
      <c r="U190" s="2386"/>
      <c r="V190" s="2179" t="s">
        <v>1442</v>
      </c>
      <c r="W190" s="2180"/>
      <c r="X190" s="2181"/>
      <c r="Y190" s="140"/>
      <c r="Z190" s="141"/>
      <c r="AA190" s="794"/>
      <c r="AB190" s="136"/>
    </row>
    <row r="191" spans="1:29" s="313" customFormat="1" ht="21" customHeight="1" x14ac:dyDescent="0.15">
      <c r="A191" s="1234" t="s">
        <v>1593</v>
      </c>
      <c r="B191" s="216"/>
      <c r="C191" s="2154" t="s">
        <v>1538</v>
      </c>
      <c r="D191" s="2155"/>
      <c r="E191" s="2155"/>
      <c r="F191" s="2155"/>
      <c r="G191" s="2155"/>
      <c r="H191" s="2155"/>
      <c r="I191" s="2155"/>
      <c r="J191" s="2155"/>
      <c r="K191" s="2155"/>
      <c r="L191" s="2156"/>
      <c r="M191" s="2189"/>
      <c r="N191" s="2190"/>
      <c r="O191" s="2191"/>
      <c r="P191" s="2189"/>
      <c r="Q191" s="2190"/>
      <c r="R191" s="2191"/>
      <c r="S191" s="2189"/>
      <c r="T191" s="2190"/>
      <c r="U191" s="2191"/>
      <c r="V191" s="2189"/>
      <c r="W191" s="2190"/>
      <c r="X191" s="2191"/>
      <c r="Y191" s="140"/>
      <c r="Z191" s="141"/>
      <c r="AA191" s="794">
        <f t="shared" ref="AA191" si="30">IF(M191="?",0,IF(M191&lt;&gt;"",1,0))+IF(P191="?",0,IF(P191&lt;&gt;"",1,0))+IF(S191="?",0,IF(S191&lt;&gt;"",1,0))+IF(V191="?",0,IF(V191&lt;&gt;"",1,0))</f>
        <v>0</v>
      </c>
      <c r="AB191" s="136"/>
    </row>
    <row r="192" spans="1:29" s="313" customFormat="1" ht="9" customHeight="1" x14ac:dyDescent="0.15">
      <c r="A192" s="1234"/>
      <c r="B192" s="216"/>
      <c r="C192" s="625"/>
      <c r="D192" s="625"/>
      <c r="E192" s="625"/>
      <c r="F192" s="625"/>
      <c r="G192" s="625"/>
      <c r="H192" s="625"/>
      <c r="I192" s="625"/>
      <c r="J192" s="625"/>
      <c r="K192" s="625"/>
      <c r="L192" s="625"/>
      <c r="M192" s="625"/>
      <c r="N192" s="625"/>
      <c r="O192" s="625"/>
      <c r="P192" s="625"/>
      <c r="Q192" s="625"/>
      <c r="R192" s="625"/>
      <c r="S192" s="625"/>
      <c r="T192" s="625"/>
      <c r="U192" s="625"/>
      <c r="V192" s="625"/>
      <c r="W192" s="625"/>
      <c r="X192" s="625"/>
      <c r="Y192" s="140"/>
      <c r="Z192" s="141"/>
      <c r="AA192" s="794"/>
      <c r="AB192" s="136"/>
    </row>
    <row r="193" spans="1:28" s="313" customFormat="1" ht="15" customHeight="1" x14ac:dyDescent="0.2">
      <c r="A193" s="1234"/>
      <c r="B193" s="216"/>
      <c r="C193" s="1152"/>
      <c r="D193" s="1153" t="s">
        <v>1500</v>
      </c>
      <c r="E193" s="628"/>
      <c r="F193" s="628"/>
      <c r="G193" s="628"/>
      <c r="H193" s="628"/>
      <c r="I193" s="628"/>
      <c r="J193" s="628"/>
      <c r="K193" s="628"/>
      <c r="L193" s="628"/>
      <c r="M193" s="628"/>
      <c r="N193" s="628"/>
      <c r="O193" s="628"/>
      <c r="P193" s="628"/>
      <c r="Q193" s="628"/>
      <c r="R193" s="664"/>
      <c r="S193" s="664"/>
      <c r="T193" s="664"/>
      <c r="U193" s="664"/>
      <c r="V193" s="664"/>
      <c r="W193" s="664"/>
      <c r="X193" s="628"/>
      <c r="Y193" s="1232"/>
      <c r="Z193" s="141"/>
      <c r="AA193" s="794"/>
      <c r="AB193" s="314"/>
    </row>
    <row r="194" spans="1:28" s="313" customFormat="1" ht="21" customHeight="1" x14ac:dyDescent="0.2">
      <c r="A194" s="272" t="s">
        <v>1766</v>
      </c>
      <c r="B194" s="216"/>
      <c r="C194" s="627"/>
      <c r="D194" s="1213" t="s">
        <v>849</v>
      </c>
      <c r="E194" s="627" t="s">
        <v>227</v>
      </c>
      <c r="F194" s="628"/>
      <c r="G194" s="628"/>
      <c r="H194" s="628"/>
      <c r="I194" s="628"/>
      <c r="J194" s="628"/>
      <c r="K194" s="628"/>
      <c r="L194" s="628"/>
      <c r="M194" s="628"/>
      <c r="N194" s="628"/>
      <c r="O194" s="1213" t="s">
        <v>849</v>
      </c>
      <c r="P194" s="627" t="s">
        <v>1499</v>
      </c>
      <c r="Q194" s="628"/>
      <c r="R194" s="664"/>
      <c r="S194" s="664"/>
      <c r="T194" s="664"/>
      <c r="U194" s="664"/>
      <c r="V194" s="664"/>
      <c r="W194" s="664"/>
      <c r="X194" s="628"/>
      <c r="Y194" s="1232"/>
      <c r="Z194" s="141"/>
      <c r="AA194" s="794">
        <f t="shared" ref="AA194:AA197" si="31">IF(D194="?",0,IF(D194&lt;&gt;"",1,0))+IF(O194="?",0,IF(O194&lt;&gt;"",1,0))</f>
        <v>0</v>
      </c>
      <c r="AB194" s="314"/>
    </row>
    <row r="195" spans="1:28" s="313" customFormat="1" ht="21.75" customHeight="1" x14ac:dyDescent="0.2">
      <c r="A195" s="272" t="s">
        <v>1767</v>
      </c>
      <c r="B195" s="216"/>
      <c r="C195" s="664"/>
      <c r="D195" s="1213" t="s">
        <v>849</v>
      </c>
      <c r="E195" s="627" t="s">
        <v>1497</v>
      </c>
      <c r="F195" s="628"/>
      <c r="G195" s="628"/>
      <c r="H195" s="628"/>
      <c r="I195" s="628"/>
      <c r="J195" s="628"/>
      <c r="K195" s="628"/>
      <c r="L195" s="628"/>
      <c r="M195" s="628"/>
      <c r="N195" s="628"/>
      <c r="O195" s="1213" t="s">
        <v>849</v>
      </c>
      <c r="P195" s="627" t="s">
        <v>1</v>
      </c>
      <c r="Q195" s="628"/>
      <c r="R195" s="664"/>
      <c r="S195" s="664"/>
      <c r="T195" s="664"/>
      <c r="U195" s="664"/>
      <c r="V195" s="664"/>
      <c r="W195" s="664"/>
      <c r="X195" s="628"/>
      <c r="Y195" s="1232"/>
      <c r="Z195" s="141"/>
      <c r="AA195" s="794">
        <f t="shared" si="31"/>
        <v>0</v>
      </c>
      <c r="AB195" s="314"/>
    </row>
    <row r="196" spans="1:28" s="313" customFormat="1" ht="20.25" customHeight="1" x14ac:dyDescent="0.2">
      <c r="A196" s="272" t="s">
        <v>1768</v>
      </c>
      <c r="B196" s="216"/>
      <c r="C196" s="664"/>
      <c r="D196" s="1213" t="s">
        <v>849</v>
      </c>
      <c r="E196" s="627" t="s">
        <v>1498</v>
      </c>
      <c r="F196" s="628"/>
      <c r="G196" s="628"/>
      <c r="H196" s="628"/>
      <c r="I196" s="628"/>
      <c r="J196" s="628"/>
      <c r="K196" s="628"/>
      <c r="L196" s="628"/>
      <c r="M196" s="628"/>
      <c r="N196" s="628"/>
      <c r="O196" s="1213" t="s">
        <v>849</v>
      </c>
      <c r="P196" s="627" t="s">
        <v>188</v>
      </c>
      <c r="Q196" s="628"/>
      <c r="R196" s="664"/>
      <c r="S196" s="664"/>
      <c r="T196" s="664"/>
      <c r="U196" s="664"/>
      <c r="V196" s="664"/>
      <c r="W196" s="664"/>
      <c r="X196" s="628"/>
      <c r="Y196" s="1232"/>
      <c r="Z196" s="141"/>
      <c r="AA196" s="794">
        <f t="shared" si="31"/>
        <v>0</v>
      </c>
      <c r="AB196" s="314"/>
    </row>
    <row r="197" spans="1:28" s="313" customFormat="1" ht="21" customHeight="1" x14ac:dyDescent="0.2">
      <c r="A197" s="272" t="s">
        <v>1769</v>
      </c>
      <c r="B197" s="216"/>
      <c r="C197" s="664"/>
      <c r="D197" s="1213" t="s">
        <v>849</v>
      </c>
      <c r="E197" s="627" t="s">
        <v>148</v>
      </c>
      <c r="F197" s="628"/>
      <c r="G197" s="628"/>
      <c r="H197" s="628"/>
      <c r="I197" s="628"/>
      <c r="J197" s="628"/>
      <c r="K197" s="628"/>
      <c r="L197" s="628"/>
      <c r="M197" s="628"/>
      <c r="N197" s="628"/>
      <c r="O197" s="1213" t="s">
        <v>849</v>
      </c>
      <c r="P197" s="627" t="s">
        <v>46</v>
      </c>
      <c r="Q197" s="628"/>
      <c r="R197" s="664"/>
      <c r="S197" s="664"/>
      <c r="T197" s="664"/>
      <c r="U197" s="664"/>
      <c r="V197" s="664"/>
      <c r="W197" s="664"/>
      <c r="X197" s="628"/>
      <c r="Y197" s="1232"/>
      <c r="Z197" s="141"/>
      <c r="AA197" s="794">
        <f t="shared" si="31"/>
        <v>0</v>
      </c>
      <c r="AB197" s="314"/>
    </row>
    <row r="198" spans="1:28" s="313" customFormat="1" ht="5.25" customHeight="1" x14ac:dyDescent="0.2">
      <c r="A198" s="269"/>
      <c r="B198" s="216"/>
      <c r="C198" s="625"/>
      <c r="D198" s="625"/>
      <c r="E198" s="625"/>
      <c r="F198" s="625"/>
      <c r="G198" s="625"/>
      <c r="H198" s="625"/>
      <c r="I198" s="625"/>
      <c r="J198" s="625"/>
      <c r="K198" s="625"/>
      <c r="L198" s="625"/>
      <c r="M198" s="625"/>
      <c r="N198" s="625"/>
      <c r="O198" s="625"/>
      <c r="P198" s="625"/>
      <c r="Q198" s="625"/>
      <c r="R198" s="625"/>
      <c r="S198" s="625"/>
      <c r="T198" s="625"/>
      <c r="U198" s="625"/>
      <c r="V198" s="625"/>
      <c r="W198" s="625"/>
      <c r="X198" s="625"/>
      <c r="Y198" s="140"/>
      <c r="Z198" s="141"/>
      <c r="AA198" s="794"/>
      <c r="AB198" s="136"/>
    </row>
    <row r="199" spans="1:28" s="313" customFormat="1" ht="21" customHeight="1" x14ac:dyDescent="0.2">
      <c r="A199" s="269"/>
      <c r="B199" s="216"/>
      <c r="C199" s="625"/>
      <c r="D199" s="2277" t="s">
        <v>1501</v>
      </c>
      <c r="E199" s="1658"/>
      <c r="F199" s="1658"/>
      <c r="G199" s="1658"/>
      <c r="H199" s="1658"/>
      <c r="I199" s="1658"/>
      <c r="J199" s="1658"/>
      <c r="K199" s="1658"/>
      <c r="L199" s="1658"/>
      <c r="M199" s="1658"/>
      <c r="N199" s="1658"/>
      <c r="O199" s="1658"/>
      <c r="P199" s="1658"/>
      <c r="Q199" s="1658"/>
      <c r="R199" s="1658"/>
      <c r="S199" s="1658"/>
      <c r="T199" s="1658"/>
      <c r="U199" s="1658"/>
      <c r="V199" s="1658"/>
      <c r="W199" s="1658"/>
      <c r="X199" s="1659"/>
      <c r="Y199" s="140"/>
      <c r="Z199" s="141"/>
      <c r="AA199" s="794"/>
      <c r="AB199" s="136"/>
    </row>
    <row r="200" spans="1:28" s="313" customFormat="1" ht="5.25" customHeight="1" x14ac:dyDescent="0.2">
      <c r="A200" s="269"/>
      <c r="B200" s="216"/>
      <c r="C200" s="625"/>
      <c r="D200" s="625"/>
      <c r="E200" s="625"/>
      <c r="F200" s="625"/>
      <c r="G200" s="625"/>
      <c r="H200" s="625"/>
      <c r="I200" s="625"/>
      <c r="J200" s="625"/>
      <c r="K200" s="625"/>
      <c r="L200" s="625"/>
      <c r="M200" s="625"/>
      <c r="N200" s="625"/>
      <c r="O200" s="625"/>
      <c r="P200" s="625"/>
      <c r="Q200" s="625"/>
      <c r="R200" s="625"/>
      <c r="S200" s="625"/>
      <c r="T200" s="625"/>
      <c r="U200" s="625"/>
      <c r="V200" s="625"/>
      <c r="W200" s="625"/>
      <c r="X200" s="625"/>
      <c r="Y200" s="140"/>
      <c r="Z200" s="141"/>
      <c r="AA200" s="794"/>
      <c r="AB200" s="136"/>
    </row>
    <row r="201" spans="1:28" s="313" customFormat="1" ht="23.25" customHeight="1" x14ac:dyDescent="0.2">
      <c r="A201" s="269" t="s">
        <v>1770</v>
      </c>
      <c r="B201" s="216"/>
      <c r="C201" s="1457" t="s">
        <v>1760</v>
      </c>
      <c r="D201" s="1457"/>
      <c r="E201" s="1457"/>
      <c r="F201" s="1457"/>
      <c r="G201" s="1457"/>
      <c r="H201" s="1457"/>
      <c r="I201" s="1457"/>
      <c r="J201" s="1457"/>
      <c r="K201" s="1457"/>
      <c r="L201" s="1457"/>
      <c r="M201" s="1457"/>
      <c r="N201" s="1457"/>
      <c r="O201" s="1457"/>
      <c r="P201" s="1457"/>
      <c r="Q201" s="1457"/>
      <c r="R201" s="1457"/>
      <c r="S201" s="1457"/>
      <c r="T201" s="1751"/>
      <c r="U201" s="1751"/>
      <c r="V201" s="2377"/>
      <c r="W201" s="1358" t="s">
        <v>849</v>
      </c>
      <c r="X201" s="1359"/>
      <c r="Y201" s="628"/>
      <c r="Z201" s="141"/>
      <c r="AA201" s="794">
        <f t="shared" ref="AA201" si="32">IF(W201="?",0,IF(W201&lt;&gt;"",1,0))</f>
        <v>0</v>
      </c>
      <c r="AB201" s="136"/>
    </row>
    <row r="202" spans="1:28" s="773" customFormat="1" ht="15" customHeight="1" x14ac:dyDescent="0.2">
      <c r="A202" s="269"/>
      <c r="B202" s="608"/>
      <c r="C202" s="1154" t="s">
        <v>838</v>
      </c>
      <c r="D202" s="907"/>
      <c r="E202" s="907"/>
      <c r="F202" s="907"/>
      <c r="G202" s="907"/>
      <c r="H202" s="907"/>
      <c r="I202" s="907"/>
      <c r="J202" s="907"/>
      <c r="K202" s="907"/>
      <c r="L202" s="907"/>
      <c r="M202" s="907"/>
      <c r="N202" s="907"/>
      <c r="O202" s="907"/>
      <c r="P202" s="223"/>
      <c r="Q202" s="223"/>
      <c r="R202" s="223"/>
      <c r="S202" s="223"/>
      <c r="T202" s="223"/>
      <c r="U202" s="223"/>
      <c r="V202" s="223"/>
      <c r="W202" s="223"/>
      <c r="X202" s="223"/>
      <c r="Y202" s="610"/>
      <c r="Z202" s="611"/>
      <c r="AA202" s="908"/>
      <c r="AB202" s="612"/>
    </row>
    <row r="203" spans="1:28" s="313" customFormat="1" ht="36.75" customHeight="1" x14ac:dyDescent="0.2">
      <c r="A203" s="269" t="s">
        <v>1771</v>
      </c>
      <c r="B203" s="216"/>
      <c r="C203" s="1796"/>
      <c r="D203" s="1796"/>
      <c r="E203" s="1796"/>
      <c r="F203" s="1796"/>
      <c r="G203" s="1796"/>
      <c r="H203" s="1796"/>
      <c r="I203" s="1796"/>
      <c r="J203" s="1796"/>
      <c r="K203" s="1796"/>
      <c r="L203" s="1796"/>
      <c r="M203" s="1796"/>
      <c r="N203" s="1796"/>
      <c r="O203" s="1796"/>
      <c r="P203" s="1796"/>
      <c r="Q203" s="1796"/>
      <c r="R203" s="1796"/>
      <c r="S203" s="1796"/>
      <c r="T203" s="1796"/>
      <c r="U203" s="1796"/>
      <c r="V203" s="1796"/>
      <c r="W203" s="1796"/>
      <c r="X203" s="1796"/>
      <c r="Y203" s="140"/>
      <c r="Z203" s="141"/>
      <c r="AA203" s="794">
        <f t="shared" ref="AA203" si="33">IF(C203="?",0,IF(C203&lt;&gt;"",1,0))</f>
        <v>0</v>
      </c>
      <c r="AB203" s="136"/>
    </row>
    <row r="204" spans="1:28" s="313" customFormat="1" ht="9" customHeight="1" x14ac:dyDescent="0.2">
      <c r="A204" s="269"/>
      <c r="B204" s="214"/>
      <c r="C204" s="143"/>
      <c r="D204" s="143"/>
      <c r="E204" s="143"/>
      <c r="F204" s="143"/>
      <c r="G204" s="143"/>
      <c r="H204" s="143"/>
      <c r="I204" s="143"/>
      <c r="J204" s="143"/>
      <c r="K204" s="143"/>
      <c r="L204" s="143"/>
      <c r="M204" s="143"/>
      <c r="N204" s="143"/>
      <c r="O204" s="143"/>
      <c r="P204" s="143"/>
      <c r="Q204" s="143"/>
      <c r="R204" s="143"/>
      <c r="S204" s="143"/>
      <c r="T204" s="143"/>
      <c r="U204" s="143"/>
      <c r="V204" s="143"/>
      <c r="W204" s="143"/>
      <c r="X204" s="143"/>
      <c r="Y204" s="144"/>
      <c r="Z204" s="145"/>
      <c r="AA204" s="794"/>
      <c r="AB204" s="136"/>
    </row>
    <row r="205" spans="1:28" s="313" customFormat="1" ht="5.25" customHeight="1" x14ac:dyDescent="0.2">
      <c r="A205" s="269"/>
      <c r="B205" s="216"/>
      <c r="C205" s="664"/>
      <c r="D205" s="664"/>
      <c r="E205" s="628"/>
      <c r="F205" s="628"/>
      <c r="G205" s="628"/>
      <c r="H205" s="628"/>
      <c r="I205" s="628"/>
      <c r="J205" s="628"/>
      <c r="K205" s="628"/>
      <c r="L205" s="628"/>
      <c r="M205" s="628"/>
      <c r="N205" s="628"/>
      <c r="O205" s="628"/>
      <c r="P205" s="628"/>
      <c r="Q205" s="628"/>
      <c r="R205" s="664"/>
      <c r="S205" s="664"/>
      <c r="T205" s="664"/>
      <c r="U205" s="664"/>
      <c r="V205" s="664"/>
      <c r="W205" s="664"/>
      <c r="X205" s="628"/>
      <c r="Y205" s="1232"/>
      <c r="Z205" s="141"/>
      <c r="AA205" s="794"/>
      <c r="AB205" s="314"/>
    </row>
    <row r="206" spans="1:28" s="313" customFormat="1" ht="36" customHeight="1" x14ac:dyDescent="0.2">
      <c r="A206" s="746" t="s">
        <v>219</v>
      </c>
      <c r="B206" s="221"/>
      <c r="C206" s="1543" t="s">
        <v>1494</v>
      </c>
      <c r="D206" s="2218"/>
      <c r="E206" s="2218"/>
      <c r="F206" s="2218"/>
      <c r="G206" s="2218"/>
      <c r="H206" s="2218"/>
      <c r="I206" s="2218"/>
      <c r="J206" s="2218"/>
      <c r="K206" s="2218"/>
      <c r="L206" s="2218"/>
      <c r="M206" s="2218"/>
      <c r="N206" s="2218"/>
      <c r="O206" s="2218"/>
      <c r="P206" s="2218"/>
      <c r="Q206" s="2218"/>
      <c r="R206" s="2218"/>
      <c r="S206" s="2218"/>
      <c r="T206" s="2218"/>
      <c r="U206" s="2218"/>
      <c r="V206" s="2218"/>
      <c r="W206" s="2218"/>
      <c r="X206" s="2219"/>
      <c r="Y206" s="1225"/>
      <c r="Z206" s="254"/>
      <c r="AA206" s="794"/>
      <c r="AB206" s="314"/>
    </row>
    <row r="207" spans="1:28" s="313" customFormat="1" ht="5.25" customHeight="1" x14ac:dyDescent="0.2">
      <c r="A207" s="269"/>
      <c r="B207" s="259"/>
      <c r="C207" s="627"/>
      <c r="D207" s="627"/>
      <c r="E207" s="627"/>
      <c r="F207" s="627"/>
      <c r="G207" s="627"/>
      <c r="H207" s="627"/>
      <c r="I207" s="627"/>
      <c r="J207" s="627"/>
      <c r="K207" s="627"/>
      <c r="L207" s="627"/>
      <c r="M207" s="627"/>
      <c r="N207" s="627"/>
      <c r="O207" s="627"/>
      <c r="P207" s="627"/>
      <c r="Q207" s="627"/>
      <c r="R207" s="627"/>
      <c r="S207" s="627"/>
      <c r="T207" s="627"/>
      <c r="U207" s="627"/>
      <c r="V207" s="627"/>
      <c r="W207" s="627"/>
      <c r="X207" s="627"/>
      <c r="Y207" s="206"/>
      <c r="Z207" s="175"/>
      <c r="AA207" s="794"/>
      <c r="AB207" s="314"/>
    </row>
    <row r="208" spans="1:28" s="313" customFormat="1" ht="12" customHeight="1" x14ac:dyDescent="0.2">
      <c r="A208" s="269"/>
      <c r="B208" s="216"/>
      <c r="C208" s="242" t="s">
        <v>1495</v>
      </c>
      <c r="D208" s="1149"/>
      <c r="E208" s="1149"/>
      <c r="F208" s="1149"/>
      <c r="G208" s="1149"/>
      <c r="H208" s="1149"/>
      <c r="I208" s="1149"/>
      <c r="J208" s="1149"/>
      <c r="K208" s="1149"/>
      <c r="L208" s="1149"/>
      <c r="M208" s="1149"/>
      <c r="N208" s="1149"/>
      <c r="O208" s="1149"/>
      <c r="P208" s="1149"/>
      <c r="Q208" s="1149"/>
      <c r="R208" s="1149"/>
      <c r="S208" s="1149"/>
      <c r="T208" s="1149"/>
      <c r="U208" s="1149"/>
      <c r="V208" s="1149"/>
      <c r="W208" s="1149"/>
      <c r="X208" s="1149"/>
      <c r="Y208" s="1232"/>
      <c r="Z208" s="141"/>
      <c r="AA208" s="794"/>
      <c r="AB208" s="314"/>
    </row>
    <row r="209" spans="1:28" s="313" customFormat="1" ht="5.25" customHeight="1" thickBot="1" x14ac:dyDescent="0.25">
      <c r="A209" s="269"/>
      <c r="B209" s="216"/>
      <c r="C209" s="1139"/>
      <c r="D209" s="1135"/>
      <c r="E209" s="1136"/>
      <c r="F209" s="1136"/>
      <c r="G209" s="1143"/>
      <c r="H209" s="708"/>
      <c r="I209" s="708"/>
      <c r="J209" s="708"/>
      <c r="K209" s="708"/>
      <c r="L209" s="708"/>
      <c r="M209" s="708"/>
      <c r="N209" s="708"/>
      <c r="O209" s="708"/>
      <c r="P209" s="708"/>
      <c r="Q209" s="708"/>
      <c r="R209" s="708"/>
      <c r="S209" s="1145"/>
      <c r="T209" s="1145"/>
      <c r="U209" s="1145"/>
      <c r="V209" s="1145"/>
      <c r="W209" s="1145"/>
      <c r="X209" s="1144"/>
      <c r="Y209" s="1232"/>
      <c r="Z209" s="141"/>
      <c r="AA209" s="794"/>
      <c r="AB209" s="314"/>
    </row>
    <row r="210" spans="1:28" s="313" customFormat="1" ht="24.75" customHeight="1" thickTop="1" thickBot="1" x14ac:dyDescent="0.25">
      <c r="A210" s="272" t="s">
        <v>1772</v>
      </c>
      <c r="B210" s="216"/>
      <c r="C210" s="2313" t="s">
        <v>849</v>
      </c>
      <c r="D210" s="2314"/>
      <c r="E210" s="2315"/>
      <c r="F210" s="2316"/>
      <c r="G210" s="2317"/>
      <c r="H210" s="1363"/>
      <c r="I210" s="1363"/>
      <c r="J210" s="1363"/>
      <c r="K210" s="1363"/>
      <c r="L210" s="1363"/>
      <c r="M210" s="1363"/>
      <c r="N210" s="1363"/>
      <c r="O210" s="1363"/>
      <c r="P210" s="1363"/>
      <c r="Q210" s="1363"/>
      <c r="R210" s="1363"/>
      <c r="S210" s="1363"/>
      <c r="T210" s="1363"/>
      <c r="U210" s="1363"/>
      <c r="V210" s="1363"/>
      <c r="W210" s="1363"/>
      <c r="X210" s="2318"/>
      <c r="Y210" s="1243"/>
      <c r="Z210" s="141"/>
      <c r="AA210" s="794">
        <f t="shared" ref="AA210" si="34">IF(C210="?",0,IF(C210&lt;&gt;"",1,0))+IF(G210="?",0,IF(G210&lt;&gt;"",1,0))</f>
        <v>0</v>
      </c>
      <c r="AB210" s="314"/>
    </row>
    <row r="211" spans="1:28" s="313" customFormat="1" ht="5.25" customHeight="1" thickTop="1" x14ac:dyDescent="0.2">
      <c r="A211" s="269"/>
      <c r="B211" s="216"/>
      <c r="C211" s="1141"/>
      <c r="D211" s="1134"/>
      <c r="E211" s="215"/>
      <c r="F211" s="215"/>
      <c r="G211" s="1146"/>
      <c r="H211" s="227"/>
      <c r="I211" s="227"/>
      <c r="J211" s="227"/>
      <c r="K211" s="227"/>
      <c r="L211" s="227"/>
      <c r="M211" s="227"/>
      <c r="N211" s="227"/>
      <c r="O211" s="227"/>
      <c r="P211" s="227"/>
      <c r="Q211" s="227"/>
      <c r="R211" s="227"/>
      <c r="S211" s="227"/>
      <c r="T211" s="227"/>
      <c r="U211" s="227"/>
      <c r="V211" s="227"/>
      <c r="W211" s="227"/>
      <c r="X211" s="1147"/>
      <c r="Y211" s="1232"/>
      <c r="Z211" s="141"/>
      <c r="AA211" s="794"/>
      <c r="AB211" s="314"/>
    </row>
    <row r="212" spans="1:28" ht="9" customHeight="1" x14ac:dyDescent="0.2">
      <c r="A212" s="269"/>
      <c r="B212" s="1150"/>
      <c r="C212" s="227"/>
      <c r="D212" s="227"/>
      <c r="E212" s="227"/>
      <c r="F212" s="227"/>
      <c r="G212" s="227"/>
      <c r="H212" s="227"/>
      <c r="I212" s="227"/>
      <c r="J212" s="227"/>
      <c r="K212" s="227"/>
      <c r="L212" s="227"/>
      <c r="M212" s="227"/>
      <c r="N212" s="1151"/>
      <c r="O212" s="1151"/>
      <c r="P212" s="1151"/>
      <c r="Q212" s="1151"/>
      <c r="R212" s="227"/>
      <c r="S212" s="227"/>
      <c r="T212" s="227"/>
      <c r="U212" s="1151"/>
      <c r="V212" s="1151"/>
      <c r="W212" s="1151"/>
      <c r="X212" s="1151"/>
      <c r="Y212" s="536"/>
      <c r="Z212" s="707"/>
      <c r="AA212" s="794"/>
    </row>
    <row r="213" spans="1:28" s="313" customFormat="1" ht="5.25" customHeight="1" x14ac:dyDescent="0.2">
      <c r="A213" s="269"/>
      <c r="B213" s="1098"/>
      <c r="C213" s="1136"/>
      <c r="D213" s="1136"/>
      <c r="E213" s="1136"/>
      <c r="F213" s="1136"/>
      <c r="G213" s="1136"/>
      <c r="H213" s="1136"/>
      <c r="I213" s="1136"/>
      <c r="J213" s="1136"/>
      <c r="K213" s="1136"/>
      <c r="L213" s="1136"/>
      <c r="M213" s="1136"/>
      <c r="N213" s="1136"/>
      <c r="O213" s="1136"/>
      <c r="P213" s="1136"/>
      <c r="Q213" s="1136"/>
      <c r="R213" s="1136"/>
      <c r="S213" s="1136"/>
      <c r="T213" s="1136"/>
      <c r="U213" s="1136"/>
      <c r="V213" s="1136"/>
      <c r="W213" s="1136"/>
      <c r="X213" s="1136"/>
      <c r="Y213" s="1136"/>
      <c r="Z213" s="1099"/>
      <c r="AA213" s="794"/>
    </row>
    <row r="214" spans="1:28" s="767" customFormat="1" ht="22.5" customHeight="1" x14ac:dyDescent="0.2">
      <c r="A214" s="269"/>
      <c r="B214" s="759"/>
      <c r="C214" s="624" t="s">
        <v>1375</v>
      </c>
      <c r="D214" s="624"/>
      <c r="E214" s="624"/>
      <c r="F214" s="624"/>
      <c r="G214" s="624"/>
      <c r="H214" s="624"/>
      <c r="I214" s="624"/>
      <c r="J214" s="624"/>
      <c r="K214" s="624"/>
      <c r="L214" s="624"/>
      <c r="M214" s="624"/>
      <c r="N214" s="624"/>
      <c r="O214" s="624"/>
      <c r="P214" s="624"/>
      <c r="Q214" s="624"/>
      <c r="R214" s="627"/>
      <c r="S214" s="627"/>
      <c r="T214" s="627"/>
      <c r="U214" s="627"/>
      <c r="V214" s="627"/>
      <c r="W214" s="627"/>
      <c r="X214" s="627"/>
      <c r="Y214" s="1228"/>
      <c r="Z214" s="766"/>
      <c r="AA214" s="794"/>
    </row>
    <row r="215" spans="1:28" s="313" customFormat="1" ht="5.25" customHeight="1" x14ac:dyDescent="0.2">
      <c r="A215" s="269"/>
      <c r="B215" s="216"/>
      <c r="C215" s="628"/>
      <c r="D215" s="1230"/>
      <c r="E215" s="1230"/>
      <c r="F215" s="628"/>
      <c r="G215" s="628"/>
      <c r="H215" s="628"/>
      <c r="I215" s="628"/>
      <c r="J215" s="628"/>
      <c r="K215" s="628"/>
      <c r="L215" s="628"/>
      <c r="M215" s="628"/>
      <c r="N215" s="628"/>
      <c r="O215" s="628"/>
      <c r="P215" s="628"/>
      <c r="Q215" s="628"/>
      <c r="R215" s="628"/>
      <c r="S215" s="628"/>
      <c r="T215" s="628"/>
      <c r="U215" s="628"/>
      <c r="V215" s="628"/>
      <c r="W215" s="628"/>
      <c r="X215" s="628"/>
      <c r="Y215" s="628"/>
      <c r="Z215" s="141"/>
      <c r="AA215" s="794">
        <f t="shared" ref="AA215:AA216" si="35">IF(I215="?",0,IF(I215&lt;&gt;"",1,0))</f>
        <v>0</v>
      </c>
    </row>
    <row r="216" spans="1:28" s="313" customFormat="1" ht="21" customHeight="1" x14ac:dyDescent="0.2">
      <c r="A216" s="269" t="s">
        <v>1773</v>
      </c>
      <c r="B216" s="216"/>
      <c r="C216" s="628" t="s">
        <v>69</v>
      </c>
      <c r="D216" s="1242"/>
      <c r="E216" s="1242"/>
      <c r="F216" s="628"/>
      <c r="G216" s="628"/>
      <c r="H216" s="628"/>
      <c r="I216" s="1785"/>
      <c r="J216" s="1786"/>
      <c r="K216" s="1786"/>
      <c r="L216" s="1786"/>
      <c r="M216" s="1786"/>
      <c r="N216" s="1786"/>
      <c r="O216" s="1786"/>
      <c r="P216" s="1786"/>
      <c r="Q216" s="1786"/>
      <c r="R216" s="1786"/>
      <c r="S216" s="1786"/>
      <c r="T216" s="1786"/>
      <c r="U216" s="1786"/>
      <c r="V216" s="1786"/>
      <c r="W216" s="1786"/>
      <c r="X216" s="1787"/>
      <c r="Y216" s="628"/>
      <c r="Z216" s="141"/>
      <c r="AA216" s="794">
        <f t="shared" si="35"/>
        <v>0</v>
      </c>
    </row>
    <row r="217" spans="1:28" s="313" customFormat="1" ht="5.25" customHeight="1" x14ac:dyDescent="0.2">
      <c r="A217" s="269"/>
      <c r="B217" s="216"/>
      <c r="C217" s="627"/>
      <c r="D217" s="1242"/>
      <c r="E217" s="1242"/>
      <c r="F217" s="628"/>
      <c r="G217" s="628"/>
      <c r="H217" s="628"/>
      <c r="I217" s="628"/>
      <c r="J217" s="628"/>
      <c r="K217" s="628"/>
      <c r="L217" s="628"/>
      <c r="M217" s="628"/>
      <c r="N217" s="628"/>
      <c r="O217" s="628"/>
      <c r="P217" s="628"/>
      <c r="Q217" s="628"/>
      <c r="R217" s="628"/>
      <c r="S217" s="628"/>
      <c r="T217" s="628"/>
      <c r="U217" s="628"/>
      <c r="V217" s="628"/>
      <c r="W217" s="628"/>
      <c r="X217" s="628"/>
      <c r="Y217" s="628"/>
      <c r="Z217" s="141"/>
      <c r="AA217" s="794"/>
    </row>
    <row r="218" spans="1:28" s="313" customFormat="1" ht="21" customHeight="1" x14ac:dyDescent="0.2">
      <c r="A218" s="269" t="s">
        <v>1774</v>
      </c>
      <c r="B218" s="221"/>
      <c r="C218" s="628" t="s">
        <v>51</v>
      </c>
      <c r="D218" s="1242"/>
      <c r="E218" s="1242"/>
      <c r="F218" s="628"/>
      <c r="G218" s="628"/>
      <c r="H218" s="628"/>
      <c r="I218" s="1785"/>
      <c r="J218" s="1786"/>
      <c r="K218" s="1786"/>
      <c r="L218" s="1786"/>
      <c r="M218" s="1786"/>
      <c r="N218" s="1786"/>
      <c r="O218" s="1786"/>
      <c r="P218" s="1786"/>
      <c r="Q218" s="1786"/>
      <c r="R218" s="1786"/>
      <c r="S218" s="1786"/>
      <c r="T218" s="1786"/>
      <c r="U218" s="1786"/>
      <c r="V218" s="1786"/>
      <c r="W218" s="1786"/>
      <c r="X218" s="1787"/>
      <c r="Y218" s="628"/>
      <c r="Z218" s="141"/>
      <c r="AA218" s="794">
        <f t="shared" ref="AA218" si="36">IF(I218="?",0,IF(I218&lt;&gt;"",1,0))</f>
        <v>0</v>
      </c>
    </row>
    <row r="219" spans="1:28" s="313" customFormat="1" ht="5.25" customHeight="1" x14ac:dyDescent="0.2">
      <c r="A219" s="269"/>
      <c r="B219" s="216"/>
      <c r="C219" s="627"/>
      <c r="D219" s="1242"/>
      <c r="E219" s="1242"/>
      <c r="F219" s="628"/>
      <c r="G219" s="628"/>
      <c r="H219" s="628"/>
      <c r="I219" s="628"/>
      <c r="J219" s="628"/>
      <c r="K219" s="628"/>
      <c r="L219" s="628"/>
      <c r="M219" s="628"/>
      <c r="N219" s="628"/>
      <c r="O219" s="628"/>
      <c r="P219" s="628"/>
      <c r="Q219" s="628"/>
      <c r="R219" s="628"/>
      <c r="S219" s="628"/>
      <c r="T219" s="628"/>
      <c r="U219" s="628"/>
      <c r="V219" s="628"/>
      <c r="W219" s="628"/>
      <c r="X219" s="628"/>
      <c r="Y219" s="628"/>
      <c r="Z219" s="141"/>
      <c r="AA219" s="794"/>
    </row>
    <row r="220" spans="1:28" s="313" customFormat="1" ht="21" customHeight="1" x14ac:dyDescent="0.2">
      <c r="A220" s="269" t="s">
        <v>1775</v>
      </c>
      <c r="B220" s="221"/>
      <c r="C220" s="628" t="s">
        <v>205</v>
      </c>
      <c r="D220" s="1242"/>
      <c r="E220" s="1242"/>
      <c r="F220" s="628"/>
      <c r="G220" s="628"/>
      <c r="H220" s="628"/>
      <c r="I220" s="1785"/>
      <c r="J220" s="1786"/>
      <c r="K220" s="1786"/>
      <c r="L220" s="1786"/>
      <c r="M220" s="1786"/>
      <c r="N220" s="1786"/>
      <c r="O220" s="1786"/>
      <c r="P220" s="1786"/>
      <c r="Q220" s="1786"/>
      <c r="R220" s="1786"/>
      <c r="S220" s="1786"/>
      <c r="T220" s="1786"/>
      <c r="U220" s="1786"/>
      <c r="V220" s="1786"/>
      <c r="W220" s="1786"/>
      <c r="X220" s="1787"/>
      <c r="Y220" s="628"/>
      <c r="Z220" s="141"/>
      <c r="AA220" s="794">
        <f t="shared" ref="AA220" si="37">IF(I220="?",0,IF(I220&lt;&gt;"",1,0))</f>
        <v>0</v>
      </c>
    </row>
    <row r="221" spans="1:28" s="313" customFormat="1" ht="5.25" customHeight="1" x14ac:dyDescent="0.2">
      <c r="A221" s="269"/>
      <c r="B221" s="214"/>
      <c r="C221" s="215"/>
      <c r="D221" s="215"/>
      <c r="E221" s="215"/>
      <c r="F221" s="215"/>
      <c r="G221" s="215"/>
      <c r="H221" s="215"/>
      <c r="I221" s="215"/>
      <c r="J221" s="215"/>
      <c r="K221" s="215"/>
      <c r="L221" s="215"/>
      <c r="M221" s="215"/>
      <c r="N221" s="215"/>
      <c r="O221" s="215"/>
      <c r="P221" s="215"/>
      <c r="Q221" s="215"/>
      <c r="R221" s="215"/>
      <c r="S221" s="215"/>
      <c r="T221" s="215"/>
      <c r="U221" s="215"/>
      <c r="V221" s="215"/>
      <c r="W221" s="215"/>
      <c r="X221" s="215"/>
      <c r="Y221" s="215"/>
      <c r="Z221" s="145"/>
      <c r="AA221" s="794"/>
    </row>
    <row r="222" spans="1:28" s="313" customFormat="1" ht="5.25" customHeight="1" x14ac:dyDescent="0.2">
      <c r="A222" s="269"/>
      <c r="B222" s="216"/>
      <c r="C222" s="628"/>
      <c r="D222" s="628"/>
      <c r="E222" s="628"/>
      <c r="F222" s="628"/>
      <c r="G222" s="628"/>
      <c r="H222" s="628"/>
      <c r="I222" s="628"/>
      <c r="J222" s="628"/>
      <c r="K222" s="628"/>
      <c r="L222" s="628"/>
      <c r="M222" s="628"/>
      <c r="N222" s="628"/>
      <c r="O222" s="628"/>
      <c r="P222" s="628"/>
      <c r="Q222" s="628"/>
      <c r="R222" s="628"/>
      <c r="S222" s="628"/>
      <c r="T222" s="628"/>
      <c r="U222" s="628"/>
      <c r="V222" s="628"/>
      <c r="W222" s="628"/>
      <c r="X222" s="628"/>
      <c r="Y222" s="628"/>
      <c r="Z222" s="141"/>
      <c r="AA222" s="794"/>
    </row>
    <row r="223" spans="1:28" s="711" customFormat="1" ht="36" customHeight="1" x14ac:dyDescent="0.2">
      <c r="A223" s="269"/>
      <c r="B223" s="211"/>
      <c r="C223" s="2204" t="s">
        <v>750</v>
      </c>
      <c r="D223" s="2325"/>
      <c r="E223" s="2325"/>
      <c r="F223" s="2325"/>
      <c r="G223" s="2325"/>
      <c r="H223" s="2325"/>
      <c r="I223" s="2325"/>
      <c r="J223" s="2325"/>
      <c r="K223" s="2325"/>
      <c r="L223" s="2325"/>
      <c r="M223" s="2325"/>
      <c r="N223" s="2325"/>
      <c r="O223" s="2325"/>
      <c r="P223" s="2325"/>
      <c r="Q223" s="2325"/>
      <c r="R223" s="2325"/>
      <c r="S223" s="2325"/>
      <c r="T223" s="2325"/>
      <c r="U223" s="2325"/>
      <c r="V223" s="2325"/>
      <c r="W223" s="2325"/>
      <c r="X223" s="2326"/>
      <c r="Y223" s="594"/>
      <c r="Z223" s="1231"/>
      <c r="AA223" s="794"/>
    </row>
    <row r="224" spans="1:28" s="313" customFormat="1" ht="5.25" customHeight="1" x14ac:dyDescent="0.2">
      <c r="A224" s="269"/>
      <c r="B224" s="214"/>
      <c r="C224" s="215"/>
      <c r="D224" s="215"/>
      <c r="E224" s="215"/>
      <c r="F224" s="215"/>
      <c r="G224" s="215"/>
      <c r="H224" s="215"/>
      <c r="I224" s="215"/>
      <c r="J224" s="215"/>
      <c r="K224" s="215"/>
      <c r="L224" s="215"/>
      <c r="M224" s="215"/>
      <c r="N224" s="215"/>
      <c r="O224" s="215"/>
      <c r="P224" s="215"/>
      <c r="Q224" s="215"/>
      <c r="R224" s="215"/>
      <c r="S224" s="215"/>
      <c r="T224" s="215"/>
      <c r="U224" s="215"/>
      <c r="V224" s="215"/>
      <c r="W224" s="215"/>
      <c r="X224" s="215"/>
      <c r="Y224" s="215"/>
      <c r="Z224" s="145"/>
      <c r="AA224" s="794"/>
    </row>
    <row r="225" spans="1:29" s="313" customFormat="1" ht="5.25" customHeight="1" x14ac:dyDescent="0.2">
      <c r="A225" s="269"/>
      <c r="B225" s="216"/>
      <c r="C225" s="628"/>
      <c r="D225" s="628"/>
      <c r="E225" s="628"/>
      <c r="F225" s="628"/>
      <c r="G225" s="628"/>
      <c r="H225" s="628"/>
      <c r="I225" s="628"/>
      <c r="J225" s="628"/>
      <c r="K225" s="628"/>
      <c r="L225" s="628"/>
      <c r="M225" s="628"/>
      <c r="N225" s="628"/>
      <c r="O225" s="628"/>
      <c r="P225" s="628"/>
      <c r="Q225" s="628"/>
      <c r="R225" s="628"/>
      <c r="S225" s="628"/>
      <c r="T225" s="628"/>
      <c r="U225" s="628"/>
      <c r="V225" s="628"/>
      <c r="W225" s="628"/>
      <c r="X225" s="628"/>
      <c r="Y225" s="628"/>
      <c r="Z225" s="141"/>
      <c r="AA225" s="794"/>
    </row>
    <row r="226" spans="1:29" s="313" customFormat="1" ht="30.75" customHeight="1" x14ac:dyDescent="0.2">
      <c r="A226" s="269" t="s">
        <v>1776</v>
      </c>
      <c r="B226" s="216"/>
      <c r="C226" s="1782" t="s">
        <v>837</v>
      </c>
      <c r="D226" s="1782"/>
      <c r="E226" s="1782"/>
      <c r="F226" s="1782"/>
      <c r="G226" s="1782"/>
      <c r="H226" s="1782"/>
      <c r="I226" s="1782"/>
      <c r="J226" s="1782"/>
      <c r="K226" s="1782"/>
      <c r="L226" s="1782"/>
      <c r="M226" s="1782"/>
      <c r="N226" s="1675"/>
      <c r="O226" s="1675"/>
      <c r="P226" s="1675"/>
      <c r="Q226" s="1675"/>
      <c r="R226" s="1675"/>
      <c r="S226" s="1675"/>
      <c r="T226" s="1675"/>
      <c r="U226" s="1229"/>
      <c r="V226" s="1229"/>
      <c r="W226" s="1358" t="s">
        <v>849</v>
      </c>
      <c r="X226" s="1359"/>
      <c r="Y226" s="628"/>
      <c r="Z226" s="141"/>
      <c r="AA226" s="794">
        <f t="shared" ref="AA226" si="38">IF(W226="?",0,IF(W226&lt;&gt;"",1,0))</f>
        <v>0</v>
      </c>
    </row>
    <row r="227" spans="1:29" s="313" customFormat="1" ht="10.5" customHeight="1" x14ac:dyDescent="0.2">
      <c r="A227" s="265" t="str">
        <f>IF($L$4&lt;&gt;"",$L$4,"")</f>
        <v>00000000</v>
      </c>
      <c r="B227" s="183"/>
      <c r="C227" s="184"/>
      <c r="D227" s="184"/>
      <c r="E227" s="184"/>
      <c r="F227" s="184"/>
      <c r="G227" s="184"/>
      <c r="H227" s="184"/>
      <c r="I227" s="184"/>
      <c r="J227" s="184"/>
      <c r="K227" s="184"/>
      <c r="L227" s="184"/>
      <c r="M227" s="184"/>
      <c r="N227" s="184"/>
      <c r="O227" s="184"/>
      <c r="P227" s="184"/>
      <c r="Q227" s="184"/>
      <c r="R227" s="184"/>
      <c r="S227" s="184"/>
      <c r="T227" s="184"/>
      <c r="U227" s="184"/>
      <c r="V227" s="184"/>
      <c r="W227" s="184"/>
      <c r="X227" s="184"/>
      <c r="Y227" s="184"/>
      <c r="Z227" s="149"/>
      <c r="AA227" s="794"/>
    </row>
    <row r="228" spans="1:29" s="313" customFormat="1" ht="5.25" customHeight="1" x14ac:dyDescent="0.2">
      <c r="A228" s="269"/>
      <c r="B228" s="757"/>
      <c r="C228" s="758"/>
      <c r="D228" s="758"/>
      <c r="E228" s="758"/>
      <c r="F228" s="758"/>
      <c r="G228" s="758"/>
      <c r="H228" s="758"/>
      <c r="I228" s="758"/>
      <c r="J228" s="758"/>
      <c r="K228" s="758"/>
      <c r="L228" s="758"/>
      <c r="M228" s="758"/>
      <c r="N228" s="758"/>
      <c r="O228" s="758"/>
      <c r="P228" s="758"/>
      <c r="Q228" s="758"/>
      <c r="R228" s="758"/>
      <c r="S228" s="758"/>
      <c r="T228" s="758"/>
      <c r="U228" s="758"/>
      <c r="V228" s="669"/>
      <c r="W228" s="669"/>
      <c r="X228" s="669"/>
      <c r="Y228" s="669"/>
      <c r="Z228" s="670"/>
      <c r="AA228" s="794"/>
      <c r="AB228" s="136"/>
      <c r="AC228" s="136"/>
    </row>
    <row r="229" spans="1:29" s="313" customFormat="1" ht="21" customHeight="1" x14ac:dyDescent="0.2">
      <c r="A229" s="269"/>
      <c r="B229" s="259"/>
      <c r="C229" s="2361" t="s">
        <v>942</v>
      </c>
      <c r="D229" s="2074"/>
      <c r="E229" s="2074"/>
      <c r="F229" s="2074"/>
      <c r="G229" s="693" t="s">
        <v>959</v>
      </c>
      <c r="H229" s="1432" t="str">
        <f>$L$10</f>
        <v/>
      </c>
      <c r="I229" s="2362"/>
      <c r="J229" s="2362"/>
      <c r="K229" s="2362"/>
      <c r="L229" s="2362"/>
      <c r="M229" s="2362"/>
      <c r="N229" s="2362"/>
      <c r="O229" s="2362"/>
      <c r="P229" s="2362"/>
      <c r="Q229" s="2362"/>
      <c r="R229" s="2362"/>
      <c r="S229" s="2362"/>
      <c r="T229" s="2363"/>
      <c r="U229" s="2364" t="str">
        <f>$L$4</f>
        <v>00000000</v>
      </c>
      <c r="V229" s="2365"/>
      <c r="W229" s="2365"/>
      <c r="X229" s="2366"/>
      <c r="Y229" s="672"/>
      <c r="Z229" s="175"/>
      <c r="AA229" s="794">
        <f t="shared" ref="AA229" si="39">IF(SUM(AA230:AA279)&gt;0,10000,0)</f>
        <v>0</v>
      </c>
      <c r="AB229" s="136"/>
      <c r="AC229" s="136"/>
    </row>
    <row r="230" spans="1:29" ht="9" customHeight="1" x14ac:dyDescent="0.2">
      <c r="A230" s="269"/>
      <c r="B230" s="150"/>
      <c r="C230" s="628"/>
      <c r="D230" s="628"/>
      <c r="E230" s="628"/>
      <c r="F230" s="628"/>
      <c r="G230" s="628"/>
      <c r="H230" s="628"/>
      <c r="I230" s="628"/>
      <c r="J230" s="628"/>
      <c r="K230" s="628"/>
      <c r="L230" s="628"/>
      <c r="M230" s="628"/>
      <c r="N230" s="628"/>
      <c r="O230" s="628"/>
      <c r="P230" s="628"/>
      <c r="Q230" s="628"/>
      <c r="R230" s="628"/>
      <c r="S230" s="628"/>
      <c r="T230" s="628"/>
      <c r="U230" s="628"/>
      <c r="V230" s="628"/>
      <c r="W230" s="628"/>
      <c r="X230" s="628"/>
      <c r="Y230" s="179"/>
      <c r="Z230" s="175"/>
      <c r="AA230" s="794"/>
    </row>
    <row r="231" spans="1:29" ht="21" customHeight="1" x14ac:dyDescent="0.2">
      <c r="A231" s="748" t="s">
        <v>1598</v>
      </c>
      <c r="B231" s="150"/>
      <c r="C231" s="628" t="s">
        <v>1761</v>
      </c>
      <c r="D231" s="664"/>
      <c r="E231" s="664"/>
      <c r="F231" s="664"/>
      <c r="G231" s="664"/>
      <c r="H231" s="2351"/>
      <c r="I231" s="2380"/>
      <c r="J231" s="2380"/>
      <c r="K231" s="2380"/>
      <c r="L231" s="2380"/>
      <c r="M231" s="2380"/>
      <c r="N231" s="2380"/>
      <c r="O231" s="2380"/>
      <c r="P231" s="2380"/>
      <c r="Q231" s="2380"/>
      <c r="R231" s="2380"/>
      <c r="S231" s="2380"/>
      <c r="T231" s="2380"/>
      <c r="U231" s="2380"/>
      <c r="V231" s="2380"/>
      <c r="W231" s="2380"/>
      <c r="X231" s="2380"/>
      <c r="Y231" s="179"/>
      <c r="Z231" s="175"/>
      <c r="AA231" s="794">
        <f>IF(H231="?",0,IF(H231&lt;&gt;"",1,0))</f>
        <v>0</v>
      </c>
    </row>
    <row r="232" spans="1:29" s="313" customFormat="1" ht="5.25" customHeight="1" x14ac:dyDescent="0.2">
      <c r="A232" s="269"/>
      <c r="B232" s="216"/>
      <c r="C232" s="664"/>
      <c r="D232" s="664"/>
      <c r="E232" s="628"/>
      <c r="F232" s="628"/>
      <c r="G232" s="628"/>
      <c r="H232" s="628"/>
      <c r="I232" s="628"/>
      <c r="J232" s="628"/>
      <c r="K232" s="628"/>
      <c r="L232" s="628"/>
      <c r="M232" s="628"/>
      <c r="N232" s="628"/>
      <c r="O232" s="628"/>
      <c r="P232" s="628"/>
      <c r="Q232" s="628"/>
      <c r="R232" s="664"/>
      <c r="S232" s="664"/>
      <c r="T232" s="664"/>
      <c r="U232" s="664"/>
      <c r="V232" s="664"/>
      <c r="W232" s="664"/>
      <c r="X232" s="628"/>
      <c r="Y232" s="1232"/>
      <c r="Z232" s="141"/>
      <c r="AA232" s="794"/>
      <c r="AB232" s="314"/>
    </row>
    <row r="233" spans="1:29" ht="21" customHeight="1" x14ac:dyDescent="0.2">
      <c r="A233" s="272" t="s">
        <v>1589</v>
      </c>
      <c r="B233" s="150"/>
      <c r="C233" s="628" t="s">
        <v>799</v>
      </c>
      <c r="D233" s="664"/>
      <c r="E233" s="2351"/>
      <c r="F233" s="2352"/>
      <c r="G233" s="628"/>
      <c r="H233" s="664" t="s">
        <v>693</v>
      </c>
      <c r="I233" s="2351"/>
      <c r="J233" s="2352"/>
      <c r="K233" s="2352"/>
      <c r="L233" s="2352"/>
      <c r="M233" s="2352"/>
      <c r="N233" s="2352"/>
      <c r="O233" s="2352"/>
      <c r="P233" s="2352"/>
      <c r="Q233" s="2352"/>
      <c r="R233" s="2352"/>
      <c r="S233" s="2352"/>
      <c r="T233" s="2352"/>
      <c r="U233" s="2352"/>
      <c r="V233" s="2352"/>
      <c r="W233" s="2352"/>
      <c r="X233" s="2380"/>
      <c r="Y233" s="179"/>
      <c r="Z233" s="175"/>
      <c r="AA233" s="794">
        <f>IF(E233="?",0,IF(E233&lt;&gt;"",1,0))+IF(I233="?",0,IF(I233&lt;&gt;"",1,0))</f>
        <v>0</v>
      </c>
    </row>
    <row r="234" spans="1:29" s="313" customFormat="1" ht="9" customHeight="1" x14ac:dyDescent="0.2">
      <c r="A234" s="269"/>
      <c r="B234" s="216"/>
      <c r="C234" s="664"/>
      <c r="D234" s="664"/>
      <c r="E234" s="628"/>
      <c r="F234" s="628"/>
      <c r="G234" s="628"/>
      <c r="H234" s="628"/>
      <c r="I234" s="628"/>
      <c r="J234" s="628"/>
      <c r="K234" s="628"/>
      <c r="L234" s="628"/>
      <c r="M234" s="628"/>
      <c r="N234" s="628"/>
      <c r="O234" s="628"/>
      <c r="P234" s="628"/>
      <c r="Q234" s="628"/>
      <c r="R234" s="664"/>
      <c r="S234" s="664"/>
      <c r="T234" s="664"/>
      <c r="U234" s="664"/>
      <c r="V234" s="664"/>
      <c r="W234" s="664"/>
      <c r="X234" s="628"/>
      <c r="Y234" s="1232"/>
      <c r="Z234" s="141"/>
      <c r="AA234" s="794"/>
      <c r="AB234" s="314"/>
    </row>
    <row r="235" spans="1:29" s="313" customFormat="1" ht="21" customHeight="1" x14ac:dyDescent="0.2">
      <c r="A235" s="269" t="s">
        <v>1590</v>
      </c>
      <c r="B235" s="216"/>
      <c r="C235" s="628" t="s">
        <v>1536</v>
      </c>
      <c r="D235" s="664"/>
      <c r="E235" s="628"/>
      <c r="F235" s="628"/>
      <c r="G235" s="628"/>
      <c r="H235" s="628"/>
      <c r="I235" s="628"/>
      <c r="J235" s="628"/>
      <c r="K235" s="628"/>
      <c r="L235" s="628"/>
      <c r="M235" s="628"/>
      <c r="N235" s="628"/>
      <c r="O235" s="628"/>
      <c r="P235" s="628"/>
      <c r="Q235" s="628"/>
      <c r="R235" s="664"/>
      <c r="S235" s="664"/>
      <c r="T235" s="664"/>
      <c r="U235" s="2043"/>
      <c r="V235" s="2378"/>
      <c r="W235" s="2379"/>
      <c r="X235" s="628" t="s">
        <v>752</v>
      </c>
      <c r="Y235" s="1232"/>
      <c r="Z235" s="141"/>
      <c r="AA235" s="794">
        <f t="shared" ref="AA235" si="40">IF(U235="?",0,IF(U235&lt;&gt;"",1,0))</f>
        <v>0</v>
      </c>
      <c r="AB235" s="314"/>
    </row>
    <row r="236" spans="1:29" s="313" customFormat="1" ht="9" customHeight="1" x14ac:dyDescent="0.2">
      <c r="A236" s="269"/>
      <c r="B236" s="216"/>
      <c r="C236" s="664"/>
      <c r="D236" s="664"/>
      <c r="E236" s="628"/>
      <c r="F236" s="628"/>
      <c r="G236" s="628"/>
      <c r="H236" s="628"/>
      <c r="I236" s="628"/>
      <c r="J236" s="628"/>
      <c r="K236" s="628"/>
      <c r="L236" s="628"/>
      <c r="M236" s="628"/>
      <c r="N236" s="628"/>
      <c r="O236" s="628"/>
      <c r="P236" s="628"/>
      <c r="Q236" s="628"/>
      <c r="R236" s="664"/>
      <c r="S236" s="664"/>
      <c r="T236" s="664"/>
      <c r="U236" s="664"/>
      <c r="V236" s="664"/>
      <c r="W236" s="664"/>
      <c r="X236" s="628"/>
      <c r="Y236" s="1232"/>
      <c r="Z236" s="141"/>
      <c r="AA236" s="794"/>
      <c r="AB236" s="314"/>
    </row>
    <row r="237" spans="1:29" s="313" customFormat="1" ht="24" customHeight="1" x14ac:dyDescent="0.2">
      <c r="A237" s="272" t="s">
        <v>1591</v>
      </c>
      <c r="B237" s="216"/>
      <c r="C237" s="2332" t="s">
        <v>1374</v>
      </c>
      <c r="D237" s="2333"/>
      <c r="E237" s="2333"/>
      <c r="F237" s="2333"/>
      <c r="G237" s="2333"/>
      <c r="H237" s="2333"/>
      <c r="I237" s="2333"/>
      <c r="J237" s="2333"/>
      <c r="K237" s="2333"/>
      <c r="L237" s="2333"/>
      <c r="M237" s="2333"/>
      <c r="N237" s="2333"/>
      <c r="O237" s="2333"/>
      <c r="P237" s="2333"/>
      <c r="Q237" s="2333"/>
      <c r="R237" s="2333"/>
      <c r="S237" s="2333"/>
      <c r="T237" s="664"/>
      <c r="U237" s="1213" t="s">
        <v>849</v>
      </c>
      <c r="V237" s="93"/>
      <c r="W237" s="1213" t="s">
        <v>849</v>
      </c>
      <c r="X237" s="664"/>
      <c r="Y237" s="1232"/>
      <c r="Z237" s="141"/>
      <c r="AA237" s="794">
        <f t="shared" ref="AA237" si="41">IF(U237="?",0,IF(U237&lt;&gt;"",1,0))+IF(W237="?",0,IF(W237&lt;&gt;"",1,0))</f>
        <v>0</v>
      </c>
      <c r="AB237" s="314"/>
    </row>
    <row r="238" spans="1:29" s="313" customFormat="1" ht="5.25" customHeight="1" x14ac:dyDescent="0.2">
      <c r="A238" s="269"/>
      <c r="B238" s="216"/>
      <c r="C238" s="664"/>
      <c r="D238" s="664"/>
      <c r="E238" s="628"/>
      <c r="F238" s="628"/>
      <c r="G238" s="628"/>
      <c r="H238" s="628"/>
      <c r="I238" s="628"/>
      <c r="J238" s="628"/>
      <c r="K238" s="628"/>
      <c r="L238" s="628"/>
      <c r="M238" s="628"/>
      <c r="N238" s="628"/>
      <c r="O238" s="628"/>
      <c r="P238" s="628"/>
      <c r="Q238" s="628"/>
      <c r="R238" s="664"/>
      <c r="S238" s="664"/>
      <c r="T238" s="664"/>
      <c r="U238" s="664"/>
      <c r="V238" s="664"/>
      <c r="W238" s="664"/>
      <c r="X238" s="628"/>
      <c r="Y238" s="1232"/>
      <c r="Z238" s="141"/>
      <c r="AA238" s="794"/>
      <c r="AB238" s="314"/>
    </row>
    <row r="239" spans="1:29" s="313" customFormat="1" ht="21" customHeight="1" x14ac:dyDescent="0.2">
      <c r="A239" s="272" t="s">
        <v>1592</v>
      </c>
      <c r="B239" s="216"/>
      <c r="C239" s="628" t="s">
        <v>1517</v>
      </c>
      <c r="D239" s="664"/>
      <c r="E239" s="664"/>
      <c r="F239" s="664"/>
      <c r="G239" s="664"/>
      <c r="H239" s="664"/>
      <c r="I239" s="664"/>
      <c r="J239" s="664"/>
      <c r="K239" s="664"/>
      <c r="L239" s="664"/>
      <c r="M239" s="664"/>
      <c r="N239" s="664"/>
      <c r="O239" s="664"/>
      <c r="P239" s="664"/>
      <c r="Q239" s="1213" t="s">
        <v>849</v>
      </c>
      <c r="R239" s="627" t="s">
        <v>1050</v>
      </c>
      <c r="S239" s="1232"/>
      <c r="T239" s="1213" t="s">
        <v>849</v>
      </c>
      <c r="U239" s="627" t="s">
        <v>1051</v>
      </c>
      <c r="V239" s="1232"/>
      <c r="W239" s="1213" t="s">
        <v>849</v>
      </c>
      <c r="X239" s="627" t="s">
        <v>1052</v>
      </c>
      <c r="Y239" s="1232"/>
      <c r="Z239" s="141"/>
      <c r="AA239" s="794">
        <f t="shared" ref="AA239" si="42">IF(Q239="?",0,IF(Q239&lt;&gt;"",1,0))+IF(T239="?",0,IF(T239&lt;&gt;"",1,0))+IF(W239="?",0,IF(W239&lt;&gt;"",1,0))</f>
        <v>0</v>
      </c>
      <c r="AB239" s="314"/>
    </row>
    <row r="240" spans="1:29" s="313" customFormat="1" ht="9" customHeight="1" x14ac:dyDescent="0.2">
      <c r="A240" s="269"/>
      <c r="B240" s="216"/>
      <c r="C240" s="664"/>
      <c r="D240" s="664"/>
      <c r="E240" s="628"/>
      <c r="F240" s="628"/>
      <c r="G240" s="628"/>
      <c r="H240" s="628"/>
      <c r="I240" s="628"/>
      <c r="J240" s="628"/>
      <c r="K240" s="628"/>
      <c r="L240" s="628"/>
      <c r="M240" s="628"/>
      <c r="N240" s="628"/>
      <c r="O240" s="628"/>
      <c r="P240" s="628"/>
      <c r="Q240" s="628"/>
      <c r="R240" s="664"/>
      <c r="S240" s="664"/>
      <c r="T240" s="664"/>
      <c r="U240" s="664"/>
      <c r="V240" s="664"/>
      <c r="W240" s="664"/>
      <c r="X240" s="628"/>
      <c r="Y240" s="1232"/>
      <c r="Z240" s="141"/>
      <c r="AA240" s="794"/>
      <c r="AB240" s="314"/>
    </row>
    <row r="241" spans="1:28" s="313" customFormat="1" ht="12" customHeight="1" x14ac:dyDescent="0.15">
      <c r="A241" s="1234"/>
      <c r="B241" s="216"/>
      <c r="C241" s="1094"/>
      <c r="D241" s="1102"/>
      <c r="E241" s="1100"/>
      <c r="F241" s="1100"/>
      <c r="G241" s="1100"/>
      <c r="H241" s="1100"/>
      <c r="I241" s="1100"/>
      <c r="J241" s="1100"/>
      <c r="K241" s="1100"/>
      <c r="L241" s="1095"/>
      <c r="M241" s="2381" t="s">
        <v>1455</v>
      </c>
      <c r="N241" s="2382"/>
      <c r="O241" s="2382" t="s">
        <v>1429</v>
      </c>
      <c r="P241" s="2382"/>
      <c r="Q241" s="2382"/>
      <c r="R241" s="2383"/>
      <c r="S241" s="2381" t="s">
        <v>1443</v>
      </c>
      <c r="T241" s="2382"/>
      <c r="U241" s="2382" t="s">
        <v>1429</v>
      </c>
      <c r="V241" s="2382"/>
      <c r="W241" s="2382"/>
      <c r="X241" s="2383"/>
      <c r="Y241" s="140"/>
      <c r="Z241" s="141"/>
      <c r="AA241" s="794"/>
      <c r="AB241" s="136"/>
    </row>
    <row r="242" spans="1:28" s="313" customFormat="1" ht="24" customHeight="1" x14ac:dyDescent="0.2">
      <c r="A242" s="1234"/>
      <c r="B242" s="216"/>
      <c r="C242" s="1096"/>
      <c r="D242" s="1103"/>
      <c r="E242" s="143"/>
      <c r="F242" s="143"/>
      <c r="G242" s="143"/>
      <c r="H242" s="143"/>
      <c r="I242" s="143"/>
      <c r="J242" s="143"/>
      <c r="K242" s="143"/>
      <c r="L242" s="1097"/>
      <c r="M242" s="2384" t="s">
        <v>1441</v>
      </c>
      <c r="N242" s="2385"/>
      <c r="O242" s="2386"/>
      <c r="P242" s="2179" t="s">
        <v>1442</v>
      </c>
      <c r="Q242" s="2180"/>
      <c r="R242" s="2181"/>
      <c r="S242" s="2384" t="s">
        <v>1441</v>
      </c>
      <c r="T242" s="2385"/>
      <c r="U242" s="2386"/>
      <c r="V242" s="2179" t="s">
        <v>1442</v>
      </c>
      <c r="W242" s="2180"/>
      <c r="X242" s="2181"/>
      <c r="Y242" s="140"/>
      <c r="Z242" s="141"/>
      <c r="AA242" s="794"/>
      <c r="AB242" s="136"/>
    </row>
    <row r="243" spans="1:28" s="313" customFormat="1" ht="21" customHeight="1" x14ac:dyDescent="0.15">
      <c r="A243" s="1234" t="s">
        <v>1593</v>
      </c>
      <c r="B243" s="216"/>
      <c r="C243" s="2154" t="s">
        <v>1538</v>
      </c>
      <c r="D243" s="2155"/>
      <c r="E243" s="2155"/>
      <c r="F243" s="2155"/>
      <c r="G243" s="2155"/>
      <c r="H243" s="2155"/>
      <c r="I243" s="2155"/>
      <c r="J243" s="2155"/>
      <c r="K243" s="2155"/>
      <c r="L243" s="2156"/>
      <c r="M243" s="2189"/>
      <c r="N243" s="2190"/>
      <c r="O243" s="2191"/>
      <c r="P243" s="2189"/>
      <c r="Q243" s="2190"/>
      <c r="R243" s="2191"/>
      <c r="S243" s="2189"/>
      <c r="T243" s="2190"/>
      <c r="U243" s="2191"/>
      <c r="V243" s="2189"/>
      <c r="W243" s="2190"/>
      <c r="X243" s="2191"/>
      <c r="Y243" s="140"/>
      <c r="Z243" s="141"/>
      <c r="AA243" s="794">
        <f t="shared" ref="AA243" si="43">IF(M243="?",0,IF(M243&lt;&gt;"",1,0))+IF(P243="?",0,IF(P243&lt;&gt;"",1,0))+IF(S243="?",0,IF(S243&lt;&gt;"",1,0))+IF(V243="?",0,IF(V243&lt;&gt;"",1,0))</f>
        <v>0</v>
      </c>
      <c r="AB243" s="136"/>
    </row>
    <row r="244" spans="1:28" s="313" customFormat="1" ht="9" customHeight="1" x14ac:dyDescent="0.15">
      <c r="A244" s="1234"/>
      <c r="B244" s="216"/>
      <c r="C244" s="625"/>
      <c r="D244" s="625"/>
      <c r="E244" s="625"/>
      <c r="F244" s="625"/>
      <c r="G244" s="625"/>
      <c r="H244" s="625"/>
      <c r="I244" s="625"/>
      <c r="J244" s="625"/>
      <c r="K244" s="625"/>
      <c r="L244" s="625"/>
      <c r="M244" s="625"/>
      <c r="N244" s="625"/>
      <c r="O244" s="625"/>
      <c r="P244" s="625"/>
      <c r="Q244" s="625"/>
      <c r="R244" s="625"/>
      <c r="S244" s="625"/>
      <c r="T244" s="625"/>
      <c r="U244" s="625"/>
      <c r="V244" s="625"/>
      <c r="W244" s="625"/>
      <c r="X244" s="625"/>
      <c r="Y244" s="140"/>
      <c r="Z244" s="141"/>
      <c r="AA244" s="794"/>
      <c r="AB244" s="136"/>
    </row>
    <row r="245" spans="1:28" s="313" customFormat="1" ht="15" customHeight="1" x14ac:dyDescent="0.2">
      <c r="A245" s="1234"/>
      <c r="B245" s="216"/>
      <c r="C245" s="1152"/>
      <c r="D245" s="1153" t="s">
        <v>1500</v>
      </c>
      <c r="E245" s="628"/>
      <c r="F245" s="628"/>
      <c r="G245" s="628"/>
      <c r="H245" s="628"/>
      <c r="I245" s="628"/>
      <c r="J245" s="628"/>
      <c r="K245" s="628"/>
      <c r="L245" s="628"/>
      <c r="M245" s="628"/>
      <c r="N245" s="628"/>
      <c r="O245" s="628"/>
      <c r="P245" s="628"/>
      <c r="Q245" s="628"/>
      <c r="R245" s="664"/>
      <c r="S245" s="664"/>
      <c r="T245" s="664"/>
      <c r="U245" s="664"/>
      <c r="V245" s="664"/>
      <c r="W245" s="664"/>
      <c r="X245" s="628"/>
      <c r="Y245" s="1232"/>
      <c r="Z245" s="141"/>
      <c r="AA245" s="794"/>
      <c r="AB245" s="314"/>
    </row>
    <row r="246" spans="1:28" s="313" customFormat="1" ht="21" customHeight="1" x14ac:dyDescent="0.2">
      <c r="A246" s="272" t="s">
        <v>1766</v>
      </c>
      <c r="B246" s="216"/>
      <c r="C246" s="627"/>
      <c r="D246" s="1213" t="s">
        <v>849</v>
      </c>
      <c r="E246" s="627" t="s">
        <v>227</v>
      </c>
      <c r="F246" s="628"/>
      <c r="G246" s="628"/>
      <c r="H246" s="628"/>
      <c r="I246" s="628"/>
      <c r="J246" s="628"/>
      <c r="K246" s="628"/>
      <c r="L246" s="628"/>
      <c r="M246" s="628"/>
      <c r="N246" s="628"/>
      <c r="O246" s="1213" t="s">
        <v>849</v>
      </c>
      <c r="P246" s="627" t="s">
        <v>1499</v>
      </c>
      <c r="Q246" s="628"/>
      <c r="R246" s="664"/>
      <c r="S246" s="664"/>
      <c r="T246" s="664"/>
      <c r="U246" s="664"/>
      <c r="V246" s="664"/>
      <c r="W246" s="664"/>
      <c r="X246" s="628"/>
      <c r="Y246" s="1232"/>
      <c r="Z246" s="141"/>
      <c r="AA246" s="794">
        <f t="shared" ref="AA246:AA249" si="44">IF(D246="?",0,IF(D246&lt;&gt;"",1,0))+IF(O246="?",0,IF(O246&lt;&gt;"",1,0))</f>
        <v>0</v>
      </c>
      <c r="AB246" s="314"/>
    </row>
    <row r="247" spans="1:28" s="313" customFormat="1" ht="21.75" customHeight="1" x14ac:dyDescent="0.2">
      <c r="A247" s="272" t="s">
        <v>1767</v>
      </c>
      <c r="B247" s="216"/>
      <c r="C247" s="664"/>
      <c r="D247" s="1213" t="s">
        <v>849</v>
      </c>
      <c r="E247" s="627" t="s">
        <v>1497</v>
      </c>
      <c r="F247" s="628"/>
      <c r="G247" s="628"/>
      <c r="H247" s="628"/>
      <c r="I247" s="628"/>
      <c r="J247" s="628"/>
      <c r="K247" s="628"/>
      <c r="L247" s="628"/>
      <c r="M247" s="628"/>
      <c r="N247" s="628"/>
      <c r="O247" s="1213" t="s">
        <v>849</v>
      </c>
      <c r="P247" s="627" t="s">
        <v>1</v>
      </c>
      <c r="Q247" s="628"/>
      <c r="R247" s="664"/>
      <c r="S247" s="664"/>
      <c r="T247" s="664"/>
      <c r="U247" s="664"/>
      <c r="V247" s="664"/>
      <c r="W247" s="664"/>
      <c r="X247" s="628"/>
      <c r="Y247" s="1232"/>
      <c r="Z247" s="141"/>
      <c r="AA247" s="794">
        <f t="shared" si="44"/>
        <v>0</v>
      </c>
      <c r="AB247" s="314"/>
    </row>
    <row r="248" spans="1:28" s="313" customFormat="1" ht="20.25" customHeight="1" x14ac:dyDescent="0.2">
      <c r="A248" s="272" t="s">
        <v>1768</v>
      </c>
      <c r="B248" s="216"/>
      <c r="C248" s="664"/>
      <c r="D248" s="1213" t="s">
        <v>849</v>
      </c>
      <c r="E248" s="627" t="s">
        <v>1498</v>
      </c>
      <c r="F248" s="628"/>
      <c r="G248" s="628"/>
      <c r="H248" s="628"/>
      <c r="I248" s="628"/>
      <c r="J248" s="628"/>
      <c r="K248" s="628"/>
      <c r="L248" s="628"/>
      <c r="M248" s="628"/>
      <c r="N248" s="628"/>
      <c r="O248" s="1213" t="s">
        <v>849</v>
      </c>
      <c r="P248" s="627" t="s">
        <v>188</v>
      </c>
      <c r="Q248" s="628"/>
      <c r="R248" s="664"/>
      <c r="S248" s="664"/>
      <c r="T248" s="664"/>
      <c r="U248" s="664"/>
      <c r="V248" s="664"/>
      <c r="W248" s="664"/>
      <c r="X248" s="628"/>
      <c r="Y248" s="1232"/>
      <c r="Z248" s="141"/>
      <c r="AA248" s="794">
        <f t="shared" si="44"/>
        <v>0</v>
      </c>
      <c r="AB248" s="314"/>
    </row>
    <row r="249" spans="1:28" s="313" customFormat="1" ht="21" customHeight="1" x14ac:dyDescent="0.2">
      <c r="A249" s="272" t="s">
        <v>1769</v>
      </c>
      <c r="B249" s="216"/>
      <c r="C249" s="664"/>
      <c r="D249" s="1213" t="s">
        <v>849</v>
      </c>
      <c r="E249" s="627" t="s">
        <v>148</v>
      </c>
      <c r="F249" s="628"/>
      <c r="G249" s="628"/>
      <c r="H249" s="628"/>
      <c r="I249" s="628"/>
      <c r="J249" s="628"/>
      <c r="K249" s="628"/>
      <c r="L249" s="628"/>
      <c r="M249" s="628"/>
      <c r="N249" s="628"/>
      <c r="O249" s="1213" t="s">
        <v>849</v>
      </c>
      <c r="P249" s="627" t="s">
        <v>46</v>
      </c>
      <c r="Q249" s="628"/>
      <c r="R249" s="664"/>
      <c r="S249" s="664"/>
      <c r="T249" s="664"/>
      <c r="U249" s="664"/>
      <c r="V249" s="664"/>
      <c r="W249" s="664"/>
      <c r="X249" s="628"/>
      <c r="Y249" s="1232"/>
      <c r="Z249" s="141"/>
      <c r="AA249" s="794">
        <f t="shared" si="44"/>
        <v>0</v>
      </c>
      <c r="AB249" s="314"/>
    </row>
    <row r="250" spans="1:28" s="313" customFormat="1" ht="5.25" customHeight="1" x14ac:dyDescent="0.2">
      <c r="A250" s="269"/>
      <c r="B250" s="216"/>
      <c r="C250" s="625"/>
      <c r="D250" s="625"/>
      <c r="E250" s="625"/>
      <c r="F250" s="625"/>
      <c r="G250" s="625"/>
      <c r="H250" s="625"/>
      <c r="I250" s="625"/>
      <c r="J250" s="625"/>
      <c r="K250" s="625"/>
      <c r="L250" s="625"/>
      <c r="M250" s="625"/>
      <c r="N250" s="625"/>
      <c r="O250" s="625"/>
      <c r="P250" s="625"/>
      <c r="Q250" s="625"/>
      <c r="R250" s="625"/>
      <c r="S250" s="625"/>
      <c r="T250" s="625"/>
      <c r="U250" s="625"/>
      <c r="V250" s="625"/>
      <c r="W250" s="625"/>
      <c r="X250" s="625"/>
      <c r="Y250" s="140"/>
      <c r="Z250" s="141"/>
      <c r="AA250" s="794"/>
      <c r="AB250" s="136"/>
    </row>
    <row r="251" spans="1:28" s="313" customFormat="1" ht="21" customHeight="1" x14ac:dyDescent="0.2">
      <c r="A251" s="269"/>
      <c r="B251" s="216"/>
      <c r="C251" s="625"/>
      <c r="D251" s="2277" t="s">
        <v>1501</v>
      </c>
      <c r="E251" s="1658"/>
      <c r="F251" s="1658"/>
      <c r="G251" s="1658"/>
      <c r="H251" s="1658"/>
      <c r="I251" s="1658"/>
      <c r="J251" s="1658"/>
      <c r="K251" s="1658"/>
      <c r="L251" s="1658"/>
      <c r="M251" s="1658"/>
      <c r="N251" s="1658"/>
      <c r="O251" s="1658"/>
      <c r="P251" s="1658"/>
      <c r="Q251" s="1658"/>
      <c r="R251" s="1658"/>
      <c r="S251" s="1658"/>
      <c r="T251" s="1658"/>
      <c r="U251" s="1658"/>
      <c r="V251" s="1658"/>
      <c r="W251" s="1658"/>
      <c r="X251" s="1659"/>
      <c r="Y251" s="140"/>
      <c r="Z251" s="141"/>
      <c r="AA251" s="794"/>
      <c r="AB251" s="136"/>
    </row>
    <row r="252" spans="1:28" s="313" customFormat="1" ht="5.25" customHeight="1" x14ac:dyDescent="0.2">
      <c r="A252" s="269"/>
      <c r="B252" s="216"/>
      <c r="C252" s="625"/>
      <c r="D252" s="625"/>
      <c r="E252" s="625"/>
      <c r="F252" s="625"/>
      <c r="G252" s="625"/>
      <c r="H252" s="625"/>
      <c r="I252" s="625"/>
      <c r="J252" s="625"/>
      <c r="K252" s="625"/>
      <c r="L252" s="625"/>
      <c r="M252" s="625"/>
      <c r="N252" s="625"/>
      <c r="O252" s="625"/>
      <c r="P252" s="625"/>
      <c r="Q252" s="625"/>
      <c r="R252" s="625"/>
      <c r="S252" s="625"/>
      <c r="T252" s="625"/>
      <c r="U252" s="625"/>
      <c r="V252" s="625"/>
      <c r="W252" s="625"/>
      <c r="X252" s="625"/>
      <c r="Y252" s="140"/>
      <c r="Z252" s="141"/>
      <c r="AA252" s="794"/>
      <c r="AB252" s="136"/>
    </row>
    <row r="253" spans="1:28" s="313" customFormat="1" ht="23.25" customHeight="1" x14ac:dyDescent="0.2">
      <c r="A253" s="269" t="s">
        <v>1770</v>
      </c>
      <c r="B253" s="216"/>
      <c r="C253" s="1457" t="s">
        <v>1760</v>
      </c>
      <c r="D253" s="1457"/>
      <c r="E253" s="1457"/>
      <c r="F253" s="1457"/>
      <c r="G253" s="1457"/>
      <c r="H253" s="1457"/>
      <c r="I253" s="1457"/>
      <c r="J253" s="1457"/>
      <c r="K253" s="1457"/>
      <c r="L253" s="1457"/>
      <c r="M253" s="1457"/>
      <c r="N253" s="1457"/>
      <c r="O253" s="1457"/>
      <c r="P253" s="1457"/>
      <c r="Q253" s="1457"/>
      <c r="R253" s="1457"/>
      <c r="S253" s="1457"/>
      <c r="T253" s="1751"/>
      <c r="U253" s="1751"/>
      <c r="V253" s="2377"/>
      <c r="W253" s="1358" t="s">
        <v>849</v>
      </c>
      <c r="X253" s="1359"/>
      <c r="Y253" s="628"/>
      <c r="Z253" s="141"/>
      <c r="AA253" s="794">
        <f t="shared" ref="AA253" si="45">IF(W253="?",0,IF(W253&lt;&gt;"",1,0))</f>
        <v>0</v>
      </c>
      <c r="AB253" s="136"/>
    </row>
    <row r="254" spans="1:28" s="773" customFormat="1" ht="15" customHeight="1" x14ac:dyDescent="0.2">
      <c r="A254" s="269"/>
      <c r="B254" s="608"/>
      <c r="C254" s="1154" t="s">
        <v>838</v>
      </c>
      <c r="D254" s="907"/>
      <c r="E254" s="907"/>
      <c r="F254" s="907"/>
      <c r="G254" s="907"/>
      <c r="H254" s="907"/>
      <c r="I254" s="907"/>
      <c r="J254" s="907"/>
      <c r="K254" s="907"/>
      <c r="L254" s="907"/>
      <c r="M254" s="907"/>
      <c r="N254" s="907"/>
      <c r="O254" s="907"/>
      <c r="P254" s="223"/>
      <c r="Q254" s="223"/>
      <c r="R254" s="223"/>
      <c r="S254" s="223"/>
      <c r="T254" s="223"/>
      <c r="U254" s="223"/>
      <c r="V254" s="223"/>
      <c r="W254" s="223"/>
      <c r="X254" s="223"/>
      <c r="Y254" s="610"/>
      <c r="Z254" s="611"/>
      <c r="AA254" s="908"/>
      <c r="AB254" s="612"/>
    </row>
    <row r="255" spans="1:28" s="313" customFormat="1" ht="36.75" customHeight="1" x14ac:dyDescent="0.2">
      <c r="A255" s="269" t="s">
        <v>1771</v>
      </c>
      <c r="B255" s="216"/>
      <c r="C255" s="1796"/>
      <c r="D255" s="1796"/>
      <c r="E255" s="1796"/>
      <c r="F255" s="1796"/>
      <c r="G255" s="1796"/>
      <c r="H255" s="1796"/>
      <c r="I255" s="1796"/>
      <c r="J255" s="1796"/>
      <c r="K255" s="1796"/>
      <c r="L255" s="1796"/>
      <c r="M255" s="1796"/>
      <c r="N255" s="1796"/>
      <c r="O255" s="1796"/>
      <c r="P255" s="1796"/>
      <c r="Q255" s="1796"/>
      <c r="R255" s="1796"/>
      <c r="S255" s="1796"/>
      <c r="T255" s="1796"/>
      <c r="U255" s="1796"/>
      <c r="V255" s="1796"/>
      <c r="W255" s="1796"/>
      <c r="X255" s="1796"/>
      <c r="Y255" s="140"/>
      <c r="Z255" s="141"/>
      <c r="AA255" s="794">
        <f t="shared" ref="AA255" si="46">IF(C255="?",0,IF(C255&lt;&gt;"",1,0))</f>
        <v>0</v>
      </c>
      <c r="AB255" s="136"/>
    </row>
    <row r="256" spans="1:28" s="313" customFormat="1" ht="9" customHeight="1" x14ac:dyDescent="0.2">
      <c r="A256" s="269"/>
      <c r="B256" s="214"/>
      <c r="C256" s="143"/>
      <c r="D256" s="143"/>
      <c r="E256" s="143"/>
      <c r="F256" s="143"/>
      <c r="G256" s="143"/>
      <c r="H256" s="143"/>
      <c r="I256" s="143"/>
      <c r="J256" s="143"/>
      <c r="K256" s="143"/>
      <c r="L256" s="143"/>
      <c r="M256" s="143"/>
      <c r="N256" s="143"/>
      <c r="O256" s="143"/>
      <c r="P256" s="143"/>
      <c r="Q256" s="143"/>
      <c r="R256" s="143"/>
      <c r="S256" s="143"/>
      <c r="T256" s="143"/>
      <c r="U256" s="143"/>
      <c r="V256" s="143"/>
      <c r="W256" s="143"/>
      <c r="X256" s="143"/>
      <c r="Y256" s="144"/>
      <c r="Z256" s="145"/>
      <c r="AA256" s="794"/>
      <c r="AB256" s="136"/>
    </row>
    <row r="257" spans="1:28" s="313" customFormat="1" ht="5.25" customHeight="1" x14ac:dyDescent="0.2">
      <c r="A257" s="269"/>
      <c r="B257" s="216"/>
      <c r="C257" s="664"/>
      <c r="D257" s="664"/>
      <c r="E257" s="628"/>
      <c r="F257" s="628"/>
      <c r="G257" s="628"/>
      <c r="H257" s="628"/>
      <c r="I257" s="628"/>
      <c r="J257" s="628"/>
      <c r="K257" s="628"/>
      <c r="L257" s="628"/>
      <c r="M257" s="628"/>
      <c r="N257" s="628"/>
      <c r="O257" s="628"/>
      <c r="P257" s="628"/>
      <c r="Q257" s="628"/>
      <c r="R257" s="664"/>
      <c r="S257" s="664"/>
      <c r="T257" s="664"/>
      <c r="U257" s="664"/>
      <c r="V257" s="664"/>
      <c r="W257" s="664"/>
      <c r="X257" s="628"/>
      <c r="Y257" s="1232"/>
      <c r="Z257" s="141"/>
      <c r="AA257" s="794"/>
      <c r="AB257" s="314"/>
    </row>
    <row r="258" spans="1:28" s="313" customFormat="1" ht="36" customHeight="1" x14ac:dyDescent="0.2">
      <c r="A258" s="746" t="s">
        <v>219</v>
      </c>
      <c r="B258" s="221"/>
      <c r="C258" s="1543" t="s">
        <v>1494</v>
      </c>
      <c r="D258" s="2218"/>
      <c r="E258" s="2218"/>
      <c r="F258" s="2218"/>
      <c r="G258" s="2218"/>
      <c r="H258" s="2218"/>
      <c r="I258" s="2218"/>
      <c r="J258" s="2218"/>
      <c r="K258" s="2218"/>
      <c r="L258" s="2218"/>
      <c r="M258" s="2218"/>
      <c r="N258" s="2218"/>
      <c r="O258" s="2218"/>
      <c r="P258" s="2218"/>
      <c r="Q258" s="2218"/>
      <c r="R258" s="2218"/>
      <c r="S258" s="2218"/>
      <c r="T258" s="2218"/>
      <c r="U258" s="2218"/>
      <c r="V258" s="2218"/>
      <c r="W258" s="2218"/>
      <c r="X258" s="2219"/>
      <c r="Y258" s="1225"/>
      <c r="Z258" s="254"/>
      <c r="AA258" s="794"/>
      <c r="AB258" s="314"/>
    </row>
    <row r="259" spans="1:28" s="313" customFormat="1" ht="5.25" customHeight="1" x14ac:dyDescent="0.2">
      <c r="A259" s="269"/>
      <c r="B259" s="259"/>
      <c r="C259" s="627"/>
      <c r="D259" s="627"/>
      <c r="E259" s="627"/>
      <c r="F259" s="627"/>
      <c r="G259" s="627"/>
      <c r="H259" s="627"/>
      <c r="I259" s="627"/>
      <c r="J259" s="627"/>
      <c r="K259" s="627"/>
      <c r="L259" s="627"/>
      <c r="M259" s="627"/>
      <c r="N259" s="627"/>
      <c r="O259" s="627"/>
      <c r="P259" s="627"/>
      <c r="Q259" s="627"/>
      <c r="R259" s="627"/>
      <c r="S259" s="627"/>
      <c r="T259" s="627"/>
      <c r="U259" s="627"/>
      <c r="V259" s="627"/>
      <c r="W259" s="627"/>
      <c r="X259" s="627"/>
      <c r="Y259" s="206"/>
      <c r="Z259" s="175"/>
      <c r="AA259" s="794"/>
      <c r="AB259" s="314"/>
    </row>
    <row r="260" spans="1:28" s="313" customFormat="1" ht="12" customHeight="1" x14ac:dyDescent="0.2">
      <c r="A260" s="269"/>
      <c r="B260" s="216"/>
      <c r="C260" s="242" t="s">
        <v>1495</v>
      </c>
      <c r="D260" s="1149"/>
      <c r="E260" s="1149"/>
      <c r="F260" s="1149"/>
      <c r="G260" s="1149"/>
      <c r="H260" s="1149"/>
      <c r="I260" s="1149"/>
      <c r="J260" s="1149"/>
      <c r="K260" s="1149"/>
      <c r="L260" s="1149"/>
      <c r="M260" s="1149"/>
      <c r="N260" s="1149"/>
      <c r="O260" s="1149"/>
      <c r="P260" s="1149"/>
      <c r="Q260" s="1149"/>
      <c r="R260" s="1149"/>
      <c r="S260" s="1149"/>
      <c r="T260" s="1149"/>
      <c r="U260" s="1149"/>
      <c r="V260" s="1149"/>
      <c r="W260" s="1149"/>
      <c r="X260" s="1149"/>
      <c r="Y260" s="1232"/>
      <c r="Z260" s="141"/>
      <c r="AA260" s="794"/>
      <c r="AB260" s="314"/>
    </row>
    <row r="261" spans="1:28" s="313" customFormat="1" ht="5.25" customHeight="1" thickBot="1" x14ac:dyDescent="0.25">
      <c r="A261" s="269"/>
      <c r="B261" s="216"/>
      <c r="C261" s="1139"/>
      <c r="D261" s="1135"/>
      <c r="E261" s="1136"/>
      <c r="F261" s="1136"/>
      <c r="G261" s="1143"/>
      <c r="H261" s="708"/>
      <c r="I261" s="708"/>
      <c r="J261" s="708"/>
      <c r="K261" s="708"/>
      <c r="L261" s="708"/>
      <c r="M261" s="708"/>
      <c r="N261" s="708"/>
      <c r="O261" s="708"/>
      <c r="P261" s="708"/>
      <c r="Q261" s="708"/>
      <c r="R261" s="708"/>
      <c r="S261" s="1145"/>
      <c r="T261" s="1145"/>
      <c r="U261" s="1145"/>
      <c r="V261" s="1145"/>
      <c r="W261" s="1145"/>
      <c r="X261" s="1144"/>
      <c r="Y261" s="1232"/>
      <c r="Z261" s="141"/>
      <c r="AA261" s="794"/>
      <c r="AB261" s="314"/>
    </row>
    <row r="262" spans="1:28" s="313" customFormat="1" ht="24.75" customHeight="1" thickTop="1" thickBot="1" x14ac:dyDescent="0.25">
      <c r="A262" s="272" t="s">
        <v>1772</v>
      </c>
      <c r="B262" s="216"/>
      <c r="C262" s="2313" t="s">
        <v>849</v>
      </c>
      <c r="D262" s="2314"/>
      <c r="E262" s="2315"/>
      <c r="F262" s="2316"/>
      <c r="G262" s="2317"/>
      <c r="H262" s="1363"/>
      <c r="I262" s="1363"/>
      <c r="J262" s="1363"/>
      <c r="K262" s="1363"/>
      <c r="L262" s="1363"/>
      <c r="M262" s="1363"/>
      <c r="N262" s="1363"/>
      <c r="O262" s="1363"/>
      <c r="P262" s="1363"/>
      <c r="Q262" s="1363"/>
      <c r="R262" s="1363"/>
      <c r="S262" s="1363"/>
      <c r="T262" s="1363"/>
      <c r="U262" s="1363"/>
      <c r="V262" s="1363"/>
      <c r="W262" s="1363"/>
      <c r="X262" s="2318"/>
      <c r="Y262" s="1243"/>
      <c r="Z262" s="141"/>
      <c r="AA262" s="794">
        <f t="shared" ref="AA262" si="47">IF(C262="?",0,IF(C262&lt;&gt;"",1,0))+IF(G262="?",0,IF(G262&lt;&gt;"",1,0))</f>
        <v>0</v>
      </c>
      <c r="AB262" s="314"/>
    </row>
    <row r="263" spans="1:28" s="313" customFormat="1" ht="5.25" customHeight="1" thickTop="1" x14ac:dyDescent="0.2">
      <c r="A263" s="269"/>
      <c r="B263" s="216"/>
      <c r="C263" s="1141"/>
      <c r="D263" s="1134"/>
      <c r="E263" s="215"/>
      <c r="F263" s="215"/>
      <c r="G263" s="1146"/>
      <c r="H263" s="227"/>
      <c r="I263" s="227"/>
      <c r="J263" s="227"/>
      <c r="K263" s="227"/>
      <c r="L263" s="227"/>
      <c r="M263" s="227"/>
      <c r="N263" s="227"/>
      <c r="O263" s="227"/>
      <c r="P263" s="227"/>
      <c r="Q263" s="227"/>
      <c r="R263" s="227"/>
      <c r="S263" s="227"/>
      <c r="T263" s="227"/>
      <c r="U263" s="227"/>
      <c r="V263" s="227"/>
      <c r="W263" s="227"/>
      <c r="X263" s="1147"/>
      <c r="Y263" s="1232"/>
      <c r="Z263" s="141"/>
      <c r="AA263" s="794"/>
      <c r="AB263" s="314"/>
    </row>
    <row r="264" spans="1:28" ht="9" customHeight="1" x14ac:dyDescent="0.2">
      <c r="A264" s="269"/>
      <c r="B264" s="1150"/>
      <c r="C264" s="227"/>
      <c r="D264" s="227"/>
      <c r="E264" s="227"/>
      <c r="F264" s="227"/>
      <c r="G264" s="227"/>
      <c r="H264" s="227"/>
      <c r="I264" s="227"/>
      <c r="J264" s="227"/>
      <c r="K264" s="227"/>
      <c r="L264" s="227"/>
      <c r="M264" s="227"/>
      <c r="N264" s="1151"/>
      <c r="O264" s="1151"/>
      <c r="P264" s="1151"/>
      <c r="Q264" s="1151"/>
      <c r="R264" s="227"/>
      <c r="S264" s="227"/>
      <c r="T264" s="227"/>
      <c r="U264" s="1151"/>
      <c r="V264" s="1151"/>
      <c r="W264" s="1151"/>
      <c r="X264" s="1151"/>
      <c r="Y264" s="536"/>
      <c r="Z264" s="707"/>
      <c r="AA264" s="794"/>
    </row>
    <row r="265" spans="1:28" s="313" customFormat="1" ht="5.25" customHeight="1" x14ac:dyDescent="0.2">
      <c r="A265" s="269"/>
      <c r="B265" s="1098"/>
      <c r="C265" s="1136"/>
      <c r="D265" s="1136"/>
      <c r="E265" s="1136"/>
      <c r="F265" s="1136"/>
      <c r="G265" s="1136"/>
      <c r="H265" s="1136"/>
      <c r="I265" s="1136"/>
      <c r="J265" s="1136"/>
      <c r="K265" s="1136"/>
      <c r="L265" s="1136"/>
      <c r="M265" s="1136"/>
      <c r="N265" s="1136"/>
      <c r="O265" s="1136"/>
      <c r="P265" s="1136"/>
      <c r="Q265" s="1136"/>
      <c r="R265" s="1136"/>
      <c r="S265" s="1136"/>
      <c r="T265" s="1136"/>
      <c r="U265" s="1136"/>
      <c r="V265" s="1136"/>
      <c r="W265" s="1136"/>
      <c r="X265" s="1136"/>
      <c r="Y265" s="1136"/>
      <c r="Z265" s="1099"/>
      <c r="AA265" s="794"/>
    </row>
    <row r="266" spans="1:28" s="767" customFormat="1" ht="22.5" customHeight="1" x14ac:dyDescent="0.2">
      <c r="A266" s="269"/>
      <c r="B266" s="759"/>
      <c r="C266" s="624" t="s">
        <v>1375</v>
      </c>
      <c r="D266" s="624"/>
      <c r="E266" s="624"/>
      <c r="F266" s="624"/>
      <c r="G266" s="624"/>
      <c r="H266" s="624"/>
      <c r="I266" s="624"/>
      <c r="J266" s="624"/>
      <c r="K266" s="624"/>
      <c r="L266" s="624"/>
      <c r="M266" s="624"/>
      <c r="N266" s="624"/>
      <c r="O266" s="624"/>
      <c r="P266" s="624"/>
      <c r="Q266" s="624"/>
      <c r="R266" s="627"/>
      <c r="S266" s="627"/>
      <c r="T266" s="627"/>
      <c r="U266" s="627"/>
      <c r="V266" s="627"/>
      <c r="W266" s="627"/>
      <c r="X266" s="627"/>
      <c r="Y266" s="1228"/>
      <c r="Z266" s="766"/>
      <c r="AA266" s="794"/>
    </row>
    <row r="267" spans="1:28" s="313" customFormat="1" ht="5.25" customHeight="1" x14ac:dyDescent="0.2">
      <c r="A267" s="269"/>
      <c r="B267" s="216"/>
      <c r="C267" s="628"/>
      <c r="D267" s="1230"/>
      <c r="E267" s="1230"/>
      <c r="F267" s="628"/>
      <c r="G267" s="628"/>
      <c r="H267" s="628"/>
      <c r="I267" s="628"/>
      <c r="J267" s="628"/>
      <c r="K267" s="628"/>
      <c r="L267" s="628"/>
      <c r="M267" s="628"/>
      <c r="N267" s="628"/>
      <c r="O267" s="628"/>
      <c r="P267" s="628"/>
      <c r="Q267" s="628"/>
      <c r="R267" s="628"/>
      <c r="S267" s="628"/>
      <c r="T267" s="628"/>
      <c r="U267" s="628"/>
      <c r="V267" s="628"/>
      <c r="W267" s="628"/>
      <c r="X267" s="628"/>
      <c r="Y267" s="628"/>
      <c r="Z267" s="141"/>
      <c r="AA267" s="794">
        <f t="shared" ref="AA267:AA268" si="48">IF(I267="?",0,IF(I267&lt;&gt;"",1,0))</f>
        <v>0</v>
      </c>
    </row>
    <row r="268" spans="1:28" s="313" customFormat="1" ht="21" customHeight="1" x14ac:dyDescent="0.2">
      <c r="A268" s="269" t="s">
        <v>1773</v>
      </c>
      <c r="B268" s="216"/>
      <c r="C268" s="628" t="s">
        <v>69</v>
      </c>
      <c r="D268" s="1242"/>
      <c r="E268" s="1242"/>
      <c r="F268" s="628"/>
      <c r="G268" s="628"/>
      <c r="H268" s="628"/>
      <c r="I268" s="1785"/>
      <c r="J268" s="1786"/>
      <c r="K268" s="1786"/>
      <c r="L268" s="1786"/>
      <c r="M268" s="1786"/>
      <c r="N268" s="1786"/>
      <c r="O268" s="1786"/>
      <c r="P268" s="1786"/>
      <c r="Q268" s="1786"/>
      <c r="R268" s="1786"/>
      <c r="S268" s="1786"/>
      <c r="T268" s="1786"/>
      <c r="U268" s="1786"/>
      <c r="V268" s="1786"/>
      <c r="W268" s="1786"/>
      <c r="X268" s="1787"/>
      <c r="Y268" s="628"/>
      <c r="Z268" s="141"/>
      <c r="AA268" s="794">
        <f t="shared" si="48"/>
        <v>0</v>
      </c>
    </row>
    <row r="269" spans="1:28" s="313" customFormat="1" ht="5.25" customHeight="1" x14ac:dyDescent="0.2">
      <c r="A269" s="269"/>
      <c r="B269" s="216"/>
      <c r="C269" s="627"/>
      <c r="D269" s="1242"/>
      <c r="E269" s="1242"/>
      <c r="F269" s="628"/>
      <c r="G269" s="628"/>
      <c r="H269" s="628"/>
      <c r="I269" s="628"/>
      <c r="J269" s="628"/>
      <c r="K269" s="628"/>
      <c r="L269" s="628"/>
      <c r="M269" s="628"/>
      <c r="N269" s="628"/>
      <c r="O269" s="628"/>
      <c r="P269" s="628"/>
      <c r="Q269" s="628"/>
      <c r="R269" s="628"/>
      <c r="S269" s="628"/>
      <c r="T269" s="628"/>
      <c r="U269" s="628"/>
      <c r="V269" s="628"/>
      <c r="W269" s="628"/>
      <c r="X269" s="628"/>
      <c r="Y269" s="628"/>
      <c r="Z269" s="141"/>
      <c r="AA269" s="794"/>
    </row>
    <row r="270" spans="1:28" s="313" customFormat="1" ht="21" customHeight="1" x14ac:dyDescent="0.2">
      <c r="A270" s="269" t="s">
        <v>1774</v>
      </c>
      <c r="B270" s="221"/>
      <c r="C270" s="628" t="s">
        <v>51</v>
      </c>
      <c r="D270" s="1242"/>
      <c r="E270" s="1242"/>
      <c r="F270" s="628"/>
      <c r="G270" s="628"/>
      <c r="H270" s="628"/>
      <c r="I270" s="1785"/>
      <c r="J270" s="1786"/>
      <c r="K270" s="1786"/>
      <c r="L270" s="1786"/>
      <c r="M270" s="1786"/>
      <c r="N270" s="1786"/>
      <c r="O270" s="1786"/>
      <c r="P270" s="1786"/>
      <c r="Q270" s="1786"/>
      <c r="R270" s="1786"/>
      <c r="S270" s="1786"/>
      <c r="T270" s="1786"/>
      <c r="U270" s="1786"/>
      <c r="V270" s="1786"/>
      <c r="W270" s="1786"/>
      <c r="X270" s="1787"/>
      <c r="Y270" s="628"/>
      <c r="Z270" s="141"/>
      <c r="AA270" s="794">
        <f t="shared" ref="AA270" si="49">IF(I270="?",0,IF(I270&lt;&gt;"",1,0))</f>
        <v>0</v>
      </c>
    </row>
    <row r="271" spans="1:28" s="313" customFormat="1" ht="5.25" customHeight="1" x14ac:dyDescent="0.2">
      <c r="A271" s="269"/>
      <c r="B271" s="216"/>
      <c r="C271" s="627"/>
      <c r="D271" s="1242"/>
      <c r="E271" s="1242"/>
      <c r="F271" s="628"/>
      <c r="G271" s="628"/>
      <c r="H271" s="628"/>
      <c r="I271" s="628"/>
      <c r="J271" s="628"/>
      <c r="K271" s="628"/>
      <c r="L271" s="628"/>
      <c r="M271" s="628"/>
      <c r="N271" s="628"/>
      <c r="O271" s="628"/>
      <c r="P271" s="628"/>
      <c r="Q271" s="628"/>
      <c r="R271" s="628"/>
      <c r="S271" s="628"/>
      <c r="T271" s="628"/>
      <c r="U271" s="628"/>
      <c r="V271" s="628"/>
      <c r="W271" s="628"/>
      <c r="X271" s="628"/>
      <c r="Y271" s="628"/>
      <c r="Z271" s="141"/>
      <c r="AA271" s="794"/>
    </row>
    <row r="272" spans="1:28" s="313" customFormat="1" ht="21" customHeight="1" x14ac:dyDescent="0.2">
      <c r="A272" s="269" t="s">
        <v>1775</v>
      </c>
      <c r="B272" s="221"/>
      <c r="C272" s="628" t="s">
        <v>205</v>
      </c>
      <c r="D272" s="1242"/>
      <c r="E272" s="1242"/>
      <c r="F272" s="628"/>
      <c r="G272" s="628"/>
      <c r="H272" s="628"/>
      <c r="I272" s="1785"/>
      <c r="J272" s="1786"/>
      <c r="K272" s="1786"/>
      <c r="L272" s="1786"/>
      <c r="M272" s="1786"/>
      <c r="N272" s="1786"/>
      <c r="O272" s="1786"/>
      <c r="P272" s="1786"/>
      <c r="Q272" s="1786"/>
      <c r="R272" s="1786"/>
      <c r="S272" s="1786"/>
      <c r="T272" s="1786"/>
      <c r="U272" s="1786"/>
      <c r="V272" s="1786"/>
      <c r="W272" s="1786"/>
      <c r="X272" s="1787"/>
      <c r="Y272" s="628"/>
      <c r="Z272" s="141"/>
      <c r="AA272" s="794">
        <f t="shared" ref="AA272" si="50">IF(I272="?",0,IF(I272&lt;&gt;"",1,0))</f>
        <v>0</v>
      </c>
    </row>
    <row r="273" spans="1:29" s="313" customFormat="1" ht="5.25" customHeight="1" x14ac:dyDescent="0.2">
      <c r="A273" s="269"/>
      <c r="B273" s="214"/>
      <c r="C273" s="215"/>
      <c r="D273" s="215"/>
      <c r="E273" s="215"/>
      <c r="F273" s="215"/>
      <c r="G273" s="215"/>
      <c r="H273" s="215"/>
      <c r="I273" s="215"/>
      <c r="J273" s="215"/>
      <c r="K273" s="215"/>
      <c r="L273" s="215"/>
      <c r="M273" s="215"/>
      <c r="N273" s="215"/>
      <c r="O273" s="215"/>
      <c r="P273" s="215"/>
      <c r="Q273" s="215"/>
      <c r="R273" s="215"/>
      <c r="S273" s="215"/>
      <c r="T273" s="215"/>
      <c r="U273" s="215"/>
      <c r="V273" s="215"/>
      <c r="W273" s="215"/>
      <c r="X273" s="215"/>
      <c r="Y273" s="215"/>
      <c r="Z273" s="145"/>
      <c r="AA273" s="794"/>
    </row>
    <row r="274" spans="1:29" s="313" customFormat="1" ht="5.25" customHeight="1" x14ac:dyDescent="0.2">
      <c r="A274" s="269"/>
      <c r="B274" s="216"/>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141"/>
      <c r="AA274" s="794"/>
    </row>
    <row r="275" spans="1:29" s="711" customFormat="1" ht="36" customHeight="1" x14ac:dyDescent="0.2">
      <c r="A275" s="269"/>
      <c r="B275" s="211"/>
      <c r="C275" s="2204" t="s">
        <v>750</v>
      </c>
      <c r="D275" s="2325"/>
      <c r="E275" s="2325"/>
      <c r="F275" s="2325"/>
      <c r="G275" s="2325"/>
      <c r="H275" s="2325"/>
      <c r="I275" s="2325"/>
      <c r="J275" s="2325"/>
      <c r="K275" s="2325"/>
      <c r="L275" s="2325"/>
      <c r="M275" s="2325"/>
      <c r="N275" s="2325"/>
      <c r="O275" s="2325"/>
      <c r="P275" s="2325"/>
      <c r="Q275" s="2325"/>
      <c r="R275" s="2325"/>
      <c r="S275" s="2325"/>
      <c r="T275" s="2325"/>
      <c r="U275" s="2325"/>
      <c r="V275" s="2325"/>
      <c r="W275" s="2325"/>
      <c r="X275" s="2326"/>
      <c r="Y275" s="594"/>
      <c r="Z275" s="1231"/>
      <c r="AA275" s="794"/>
    </row>
    <row r="276" spans="1:29" s="313" customFormat="1" ht="5.25" customHeight="1" x14ac:dyDescent="0.2">
      <c r="A276" s="269"/>
      <c r="B276" s="214"/>
      <c r="C276" s="215"/>
      <c r="D276" s="215"/>
      <c r="E276" s="215"/>
      <c r="F276" s="215"/>
      <c r="G276" s="215"/>
      <c r="H276" s="215"/>
      <c r="I276" s="215"/>
      <c r="J276" s="215"/>
      <c r="K276" s="215"/>
      <c r="L276" s="215"/>
      <c r="M276" s="215"/>
      <c r="N276" s="215"/>
      <c r="O276" s="215"/>
      <c r="P276" s="215"/>
      <c r="Q276" s="215"/>
      <c r="R276" s="215"/>
      <c r="S276" s="215"/>
      <c r="T276" s="215"/>
      <c r="U276" s="215"/>
      <c r="V276" s="215"/>
      <c r="W276" s="215"/>
      <c r="X276" s="215"/>
      <c r="Y276" s="215"/>
      <c r="Z276" s="145"/>
      <c r="AA276" s="794"/>
    </row>
    <row r="277" spans="1:29" s="313" customFormat="1" ht="5.25" customHeight="1" x14ac:dyDescent="0.2">
      <c r="A277" s="269"/>
      <c r="B277" s="216"/>
      <c r="C277" s="628"/>
      <c r="D277" s="628"/>
      <c r="E277" s="628"/>
      <c r="F277" s="628"/>
      <c r="G277" s="628"/>
      <c r="H277" s="628"/>
      <c r="I277" s="628"/>
      <c r="J277" s="628"/>
      <c r="K277" s="628"/>
      <c r="L277" s="628"/>
      <c r="M277" s="628"/>
      <c r="N277" s="628"/>
      <c r="O277" s="628"/>
      <c r="P277" s="628"/>
      <c r="Q277" s="628"/>
      <c r="R277" s="628"/>
      <c r="S277" s="628"/>
      <c r="T277" s="628"/>
      <c r="U277" s="628"/>
      <c r="V277" s="628"/>
      <c r="W277" s="628"/>
      <c r="X277" s="628"/>
      <c r="Y277" s="628"/>
      <c r="Z277" s="141"/>
      <c r="AA277" s="794"/>
    </row>
    <row r="278" spans="1:29" s="313" customFormat="1" ht="30.75" customHeight="1" x14ac:dyDescent="0.2">
      <c r="A278" s="269" t="s">
        <v>1776</v>
      </c>
      <c r="B278" s="216"/>
      <c r="C278" s="1782" t="s">
        <v>837</v>
      </c>
      <c r="D278" s="1782"/>
      <c r="E278" s="1782"/>
      <c r="F278" s="1782"/>
      <c r="G278" s="1782"/>
      <c r="H278" s="1782"/>
      <c r="I278" s="1782"/>
      <c r="J278" s="1782"/>
      <c r="K278" s="1782"/>
      <c r="L278" s="1782"/>
      <c r="M278" s="1782"/>
      <c r="N278" s="1675"/>
      <c r="O278" s="1675"/>
      <c r="P278" s="1675"/>
      <c r="Q278" s="1675"/>
      <c r="R278" s="1675"/>
      <c r="S278" s="1675"/>
      <c r="T278" s="1675"/>
      <c r="U278" s="1229"/>
      <c r="V278" s="1229"/>
      <c r="W278" s="1358" t="s">
        <v>849</v>
      </c>
      <c r="X278" s="1359"/>
      <c r="Y278" s="628"/>
      <c r="Z278" s="141"/>
      <c r="AA278" s="794">
        <f t="shared" ref="AA278" si="51">IF(W278="?",0,IF(W278&lt;&gt;"",1,0))</f>
        <v>0</v>
      </c>
    </row>
    <row r="279" spans="1:29" s="313" customFormat="1" ht="10.5" customHeight="1" x14ac:dyDescent="0.2">
      <c r="A279" s="265" t="str">
        <f>IF($L$4&lt;&gt;"",$L$4,"")</f>
        <v>00000000</v>
      </c>
      <c r="B279" s="183"/>
      <c r="C279" s="184"/>
      <c r="D279" s="184"/>
      <c r="E279" s="184"/>
      <c r="F279" s="184"/>
      <c r="G279" s="184"/>
      <c r="H279" s="184"/>
      <c r="I279" s="184"/>
      <c r="J279" s="184"/>
      <c r="K279" s="184"/>
      <c r="L279" s="184"/>
      <c r="M279" s="184"/>
      <c r="N279" s="184"/>
      <c r="O279" s="184"/>
      <c r="P279" s="184"/>
      <c r="Q279" s="184"/>
      <c r="R279" s="184"/>
      <c r="S279" s="184"/>
      <c r="T279" s="184"/>
      <c r="U279" s="184"/>
      <c r="V279" s="184"/>
      <c r="W279" s="184"/>
      <c r="X279" s="184"/>
      <c r="Y279" s="184"/>
      <c r="Z279" s="149"/>
      <c r="AA279" s="794"/>
    </row>
    <row r="280" spans="1:29" s="313" customFormat="1" ht="5.25" customHeight="1" x14ac:dyDescent="0.2">
      <c r="A280" s="269"/>
      <c r="B280" s="757"/>
      <c r="C280" s="758"/>
      <c r="D280" s="758"/>
      <c r="E280" s="758"/>
      <c r="F280" s="758"/>
      <c r="G280" s="758"/>
      <c r="H280" s="758"/>
      <c r="I280" s="758"/>
      <c r="J280" s="758"/>
      <c r="K280" s="758"/>
      <c r="L280" s="758"/>
      <c r="M280" s="758"/>
      <c r="N280" s="758"/>
      <c r="O280" s="758"/>
      <c r="P280" s="758"/>
      <c r="Q280" s="758"/>
      <c r="R280" s="758"/>
      <c r="S280" s="758"/>
      <c r="T280" s="758"/>
      <c r="U280" s="758"/>
      <c r="V280" s="669"/>
      <c r="W280" s="669"/>
      <c r="X280" s="669"/>
      <c r="Y280" s="669"/>
      <c r="Z280" s="670"/>
      <c r="AA280" s="794"/>
      <c r="AB280" s="136"/>
      <c r="AC280" s="136"/>
    </row>
    <row r="281" spans="1:29" s="313" customFormat="1" ht="21" customHeight="1" x14ac:dyDescent="0.2">
      <c r="A281" s="269"/>
      <c r="B281" s="259"/>
      <c r="C281" s="2361" t="s">
        <v>942</v>
      </c>
      <c r="D281" s="2074"/>
      <c r="E281" s="2074"/>
      <c r="F281" s="2074"/>
      <c r="G281" s="693" t="s">
        <v>958</v>
      </c>
      <c r="H281" s="1432" t="str">
        <f>$L$10</f>
        <v/>
      </c>
      <c r="I281" s="2362"/>
      <c r="J281" s="2362"/>
      <c r="K281" s="2362"/>
      <c r="L281" s="2362"/>
      <c r="M281" s="2362"/>
      <c r="N281" s="2362"/>
      <c r="O281" s="2362"/>
      <c r="P281" s="2362"/>
      <c r="Q281" s="2362"/>
      <c r="R281" s="2362"/>
      <c r="S281" s="2362"/>
      <c r="T281" s="2363"/>
      <c r="U281" s="2364" t="str">
        <f>$L$4</f>
        <v>00000000</v>
      </c>
      <c r="V281" s="2365"/>
      <c r="W281" s="2365"/>
      <c r="X281" s="2366"/>
      <c r="Y281" s="672"/>
      <c r="Z281" s="175"/>
      <c r="AA281" s="794">
        <f t="shared" ref="AA281" si="52">IF(SUM(AA282:AA331)&gt;0,10000,0)</f>
        <v>0</v>
      </c>
      <c r="AB281" s="136"/>
      <c r="AC281" s="136"/>
    </row>
    <row r="282" spans="1:29" ht="9" customHeight="1" x14ac:dyDescent="0.2">
      <c r="A282" s="269"/>
      <c r="B282" s="150"/>
      <c r="C282" s="628"/>
      <c r="D282" s="628"/>
      <c r="E282" s="628"/>
      <c r="F282" s="628"/>
      <c r="G282" s="628"/>
      <c r="H282" s="628"/>
      <c r="I282" s="628"/>
      <c r="J282" s="628"/>
      <c r="K282" s="628"/>
      <c r="L282" s="628"/>
      <c r="M282" s="628"/>
      <c r="N282" s="628"/>
      <c r="O282" s="628"/>
      <c r="P282" s="628"/>
      <c r="Q282" s="628"/>
      <c r="R282" s="628"/>
      <c r="S282" s="628"/>
      <c r="T282" s="628"/>
      <c r="U282" s="628"/>
      <c r="V282" s="628"/>
      <c r="W282" s="628"/>
      <c r="X282" s="628"/>
      <c r="Y282" s="179"/>
      <c r="Z282" s="175"/>
      <c r="AA282" s="794"/>
    </row>
    <row r="283" spans="1:29" ht="21" customHeight="1" x14ac:dyDescent="0.2">
      <c r="A283" s="748" t="s">
        <v>1598</v>
      </c>
      <c r="B283" s="150"/>
      <c r="C283" s="628" t="s">
        <v>1761</v>
      </c>
      <c r="D283" s="664"/>
      <c r="E283" s="664"/>
      <c r="F283" s="664"/>
      <c r="G283" s="664"/>
      <c r="H283" s="2351"/>
      <c r="I283" s="2380"/>
      <c r="J283" s="2380"/>
      <c r="K283" s="2380"/>
      <c r="L283" s="2380"/>
      <c r="M283" s="2380"/>
      <c r="N283" s="2380"/>
      <c r="O283" s="2380"/>
      <c r="P283" s="2380"/>
      <c r="Q283" s="2380"/>
      <c r="R283" s="2380"/>
      <c r="S283" s="2380"/>
      <c r="T283" s="2380"/>
      <c r="U283" s="2380"/>
      <c r="V283" s="2380"/>
      <c r="W283" s="2380"/>
      <c r="X283" s="2380"/>
      <c r="Y283" s="179"/>
      <c r="Z283" s="175"/>
      <c r="AA283" s="794">
        <f>IF(H283="?",0,IF(H283&lt;&gt;"",1,0))</f>
        <v>0</v>
      </c>
    </row>
    <row r="284" spans="1:29" s="313" customFormat="1" ht="5.25" customHeight="1" x14ac:dyDescent="0.2">
      <c r="A284" s="269"/>
      <c r="B284" s="216"/>
      <c r="C284" s="664"/>
      <c r="D284" s="664"/>
      <c r="E284" s="628"/>
      <c r="F284" s="628"/>
      <c r="G284" s="628"/>
      <c r="H284" s="628"/>
      <c r="I284" s="628"/>
      <c r="J284" s="628"/>
      <c r="K284" s="628"/>
      <c r="L284" s="628"/>
      <c r="M284" s="628"/>
      <c r="N284" s="628"/>
      <c r="O284" s="628"/>
      <c r="P284" s="628"/>
      <c r="Q284" s="628"/>
      <c r="R284" s="664"/>
      <c r="S284" s="664"/>
      <c r="T284" s="664"/>
      <c r="U284" s="664"/>
      <c r="V284" s="664"/>
      <c r="W284" s="664"/>
      <c r="X284" s="628"/>
      <c r="Y284" s="1232"/>
      <c r="Z284" s="141"/>
      <c r="AA284" s="794"/>
      <c r="AB284" s="314"/>
    </row>
    <row r="285" spans="1:29" ht="21" customHeight="1" x14ac:dyDescent="0.2">
      <c r="A285" s="272" t="s">
        <v>1589</v>
      </c>
      <c r="B285" s="150"/>
      <c r="C285" s="628" t="s">
        <v>799</v>
      </c>
      <c r="D285" s="664"/>
      <c r="E285" s="2351"/>
      <c r="F285" s="2352"/>
      <c r="G285" s="628"/>
      <c r="H285" s="664" t="s">
        <v>693</v>
      </c>
      <c r="I285" s="2351"/>
      <c r="J285" s="2352"/>
      <c r="K285" s="2352"/>
      <c r="L285" s="2352"/>
      <c r="M285" s="2352"/>
      <c r="N285" s="2352"/>
      <c r="O285" s="2352"/>
      <c r="P285" s="2352"/>
      <c r="Q285" s="2352"/>
      <c r="R285" s="2352"/>
      <c r="S285" s="2352"/>
      <c r="T285" s="2352"/>
      <c r="U285" s="2352"/>
      <c r="V285" s="2352"/>
      <c r="W285" s="2352"/>
      <c r="X285" s="2380"/>
      <c r="Y285" s="179"/>
      <c r="Z285" s="175"/>
      <c r="AA285" s="794">
        <f>IF(E285="?",0,IF(E285&lt;&gt;"",1,0))+IF(I285="?",0,IF(I285&lt;&gt;"",1,0))</f>
        <v>0</v>
      </c>
    </row>
    <row r="286" spans="1:29" s="313" customFormat="1" ht="9" customHeight="1" x14ac:dyDescent="0.2">
      <c r="A286" s="269"/>
      <c r="B286" s="216"/>
      <c r="C286" s="664"/>
      <c r="D286" s="664"/>
      <c r="E286" s="628"/>
      <c r="F286" s="628"/>
      <c r="G286" s="628"/>
      <c r="H286" s="628"/>
      <c r="I286" s="628"/>
      <c r="J286" s="628"/>
      <c r="K286" s="628"/>
      <c r="L286" s="628"/>
      <c r="M286" s="628"/>
      <c r="N286" s="628"/>
      <c r="O286" s="628"/>
      <c r="P286" s="628"/>
      <c r="Q286" s="628"/>
      <c r="R286" s="664"/>
      <c r="S286" s="664"/>
      <c r="T286" s="664"/>
      <c r="U286" s="664"/>
      <c r="V286" s="664"/>
      <c r="W286" s="664"/>
      <c r="X286" s="628"/>
      <c r="Y286" s="1232"/>
      <c r="Z286" s="141"/>
      <c r="AA286" s="794"/>
      <c r="AB286" s="314"/>
    </row>
    <row r="287" spans="1:29" s="313" customFormat="1" ht="21" customHeight="1" x14ac:dyDescent="0.2">
      <c r="A287" s="269" t="s">
        <v>1590</v>
      </c>
      <c r="B287" s="216"/>
      <c r="C287" s="628" t="s">
        <v>1536</v>
      </c>
      <c r="D287" s="664"/>
      <c r="E287" s="628"/>
      <c r="F287" s="628"/>
      <c r="G287" s="628"/>
      <c r="H287" s="628"/>
      <c r="I287" s="628"/>
      <c r="J287" s="628"/>
      <c r="K287" s="628"/>
      <c r="L287" s="628"/>
      <c r="M287" s="628"/>
      <c r="N287" s="628"/>
      <c r="O287" s="628"/>
      <c r="P287" s="628"/>
      <c r="Q287" s="628"/>
      <c r="R287" s="664"/>
      <c r="S287" s="664"/>
      <c r="T287" s="664"/>
      <c r="U287" s="2043"/>
      <c r="V287" s="2378"/>
      <c r="W287" s="2379"/>
      <c r="X287" s="628" t="s">
        <v>752</v>
      </c>
      <c r="Y287" s="1232"/>
      <c r="Z287" s="141"/>
      <c r="AA287" s="794">
        <f t="shared" ref="AA287" si="53">IF(U287="?",0,IF(U287&lt;&gt;"",1,0))</f>
        <v>0</v>
      </c>
      <c r="AB287" s="314"/>
    </row>
    <row r="288" spans="1:29" s="313" customFormat="1" ht="9" customHeight="1" x14ac:dyDescent="0.2">
      <c r="A288" s="269"/>
      <c r="B288" s="216"/>
      <c r="C288" s="664"/>
      <c r="D288" s="664"/>
      <c r="E288" s="628"/>
      <c r="F288" s="628"/>
      <c r="G288" s="628"/>
      <c r="H288" s="628"/>
      <c r="I288" s="628"/>
      <c r="J288" s="628"/>
      <c r="K288" s="628"/>
      <c r="L288" s="628"/>
      <c r="M288" s="628"/>
      <c r="N288" s="628"/>
      <c r="O288" s="628"/>
      <c r="P288" s="628"/>
      <c r="Q288" s="628"/>
      <c r="R288" s="664"/>
      <c r="S288" s="664"/>
      <c r="T288" s="664"/>
      <c r="U288" s="664"/>
      <c r="V288" s="664"/>
      <c r="W288" s="664"/>
      <c r="X288" s="628"/>
      <c r="Y288" s="1232"/>
      <c r="Z288" s="141"/>
      <c r="AA288" s="794"/>
      <c r="AB288" s="314"/>
    </row>
    <row r="289" spans="1:28" s="313" customFormat="1" ht="24" customHeight="1" x14ac:dyDescent="0.2">
      <c r="A289" s="272" t="s">
        <v>1591</v>
      </c>
      <c r="B289" s="216"/>
      <c r="C289" s="2332" t="s">
        <v>1374</v>
      </c>
      <c r="D289" s="2333"/>
      <c r="E289" s="2333"/>
      <c r="F289" s="2333"/>
      <c r="G289" s="2333"/>
      <c r="H289" s="2333"/>
      <c r="I289" s="2333"/>
      <c r="J289" s="2333"/>
      <c r="K289" s="2333"/>
      <c r="L289" s="2333"/>
      <c r="M289" s="2333"/>
      <c r="N289" s="2333"/>
      <c r="O289" s="2333"/>
      <c r="P289" s="2333"/>
      <c r="Q289" s="2333"/>
      <c r="R289" s="2333"/>
      <c r="S289" s="2333"/>
      <c r="T289" s="664"/>
      <c r="U289" s="1213" t="s">
        <v>849</v>
      </c>
      <c r="V289" s="93"/>
      <c r="W289" s="1213" t="s">
        <v>849</v>
      </c>
      <c r="X289" s="664"/>
      <c r="Y289" s="1232"/>
      <c r="Z289" s="141"/>
      <c r="AA289" s="794">
        <f t="shared" ref="AA289" si="54">IF(U289="?",0,IF(U289&lt;&gt;"",1,0))+IF(W289="?",0,IF(W289&lt;&gt;"",1,0))</f>
        <v>0</v>
      </c>
      <c r="AB289" s="314"/>
    </row>
    <row r="290" spans="1:28" s="313" customFormat="1" ht="5.25" customHeight="1" x14ac:dyDescent="0.2">
      <c r="A290" s="269"/>
      <c r="B290" s="216"/>
      <c r="C290" s="664"/>
      <c r="D290" s="664"/>
      <c r="E290" s="628"/>
      <c r="F290" s="628"/>
      <c r="G290" s="628"/>
      <c r="H290" s="628"/>
      <c r="I290" s="628"/>
      <c r="J290" s="628"/>
      <c r="K290" s="628"/>
      <c r="L290" s="628"/>
      <c r="M290" s="628"/>
      <c r="N290" s="628"/>
      <c r="O290" s="628"/>
      <c r="P290" s="628"/>
      <c r="Q290" s="628"/>
      <c r="R290" s="664"/>
      <c r="S290" s="664"/>
      <c r="T290" s="664"/>
      <c r="U290" s="664"/>
      <c r="V290" s="664"/>
      <c r="W290" s="664"/>
      <c r="X290" s="628"/>
      <c r="Y290" s="1232"/>
      <c r="Z290" s="141"/>
      <c r="AA290" s="794"/>
      <c r="AB290" s="314"/>
    </row>
    <row r="291" spans="1:28" s="313" customFormat="1" ht="21" customHeight="1" x14ac:dyDescent="0.2">
      <c r="A291" s="272" t="s">
        <v>1592</v>
      </c>
      <c r="B291" s="216"/>
      <c r="C291" s="628" t="s">
        <v>1517</v>
      </c>
      <c r="D291" s="664"/>
      <c r="E291" s="664"/>
      <c r="F291" s="664"/>
      <c r="G291" s="664"/>
      <c r="H291" s="664"/>
      <c r="I291" s="664"/>
      <c r="J291" s="664"/>
      <c r="K291" s="664"/>
      <c r="L291" s="664"/>
      <c r="M291" s="664"/>
      <c r="N291" s="664"/>
      <c r="O291" s="664"/>
      <c r="P291" s="664"/>
      <c r="Q291" s="1213" t="s">
        <v>849</v>
      </c>
      <c r="R291" s="627" t="s">
        <v>1050</v>
      </c>
      <c r="S291" s="1232"/>
      <c r="T291" s="1213" t="s">
        <v>849</v>
      </c>
      <c r="U291" s="627" t="s">
        <v>1051</v>
      </c>
      <c r="V291" s="1232"/>
      <c r="W291" s="1213" t="s">
        <v>849</v>
      </c>
      <c r="X291" s="627" t="s">
        <v>1052</v>
      </c>
      <c r="Y291" s="1232"/>
      <c r="Z291" s="141"/>
      <c r="AA291" s="794">
        <f t="shared" ref="AA291" si="55">IF(Q291="?",0,IF(Q291&lt;&gt;"",1,0))+IF(T291="?",0,IF(T291&lt;&gt;"",1,0))+IF(W291="?",0,IF(W291&lt;&gt;"",1,0))</f>
        <v>0</v>
      </c>
      <c r="AB291" s="314"/>
    </row>
    <row r="292" spans="1:28" s="313" customFormat="1" ht="9" customHeight="1" x14ac:dyDescent="0.2">
      <c r="A292" s="269"/>
      <c r="B292" s="216"/>
      <c r="C292" s="664"/>
      <c r="D292" s="664"/>
      <c r="E292" s="628"/>
      <c r="F292" s="628"/>
      <c r="G292" s="628"/>
      <c r="H292" s="628"/>
      <c r="I292" s="628"/>
      <c r="J292" s="628"/>
      <c r="K292" s="628"/>
      <c r="L292" s="628"/>
      <c r="M292" s="628"/>
      <c r="N292" s="628"/>
      <c r="O292" s="628"/>
      <c r="P292" s="628"/>
      <c r="Q292" s="628"/>
      <c r="R292" s="664"/>
      <c r="S292" s="664"/>
      <c r="T292" s="664"/>
      <c r="U292" s="664"/>
      <c r="V292" s="664"/>
      <c r="W292" s="664"/>
      <c r="X292" s="628"/>
      <c r="Y292" s="1232"/>
      <c r="Z292" s="141"/>
      <c r="AA292" s="794"/>
      <c r="AB292" s="314"/>
    </row>
    <row r="293" spans="1:28" s="313" customFormat="1" ht="12" customHeight="1" x14ac:dyDescent="0.15">
      <c r="A293" s="1234"/>
      <c r="B293" s="216"/>
      <c r="C293" s="1094"/>
      <c r="D293" s="1102"/>
      <c r="E293" s="1100"/>
      <c r="F293" s="1100"/>
      <c r="G293" s="1100"/>
      <c r="H293" s="1100"/>
      <c r="I293" s="1100"/>
      <c r="J293" s="1100"/>
      <c r="K293" s="1100"/>
      <c r="L293" s="1095"/>
      <c r="M293" s="2381" t="s">
        <v>1455</v>
      </c>
      <c r="N293" s="2382"/>
      <c r="O293" s="2382" t="s">
        <v>1429</v>
      </c>
      <c r="P293" s="2382"/>
      <c r="Q293" s="2382"/>
      <c r="R293" s="2383"/>
      <c r="S293" s="2381" t="s">
        <v>1443</v>
      </c>
      <c r="T293" s="2382"/>
      <c r="U293" s="2382" t="s">
        <v>1429</v>
      </c>
      <c r="V293" s="2382"/>
      <c r="W293" s="2382"/>
      <c r="X293" s="2383"/>
      <c r="Y293" s="140"/>
      <c r="Z293" s="141"/>
      <c r="AA293" s="794"/>
      <c r="AB293" s="136"/>
    </row>
    <row r="294" spans="1:28" s="313" customFormat="1" ht="24" customHeight="1" x14ac:dyDescent="0.2">
      <c r="A294" s="1234"/>
      <c r="B294" s="216"/>
      <c r="C294" s="1096"/>
      <c r="D294" s="1103"/>
      <c r="E294" s="143"/>
      <c r="F294" s="143"/>
      <c r="G294" s="143"/>
      <c r="H294" s="143"/>
      <c r="I294" s="143"/>
      <c r="J294" s="143"/>
      <c r="K294" s="143"/>
      <c r="L294" s="1097"/>
      <c r="M294" s="2384" t="s">
        <v>1441</v>
      </c>
      <c r="N294" s="2385"/>
      <c r="O294" s="2386"/>
      <c r="P294" s="2179" t="s">
        <v>1442</v>
      </c>
      <c r="Q294" s="2180"/>
      <c r="R294" s="2181"/>
      <c r="S294" s="2384" t="s">
        <v>1441</v>
      </c>
      <c r="T294" s="2385"/>
      <c r="U294" s="2386"/>
      <c r="V294" s="2179" t="s">
        <v>1442</v>
      </c>
      <c r="W294" s="2180"/>
      <c r="X294" s="2181"/>
      <c r="Y294" s="140"/>
      <c r="Z294" s="141"/>
      <c r="AA294" s="794"/>
      <c r="AB294" s="136"/>
    </row>
    <row r="295" spans="1:28" s="313" customFormat="1" ht="21" customHeight="1" x14ac:dyDescent="0.15">
      <c r="A295" s="1234" t="s">
        <v>1593</v>
      </c>
      <c r="B295" s="216"/>
      <c r="C295" s="2154" t="s">
        <v>1538</v>
      </c>
      <c r="D295" s="2155"/>
      <c r="E295" s="2155"/>
      <c r="F295" s="2155"/>
      <c r="G295" s="2155"/>
      <c r="H295" s="2155"/>
      <c r="I295" s="2155"/>
      <c r="J295" s="2155"/>
      <c r="K295" s="2155"/>
      <c r="L295" s="2156"/>
      <c r="M295" s="2189"/>
      <c r="N295" s="2190"/>
      <c r="O295" s="2191"/>
      <c r="P295" s="2189"/>
      <c r="Q295" s="2190"/>
      <c r="R295" s="2191"/>
      <c r="S295" s="2189"/>
      <c r="T295" s="2190"/>
      <c r="U295" s="2191"/>
      <c r="V295" s="2189"/>
      <c r="W295" s="2190"/>
      <c r="X295" s="2191"/>
      <c r="Y295" s="140"/>
      <c r="Z295" s="141"/>
      <c r="AA295" s="794">
        <f t="shared" ref="AA295" si="56">IF(M295="?",0,IF(M295&lt;&gt;"",1,0))+IF(P295="?",0,IF(P295&lt;&gt;"",1,0))+IF(S295="?",0,IF(S295&lt;&gt;"",1,0))+IF(V295="?",0,IF(V295&lt;&gt;"",1,0))</f>
        <v>0</v>
      </c>
      <c r="AB295" s="136"/>
    </row>
    <row r="296" spans="1:28" s="313" customFormat="1" ht="9" customHeight="1" x14ac:dyDescent="0.15">
      <c r="A296" s="1234"/>
      <c r="B296" s="216"/>
      <c r="C296" s="625"/>
      <c r="D296" s="625"/>
      <c r="E296" s="625"/>
      <c r="F296" s="625"/>
      <c r="G296" s="625"/>
      <c r="H296" s="625"/>
      <c r="I296" s="625"/>
      <c r="J296" s="625"/>
      <c r="K296" s="625"/>
      <c r="L296" s="625"/>
      <c r="M296" s="625"/>
      <c r="N296" s="625"/>
      <c r="O296" s="625"/>
      <c r="P296" s="625"/>
      <c r="Q296" s="625"/>
      <c r="R296" s="625"/>
      <c r="S296" s="625"/>
      <c r="T296" s="625"/>
      <c r="U296" s="625"/>
      <c r="V296" s="625"/>
      <c r="W296" s="625"/>
      <c r="X296" s="625"/>
      <c r="Y296" s="140"/>
      <c r="Z296" s="141"/>
      <c r="AA296" s="794"/>
      <c r="AB296" s="136"/>
    </row>
    <row r="297" spans="1:28" s="313" customFormat="1" ht="15" customHeight="1" x14ac:dyDescent="0.2">
      <c r="A297" s="1234"/>
      <c r="B297" s="216"/>
      <c r="C297" s="1152"/>
      <c r="D297" s="1153" t="s">
        <v>1500</v>
      </c>
      <c r="E297" s="628"/>
      <c r="F297" s="628"/>
      <c r="G297" s="628"/>
      <c r="H297" s="628"/>
      <c r="I297" s="628"/>
      <c r="J297" s="628"/>
      <c r="K297" s="628"/>
      <c r="L297" s="628"/>
      <c r="M297" s="628"/>
      <c r="N297" s="628"/>
      <c r="O297" s="628"/>
      <c r="P297" s="628"/>
      <c r="Q297" s="628"/>
      <c r="R297" s="664"/>
      <c r="S297" s="664"/>
      <c r="T297" s="664"/>
      <c r="U297" s="664"/>
      <c r="V297" s="664"/>
      <c r="W297" s="664"/>
      <c r="X297" s="628"/>
      <c r="Y297" s="1232"/>
      <c r="Z297" s="141"/>
      <c r="AA297" s="794"/>
      <c r="AB297" s="314"/>
    </row>
    <row r="298" spans="1:28" s="313" customFormat="1" ht="21" customHeight="1" x14ac:dyDescent="0.2">
      <c r="A298" s="272" t="s">
        <v>1766</v>
      </c>
      <c r="B298" s="216"/>
      <c r="C298" s="627"/>
      <c r="D298" s="1213" t="s">
        <v>849</v>
      </c>
      <c r="E298" s="627" t="s">
        <v>227</v>
      </c>
      <c r="F298" s="628"/>
      <c r="G298" s="628"/>
      <c r="H298" s="628"/>
      <c r="I298" s="628"/>
      <c r="J298" s="628"/>
      <c r="K298" s="628"/>
      <c r="L298" s="628"/>
      <c r="M298" s="628"/>
      <c r="N298" s="628"/>
      <c r="O298" s="1213" t="s">
        <v>849</v>
      </c>
      <c r="P298" s="627" t="s">
        <v>1499</v>
      </c>
      <c r="Q298" s="628"/>
      <c r="R298" s="664"/>
      <c r="S298" s="664"/>
      <c r="T298" s="664"/>
      <c r="U298" s="664"/>
      <c r="V298" s="664"/>
      <c r="W298" s="664"/>
      <c r="X298" s="628"/>
      <c r="Y298" s="1232"/>
      <c r="Z298" s="141"/>
      <c r="AA298" s="794">
        <f t="shared" ref="AA298:AA301" si="57">IF(D298="?",0,IF(D298&lt;&gt;"",1,0))+IF(O298="?",0,IF(O298&lt;&gt;"",1,0))</f>
        <v>0</v>
      </c>
      <c r="AB298" s="314"/>
    </row>
    <row r="299" spans="1:28" s="313" customFormat="1" ht="21.75" customHeight="1" x14ac:dyDescent="0.2">
      <c r="A299" s="272" t="s">
        <v>1767</v>
      </c>
      <c r="B299" s="216"/>
      <c r="C299" s="664"/>
      <c r="D299" s="1213" t="s">
        <v>849</v>
      </c>
      <c r="E299" s="627" t="s">
        <v>1497</v>
      </c>
      <c r="F299" s="628"/>
      <c r="G299" s="628"/>
      <c r="H299" s="628"/>
      <c r="I299" s="628"/>
      <c r="J299" s="628"/>
      <c r="K299" s="628"/>
      <c r="L299" s="628"/>
      <c r="M299" s="628"/>
      <c r="N299" s="628"/>
      <c r="O299" s="1213" t="s">
        <v>849</v>
      </c>
      <c r="P299" s="627" t="s">
        <v>1</v>
      </c>
      <c r="Q299" s="628"/>
      <c r="R299" s="664"/>
      <c r="S299" s="664"/>
      <c r="T299" s="664"/>
      <c r="U299" s="664"/>
      <c r="V299" s="664"/>
      <c r="W299" s="664"/>
      <c r="X299" s="628"/>
      <c r="Y299" s="1232"/>
      <c r="Z299" s="141"/>
      <c r="AA299" s="794">
        <f t="shared" si="57"/>
        <v>0</v>
      </c>
      <c r="AB299" s="314"/>
    </row>
    <row r="300" spans="1:28" s="313" customFormat="1" ht="20.25" customHeight="1" x14ac:dyDescent="0.2">
      <c r="A300" s="272" t="s">
        <v>1768</v>
      </c>
      <c r="B300" s="216"/>
      <c r="C300" s="664"/>
      <c r="D300" s="1213" t="s">
        <v>849</v>
      </c>
      <c r="E300" s="627" t="s">
        <v>1498</v>
      </c>
      <c r="F300" s="628"/>
      <c r="G300" s="628"/>
      <c r="H300" s="628"/>
      <c r="I300" s="628"/>
      <c r="J300" s="628"/>
      <c r="K300" s="628"/>
      <c r="L300" s="628"/>
      <c r="M300" s="628"/>
      <c r="N300" s="628"/>
      <c r="O300" s="1213" t="s">
        <v>849</v>
      </c>
      <c r="P300" s="627" t="s">
        <v>188</v>
      </c>
      <c r="Q300" s="628"/>
      <c r="R300" s="664"/>
      <c r="S300" s="664"/>
      <c r="T300" s="664"/>
      <c r="U300" s="664"/>
      <c r="V300" s="664"/>
      <c r="W300" s="664"/>
      <c r="X300" s="628"/>
      <c r="Y300" s="1232"/>
      <c r="Z300" s="141"/>
      <c r="AA300" s="794">
        <f t="shared" si="57"/>
        <v>0</v>
      </c>
      <c r="AB300" s="314"/>
    </row>
    <row r="301" spans="1:28" s="313" customFormat="1" ht="21" customHeight="1" x14ac:dyDescent="0.2">
      <c r="A301" s="272" t="s">
        <v>1769</v>
      </c>
      <c r="B301" s="216"/>
      <c r="C301" s="664"/>
      <c r="D301" s="1213" t="s">
        <v>849</v>
      </c>
      <c r="E301" s="627" t="s">
        <v>148</v>
      </c>
      <c r="F301" s="628"/>
      <c r="G301" s="628"/>
      <c r="H301" s="628"/>
      <c r="I301" s="628"/>
      <c r="J301" s="628"/>
      <c r="K301" s="628"/>
      <c r="L301" s="628"/>
      <c r="M301" s="628"/>
      <c r="N301" s="628"/>
      <c r="O301" s="1213" t="s">
        <v>849</v>
      </c>
      <c r="P301" s="627" t="s">
        <v>46</v>
      </c>
      <c r="Q301" s="628"/>
      <c r="R301" s="664"/>
      <c r="S301" s="664"/>
      <c r="T301" s="664"/>
      <c r="U301" s="664"/>
      <c r="V301" s="664"/>
      <c r="W301" s="664"/>
      <c r="X301" s="628"/>
      <c r="Y301" s="1232"/>
      <c r="Z301" s="141"/>
      <c r="AA301" s="794">
        <f t="shared" si="57"/>
        <v>0</v>
      </c>
      <c r="AB301" s="314"/>
    </row>
    <row r="302" spans="1:28" s="313" customFormat="1" ht="5.25" customHeight="1" x14ac:dyDescent="0.2">
      <c r="A302" s="269"/>
      <c r="B302" s="216"/>
      <c r="C302" s="625"/>
      <c r="D302" s="625"/>
      <c r="E302" s="625"/>
      <c r="F302" s="625"/>
      <c r="G302" s="625"/>
      <c r="H302" s="625"/>
      <c r="I302" s="625"/>
      <c r="J302" s="625"/>
      <c r="K302" s="625"/>
      <c r="L302" s="625"/>
      <c r="M302" s="625"/>
      <c r="N302" s="625"/>
      <c r="O302" s="625"/>
      <c r="P302" s="625"/>
      <c r="Q302" s="625"/>
      <c r="R302" s="625"/>
      <c r="S302" s="625"/>
      <c r="T302" s="625"/>
      <c r="U302" s="625"/>
      <c r="V302" s="625"/>
      <c r="W302" s="625"/>
      <c r="X302" s="625"/>
      <c r="Y302" s="140"/>
      <c r="Z302" s="141"/>
      <c r="AA302" s="794"/>
      <c r="AB302" s="136"/>
    </row>
    <row r="303" spans="1:28" s="313" customFormat="1" ht="21" customHeight="1" x14ac:dyDescent="0.2">
      <c r="A303" s="269"/>
      <c r="B303" s="216"/>
      <c r="C303" s="625"/>
      <c r="D303" s="2277" t="s">
        <v>1501</v>
      </c>
      <c r="E303" s="1658"/>
      <c r="F303" s="1658"/>
      <c r="G303" s="1658"/>
      <c r="H303" s="1658"/>
      <c r="I303" s="1658"/>
      <c r="J303" s="1658"/>
      <c r="K303" s="1658"/>
      <c r="L303" s="1658"/>
      <c r="M303" s="1658"/>
      <c r="N303" s="1658"/>
      <c r="O303" s="1658"/>
      <c r="P303" s="1658"/>
      <c r="Q303" s="1658"/>
      <c r="R303" s="1658"/>
      <c r="S303" s="1658"/>
      <c r="T303" s="1658"/>
      <c r="U303" s="1658"/>
      <c r="V303" s="1658"/>
      <c r="W303" s="1658"/>
      <c r="X303" s="1659"/>
      <c r="Y303" s="140"/>
      <c r="Z303" s="141"/>
      <c r="AA303" s="794"/>
      <c r="AB303" s="136"/>
    </row>
    <row r="304" spans="1:28" s="313" customFormat="1" ht="5.25" customHeight="1" x14ac:dyDescent="0.2">
      <c r="A304" s="269"/>
      <c r="B304" s="216"/>
      <c r="C304" s="625"/>
      <c r="D304" s="625"/>
      <c r="E304" s="625"/>
      <c r="F304" s="625"/>
      <c r="G304" s="625"/>
      <c r="H304" s="625"/>
      <c r="I304" s="625"/>
      <c r="J304" s="625"/>
      <c r="K304" s="625"/>
      <c r="L304" s="625"/>
      <c r="M304" s="625"/>
      <c r="N304" s="625"/>
      <c r="O304" s="625"/>
      <c r="P304" s="625"/>
      <c r="Q304" s="625"/>
      <c r="R304" s="625"/>
      <c r="S304" s="625"/>
      <c r="T304" s="625"/>
      <c r="U304" s="625"/>
      <c r="V304" s="625"/>
      <c r="W304" s="625"/>
      <c r="X304" s="625"/>
      <c r="Y304" s="140"/>
      <c r="Z304" s="141"/>
      <c r="AA304" s="794"/>
      <c r="AB304" s="136"/>
    </row>
    <row r="305" spans="1:28" s="313" customFormat="1" ht="23.25" customHeight="1" x14ac:dyDescent="0.2">
      <c r="A305" s="269" t="s">
        <v>1770</v>
      </c>
      <c r="B305" s="216"/>
      <c r="C305" s="1457" t="s">
        <v>1760</v>
      </c>
      <c r="D305" s="1457"/>
      <c r="E305" s="1457"/>
      <c r="F305" s="1457"/>
      <c r="G305" s="1457"/>
      <c r="H305" s="1457"/>
      <c r="I305" s="1457"/>
      <c r="J305" s="1457"/>
      <c r="K305" s="1457"/>
      <c r="L305" s="1457"/>
      <c r="M305" s="1457"/>
      <c r="N305" s="1457"/>
      <c r="O305" s="1457"/>
      <c r="P305" s="1457"/>
      <c r="Q305" s="1457"/>
      <c r="R305" s="1457"/>
      <c r="S305" s="1457"/>
      <c r="T305" s="1751"/>
      <c r="U305" s="1751"/>
      <c r="V305" s="2377"/>
      <c r="W305" s="1358" t="s">
        <v>849</v>
      </c>
      <c r="X305" s="1359"/>
      <c r="Y305" s="628"/>
      <c r="Z305" s="141"/>
      <c r="AA305" s="794">
        <f t="shared" ref="AA305" si="58">IF(W305="?",0,IF(W305&lt;&gt;"",1,0))</f>
        <v>0</v>
      </c>
      <c r="AB305" s="136"/>
    </row>
    <row r="306" spans="1:28" s="773" customFormat="1" ht="15" customHeight="1" x14ac:dyDescent="0.2">
      <c r="A306" s="269"/>
      <c r="B306" s="608"/>
      <c r="C306" s="1154" t="s">
        <v>838</v>
      </c>
      <c r="D306" s="907"/>
      <c r="E306" s="907"/>
      <c r="F306" s="907"/>
      <c r="G306" s="907"/>
      <c r="H306" s="907"/>
      <c r="I306" s="907"/>
      <c r="J306" s="907"/>
      <c r="K306" s="907"/>
      <c r="L306" s="907"/>
      <c r="M306" s="907"/>
      <c r="N306" s="907"/>
      <c r="O306" s="907"/>
      <c r="P306" s="223"/>
      <c r="Q306" s="223"/>
      <c r="R306" s="223"/>
      <c r="S306" s="223"/>
      <c r="T306" s="223"/>
      <c r="U306" s="223"/>
      <c r="V306" s="223"/>
      <c r="W306" s="223"/>
      <c r="X306" s="223"/>
      <c r="Y306" s="610"/>
      <c r="Z306" s="611"/>
      <c r="AA306" s="908"/>
      <c r="AB306" s="612"/>
    </row>
    <row r="307" spans="1:28" s="313" customFormat="1" ht="36.75" customHeight="1" x14ac:dyDescent="0.2">
      <c r="A307" s="269" t="s">
        <v>1771</v>
      </c>
      <c r="B307" s="216"/>
      <c r="C307" s="1796"/>
      <c r="D307" s="1796"/>
      <c r="E307" s="1796"/>
      <c r="F307" s="1796"/>
      <c r="G307" s="1796"/>
      <c r="H307" s="1796"/>
      <c r="I307" s="1796"/>
      <c r="J307" s="1796"/>
      <c r="K307" s="1796"/>
      <c r="L307" s="1796"/>
      <c r="M307" s="1796"/>
      <c r="N307" s="1796"/>
      <c r="O307" s="1796"/>
      <c r="P307" s="1796"/>
      <c r="Q307" s="1796"/>
      <c r="R307" s="1796"/>
      <c r="S307" s="1796"/>
      <c r="T307" s="1796"/>
      <c r="U307" s="1796"/>
      <c r="V307" s="1796"/>
      <c r="W307" s="1796"/>
      <c r="X307" s="1796"/>
      <c r="Y307" s="140"/>
      <c r="Z307" s="141"/>
      <c r="AA307" s="794">
        <f t="shared" ref="AA307" si="59">IF(C307="?",0,IF(C307&lt;&gt;"",1,0))</f>
        <v>0</v>
      </c>
      <c r="AB307" s="136"/>
    </row>
    <row r="308" spans="1:28" s="313" customFormat="1" ht="9" customHeight="1" x14ac:dyDescent="0.2">
      <c r="A308" s="269"/>
      <c r="B308" s="214"/>
      <c r="C308" s="143"/>
      <c r="D308" s="143"/>
      <c r="E308" s="143"/>
      <c r="F308" s="143"/>
      <c r="G308" s="143"/>
      <c r="H308" s="143"/>
      <c r="I308" s="143"/>
      <c r="J308" s="143"/>
      <c r="K308" s="143"/>
      <c r="L308" s="143"/>
      <c r="M308" s="143"/>
      <c r="N308" s="143"/>
      <c r="O308" s="143"/>
      <c r="P308" s="143"/>
      <c r="Q308" s="143"/>
      <c r="R308" s="143"/>
      <c r="S308" s="143"/>
      <c r="T308" s="143"/>
      <c r="U308" s="143"/>
      <c r="V308" s="143"/>
      <c r="W308" s="143"/>
      <c r="X308" s="143"/>
      <c r="Y308" s="144"/>
      <c r="Z308" s="145"/>
      <c r="AA308" s="794"/>
      <c r="AB308" s="136"/>
    </row>
    <row r="309" spans="1:28" s="313" customFormat="1" ht="5.25" customHeight="1" x14ac:dyDescent="0.2">
      <c r="A309" s="269"/>
      <c r="B309" s="216"/>
      <c r="C309" s="664"/>
      <c r="D309" s="664"/>
      <c r="E309" s="628"/>
      <c r="F309" s="628"/>
      <c r="G309" s="628"/>
      <c r="H309" s="628"/>
      <c r="I309" s="628"/>
      <c r="J309" s="628"/>
      <c r="K309" s="628"/>
      <c r="L309" s="628"/>
      <c r="M309" s="628"/>
      <c r="N309" s="628"/>
      <c r="O309" s="628"/>
      <c r="P309" s="628"/>
      <c r="Q309" s="628"/>
      <c r="R309" s="664"/>
      <c r="S309" s="664"/>
      <c r="T309" s="664"/>
      <c r="U309" s="664"/>
      <c r="V309" s="664"/>
      <c r="W309" s="664"/>
      <c r="X309" s="628"/>
      <c r="Y309" s="1232"/>
      <c r="Z309" s="141"/>
      <c r="AA309" s="794"/>
      <c r="AB309" s="314"/>
    </row>
    <row r="310" spans="1:28" s="313" customFormat="1" ht="36" customHeight="1" x14ac:dyDescent="0.2">
      <c r="A310" s="746" t="s">
        <v>219</v>
      </c>
      <c r="B310" s="221"/>
      <c r="C310" s="1543" t="s">
        <v>1494</v>
      </c>
      <c r="D310" s="2218"/>
      <c r="E310" s="2218"/>
      <c r="F310" s="2218"/>
      <c r="G310" s="2218"/>
      <c r="H310" s="2218"/>
      <c r="I310" s="2218"/>
      <c r="J310" s="2218"/>
      <c r="K310" s="2218"/>
      <c r="L310" s="2218"/>
      <c r="M310" s="2218"/>
      <c r="N310" s="2218"/>
      <c r="O310" s="2218"/>
      <c r="P310" s="2218"/>
      <c r="Q310" s="2218"/>
      <c r="R310" s="2218"/>
      <c r="S310" s="2218"/>
      <c r="T310" s="2218"/>
      <c r="U310" s="2218"/>
      <c r="V310" s="2218"/>
      <c r="W310" s="2218"/>
      <c r="X310" s="2219"/>
      <c r="Y310" s="1225"/>
      <c r="Z310" s="254"/>
      <c r="AA310" s="794"/>
      <c r="AB310" s="314"/>
    </row>
    <row r="311" spans="1:28" s="313" customFormat="1" ht="5.25" customHeight="1" x14ac:dyDescent="0.2">
      <c r="A311" s="269"/>
      <c r="B311" s="259"/>
      <c r="C311" s="627"/>
      <c r="D311" s="627"/>
      <c r="E311" s="627"/>
      <c r="F311" s="627"/>
      <c r="G311" s="627"/>
      <c r="H311" s="627"/>
      <c r="I311" s="627"/>
      <c r="J311" s="627"/>
      <c r="K311" s="627"/>
      <c r="L311" s="627"/>
      <c r="M311" s="627"/>
      <c r="N311" s="627"/>
      <c r="O311" s="627"/>
      <c r="P311" s="627"/>
      <c r="Q311" s="627"/>
      <c r="R311" s="627"/>
      <c r="S311" s="627"/>
      <c r="T311" s="627"/>
      <c r="U311" s="627"/>
      <c r="V311" s="627"/>
      <c r="W311" s="627"/>
      <c r="X311" s="627"/>
      <c r="Y311" s="206"/>
      <c r="Z311" s="175"/>
      <c r="AA311" s="794"/>
      <c r="AB311" s="314"/>
    </row>
    <row r="312" spans="1:28" s="313" customFormat="1" ht="12" customHeight="1" x14ac:dyDescent="0.2">
      <c r="A312" s="269"/>
      <c r="B312" s="216"/>
      <c r="C312" s="242" t="s">
        <v>1495</v>
      </c>
      <c r="D312" s="1149"/>
      <c r="E312" s="1149"/>
      <c r="F312" s="1149"/>
      <c r="G312" s="1149"/>
      <c r="H312" s="1149"/>
      <c r="I312" s="1149"/>
      <c r="J312" s="1149"/>
      <c r="K312" s="1149"/>
      <c r="L312" s="1149"/>
      <c r="M312" s="1149"/>
      <c r="N312" s="1149"/>
      <c r="O312" s="1149"/>
      <c r="P312" s="1149"/>
      <c r="Q312" s="1149"/>
      <c r="R312" s="1149"/>
      <c r="S312" s="1149"/>
      <c r="T312" s="1149"/>
      <c r="U312" s="1149"/>
      <c r="V312" s="1149"/>
      <c r="W312" s="1149"/>
      <c r="X312" s="1149"/>
      <c r="Y312" s="1232"/>
      <c r="Z312" s="141"/>
      <c r="AA312" s="794"/>
      <c r="AB312" s="314"/>
    </row>
    <row r="313" spans="1:28" s="313" customFormat="1" ht="5.25" customHeight="1" thickBot="1" x14ac:dyDescent="0.25">
      <c r="A313" s="269"/>
      <c r="B313" s="216"/>
      <c r="C313" s="1139"/>
      <c r="D313" s="1135"/>
      <c r="E313" s="1136"/>
      <c r="F313" s="1136"/>
      <c r="G313" s="1143"/>
      <c r="H313" s="708"/>
      <c r="I313" s="708"/>
      <c r="J313" s="708"/>
      <c r="K313" s="708"/>
      <c r="L313" s="708"/>
      <c r="M313" s="708"/>
      <c r="N313" s="708"/>
      <c r="O313" s="708"/>
      <c r="P313" s="708"/>
      <c r="Q313" s="708"/>
      <c r="R313" s="708"/>
      <c r="S313" s="1145"/>
      <c r="T313" s="1145"/>
      <c r="U313" s="1145"/>
      <c r="V313" s="1145"/>
      <c r="W313" s="1145"/>
      <c r="X313" s="1144"/>
      <c r="Y313" s="1232"/>
      <c r="Z313" s="141"/>
      <c r="AA313" s="794"/>
      <c r="AB313" s="314"/>
    </row>
    <row r="314" spans="1:28" s="313" customFormat="1" ht="24.75" customHeight="1" thickTop="1" thickBot="1" x14ac:dyDescent="0.25">
      <c r="A314" s="272" t="s">
        <v>1772</v>
      </c>
      <c r="B314" s="216"/>
      <c r="C314" s="2313" t="s">
        <v>849</v>
      </c>
      <c r="D314" s="2314"/>
      <c r="E314" s="2315"/>
      <c r="F314" s="2316"/>
      <c r="G314" s="2317"/>
      <c r="H314" s="1363"/>
      <c r="I314" s="1363"/>
      <c r="J314" s="1363"/>
      <c r="K314" s="1363"/>
      <c r="L314" s="1363"/>
      <c r="M314" s="1363"/>
      <c r="N314" s="1363"/>
      <c r="O314" s="1363"/>
      <c r="P314" s="1363"/>
      <c r="Q314" s="1363"/>
      <c r="R314" s="1363"/>
      <c r="S314" s="1363"/>
      <c r="T314" s="1363"/>
      <c r="U314" s="1363"/>
      <c r="V314" s="1363"/>
      <c r="W314" s="1363"/>
      <c r="X314" s="2318"/>
      <c r="Y314" s="1243"/>
      <c r="Z314" s="141"/>
      <c r="AA314" s="794">
        <f t="shared" ref="AA314" si="60">IF(C314="?",0,IF(C314&lt;&gt;"",1,0))+IF(G314="?",0,IF(G314&lt;&gt;"",1,0))</f>
        <v>0</v>
      </c>
      <c r="AB314" s="314"/>
    </row>
    <row r="315" spans="1:28" s="313" customFormat="1" ht="5.25" customHeight="1" thickTop="1" x14ac:dyDescent="0.2">
      <c r="A315" s="269"/>
      <c r="B315" s="216"/>
      <c r="C315" s="1141"/>
      <c r="D315" s="1134"/>
      <c r="E315" s="215"/>
      <c r="F315" s="215"/>
      <c r="G315" s="1146"/>
      <c r="H315" s="227"/>
      <c r="I315" s="227"/>
      <c r="J315" s="227"/>
      <c r="K315" s="227"/>
      <c r="L315" s="227"/>
      <c r="M315" s="227"/>
      <c r="N315" s="227"/>
      <c r="O315" s="227"/>
      <c r="P315" s="227"/>
      <c r="Q315" s="227"/>
      <c r="R315" s="227"/>
      <c r="S315" s="227"/>
      <c r="T315" s="227"/>
      <c r="U315" s="227"/>
      <c r="V315" s="227"/>
      <c r="W315" s="227"/>
      <c r="X315" s="1147"/>
      <c r="Y315" s="1232"/>
      <c r="Z315" s="141"/>
      <c r="AA315" s="794"/>
      <c r="AB315" s="314"/>
    </row>
    <row r="316" spans="1:28" ht="9" customHeight="1" x14ac:dyDescent="0.2">
      <c r="A316" s="269"/>
      <c r="B316" s="1150"/>
      <c r="C316" s="227"/>
      <c r="D316" s="227"/>
      <c r="E316" s="227"/>
      <c r="F316" s="227"/>
      <c r="G316" s="227"/>
      <c r="H316" s="227"/>
      <c r="I316" s="227"/>
      <c r="J316" s="227"/>
      <c r="K316" s="227"/>
      <c r="L316" s="227"/>
      <c r="M316" s="227"/>
      <c r="N316" s="1151"/>
      <c r="O316" s="1151"/>
      <c r="P316" s="1151"/>
      <c r="Q316" s="1151"/>
      <c r="R316" s="227"/>
      <c r="S316" s="227"/>
      <c r="T316" s="227"/>
      <c r="U316" s="1151"/>
      <c r="V316" s="1151"/>
      <c r="W316" s="1151"/>
      <c r="X316" s="1151"/>
      <c r="Y316" s="536"/>
      <c r="Z316" s="707"/>
      <c r="AA316" s="794"/>
    </row>
    <row r="317" spans="1:28" s="313" customFormat="1" ht="5.25" customHeight="1" x14ac:dyDescent="0.2">
      <c r="A317" s="269"/>
      <c r="B317" s="1098"/>
      <c r="C317" s="1136"/>
      <c r="D317" s="1136"/>
      <c r="E317" s="1136"/>
      <c r="F317" s="1136"/>
      <c r="G317" s="1136"/>
      <c r="H317" s="1136"/>
      <c r="I317" s="1136"/>
      <c r="J317" s="1136"/>
      <c r="K317" s="1136"/>
      <c r="L317" s="1136"/>
      <c r="M317" s="1136"/>
      <c r="N317" s="1136"/>
      <c r="O317" s="1136"/>
      <c r="P317" s="1136"/>
      <c r="Q317" s="1136"/>
      <c r="R317" s="1136"/>
      <c r="S317" s="1136"/>
      <c r="T317" s="1136"/>
      <c r="U317" s="1136"/>
      <c r="V317" s="1136"/>
      <c r="W317" s="1136"/>
      <c r="X317" s="1136"/>
      <c r="Y317" s="1136"/>
      <c r="Z317" s="1099"/>
      <c r="AA317" s="794"/>
    </row>
    <row r="318" spans="1:28" s="767" customFormat="1" ht="22.5" customHeight="1" x14ac:dyDescent="0.2">
      <c r="A318" s="269"/>
      <c r="B318" s="759"/>
      <c r="C318" s="624" t="s">
        <v>1375</v>
      </c>
      <c r="D318" s="624"/>
      <c r="E318" s="624"/>
      <c r="F318" s="624"/>
      <c r="G318" s="624"/>
      <c r="H318" s="624"/>
      <c r="I318" s="624"/>
      <c r="J318" s="624"/>
      <c r="K318" s="624"/>
      <c r="L318" s="624"/>
      <c r="M318" s="624"/>
      <c r="N318" s="624"/>
      <c r="O318" s="624"/>
      <c r="P318" s="624"/>
      <c r="Q318" s="624"/>
      <c r="R318" s="627"/>
      <c r="S318" s="627"/>
      <c r="T318" s="627"/>
      <c r="U318" s="627"/>
      <c r="V318" s="627"/>
      <c r="W318" s="627"/>
      <c r="X318" s="627"/>
      <c r="Y318" s="1228"/>
      <c r="Z318" s="766"/>
      <c r="AA318" s="794"/>
    </row>
    <row r="319" spans="1:28" s="313" customFormat="1" ht="5.25" customHeight="1" x14ac:dyDescent="0.2">
      <c r="A319" s="269"/>
      <c r="B319" s="216"/>
      <c r="C319" s="628"/>
      <c r="D319" s="1230"/>
      <c r="E319" s="1230"/>
      <c r="F319" s="628"/>
      <c r="G319" s="628"/>
      <c r="H319" s="628"/>
      <c r="I319" s="628"/>
      <c r="J319" s="628"/>
      <c r="K319" s="628"/>
      <c r="L319" s="628"/>
      <c r="M319" s="628"/>
      <c r="N319" s="628"/>
      <c r="O319" s="628"/>
      <c r="P319" s="628"/>
      <c r="Q319" s="628"/>
      <c r="R319" s="628"/>
      <c r="S319" s="628"/>
      <c r="T319" s="628"/>
      <c r="U319" s="628"/>
      <c r="V319" s="628"/>
      <c r="W319" s="628"/>
      <c r="X319" s="628"/>
      <c r="Y319" s="628"/>
      <c r="Z319" s="141"/>
      <c r="AA319" s="794">
        <f t="shared" ref="AA319:AA320" si="61">IF(I319="?",0,IF(I319&lt;&gt;"",1,0))</f>
        <v>0</v>
      </c>
    </row>
    <row r="320" spans="1:28" s="313" customFormat="1" ht="21" customHeight="1" x14ac:dyDescent="0.2">
      <c r="A320" s="269" t="s">
        <v>1773</v>
      </c>
      <c r="B320" s="216"/>
      <c r="C320" s="628" t="s">
        <v>69</v>
      </c>
      <c r="D320" s="1242"/>
      <c r="E320" s="1242"/>
      <c r="F320" s="628"/>
      <c r="G320" s="628"/>
      <c r="H320" s="628"/>
      <c r="I320" s="1785"/>
      <c r="J320" s="1786"/>
      <c r="K320" s="1786"/>
      <c r="L320" s="1786"/>
      <c r="M320" s="1786"/>
      <c r="N320" s="1786"/>
      <c r="O320" s="1786"/>
      <c r="P320" s="1786"/>
      <c r="Q320" s="1786"/>
      <c r="R320" s="1786"/>
      <c r="S320" s="1786"/>
      <c r="T320" s="1786"/>
      <c r="U320" s="1786"/>
      <c r="V320" s="1786"/>
      <c r="W320" s="1786"/>
      <c r="X320" s="1787"/>
      <c r="Y320" s="628"/>
      <c r="Z320" s="141"/>
      <c r="AA320" s="794">
        <f t="shared" si="61"/>
        <v>0</v>
      </c>
    </row>
    <row r="321" spans="1:29" s="313" customFormat="1" ht="5.25" customHeight="1" x14ac:dyDescent="0.2">
      <c r="A321" s="269"/>
      <c r="B321" s="216"/>
      <c r="C321" s="627"/>
      <c r="D321" s="1242"/>
      <c r="E321" s="1242"/>
      <c r="F321" s="628"/>
      <c r="G321" s="628"/>
      <c r="H321" s="628"/>
      <c r="I321" s="628"/>
      <c r="J321" s="628"/>
      <c r="K321" s="628"/>
      <c r="L321" s="628"/>
      <c r="M321" s="628"/>
      <c r="N321" s="628"/>
      <c r="O321" s="628"/>
      <c r="P321" s="628"/>
      <c r="Q321" s="628"/>
      <c r="R321" s="628"/>
      <c r="S321" s="628"/>
      <c r="T321" s="628"/>
      <c r="U321" s="628"/>
      <c r="V321" s="628"/>
      <c r="W321" s="628"/>
      <c r="X321" s="628"/>
      <c r="Y321" s="628"/>
      <c r="Z321" s="141"/>
      <c r="AA321" s="794"/>
    </row>
    <row r="322" spans="1:29" s="313" customFormat="1" ht="21" customHeight="1" x14ac:dyDescent="0.2">
      <c r="A322" s="269" t="s">
        <v>1774</v>
      </c>
      <c r="B322" s="221"/>
      <c r="C322" s="628" t="s">
        <v>51</v>
      </c>
      <c r="D322" s="1242"/>
      <c r="E322" s="1242"/>
      <c r="F322" s="628"/>
      <c r="G322" s="628"/>
      <c r="H322" s="628"/>
      <c r="I322" s="1785"/>
      <c r="J322" s="1786"/>
      <c r="K322" s="1786"/>
      <c r="L322" s="1786"/>
      <c r="M322" s="1786"/>
      <c r="N322" s="1786"/>
      <c r="O322" s="1786"/>
      <c r="P322" s="1786"/>
      <c r="Q322" s="1786"/>
      <c r="R322" s="1786"/>
      <c r="S322" s="1786"/>
      <c r="T322" s="1786"/>
      <c r="U322" s="1786"/>
      <c r="V322" s="1786"/>
      <c r="W322" s="1786"/>
      <c r="X322" s="1787"/>
      <c r="Y322" s="628"/>
      <c r="Z322" s="141"/>
      <c r="AA322" s="794">
        <f t="shared" ref="AA322" si="62">IF(I322="?",0,IF(I322&lt;&gt;"",1,0))</f>
        <v>0</v>
      </c>
    </row>
    <row r="323" spans="1:29" s="313" customFormat="1" ht="5.25" customHeight="1" x14ac:dyDescent="0.2">
      <c r="A323" s="269"/>
      <c r="B323" s="216"/>
      <c r="C323" s="627"/>
      <c r="D323" s="1242"/>
      <c r="E323" s="1242"/>
      <c r="F323" s="628"/>
      <c r="G323" s="628"/>
      <c r="H323" s="628"/>
      <c r="I323" s="628"/>
      <c r="J323" s="628"/>
      <c r="K323" s="628"/>
      <c r="L323" s="628"/>
      <c r="M323" s="628"/>
      <c r="N323" s="628"/>
      <c r="O323" s="628"/>
      <c r="P323" s="628"/>
      <c r="Q323" s="628"/>
      <c r="R323" s="628"/>
      <c r="S323" s="628"/>
      <c r="T323" s="628"/>
      <c r="U323" s="628"/>
      <c r="V323" s="628"/>
      <c r="W323" s="628"/>
      <c r="X323" s="628"/>
      <c r="Y323" s="628"/>
      <c r="Z323" s="141"/>
      <c r="AA323" s="794"/>
    </row>
    <row r="324" spans="1:29" s="313" customFormat="1" ht="21" customHeight="1" x14ac:dyDescent="0.2">
      <c r="A324" s="269" t="s">
        <v>1775</v>
      </c>
      <c r="B324" s="221"/>
      <c r="C324" s="628" t="s">
        <v>205</v>
      </c>
      <c r="D324" s="1242"/>
      <c r="E324" s="1242"/>
      <c r="F324" s="628"/>
      <c r="G324" s="628"/>
      <c r="H324" s="628"/>
      <c r="I324" s="1785"/>
      <c r="J324" s="1786"/>
      <c r="K324" s="1786"/>
      <c r="L324" s="1786"/>
      <c r="M324" s="1786"/>
      <c r="N324" s="1786"/>
      <c r="O324" s="1786"/>
      <c r="P324" s="1786"/>
      <c r="Q324" s="1786"/>
      <c r="R324" s="1786"/>
      <c r="S324" s="1786"/>
      <c r="T324" s="1786"/>
      <c r="U324" s="1786"/>
      <c r="V324" s="1786"/>
      <c r="W324" s="1786"/>
      <c r="X324" s="1787"/>
      <c r="Y324" s="628"/>
      <c r="Z324" s="141"/>
      <c r="AA324" s="794">
        <f t="shared" ref="AA324" si="63">IF(I324="?",0,IF(I324&lt;&gt;"",1,0))</f>
        <v>0</v>
      </c>
    </row>
    <row r="325" spans="1:29" s="313" customFormat="1" ht="5.25" customHeight="1" x14ac:dyDescent="0.2">
      <c r="A325" s="269"/>
      <c r="B325" s="214"/>
      <c r="C325" s="215"/>
      <c r="D325" s="215"/>
      <c r="E325" s="215"/>
      <c r="F325" s="215"/>
      <c r="G325" s="215"/>
      <c r="H325" s="215"/>
      <c r="I325" s="215"/>
      <c r="J325" s="215"/>
      <c r="K325" s="215"/>
      <c r="L325" s="215"/>
      <c r="M325" s="215"/>
      <c r="N325" s="215"/>
      <c r="O325" s="215"/>
      <c r="P325" s="215"/>
      <c r="Q325" s="215"/>
      <c r="R325" s="215"/>
      <c r="S325" s="215"/>
      <c r="T325" s="215"/>
      <c r="U325" s="215"/>
      <c r="V325" s="215"/>
      <c r="W325" s="215"/>
      <c r="X325" s="215"/>
      <c r="Y325" s="215"/>
      <c r="Z325" s="145"/>
      <c r="AA325" s="794"/>
    </row>
    <row r="326" spans="1:29" s="313" customFormat="1" ht="5.25" customHeight="1" x14ac:dyDescent="0.2">
      <c r="A326" s="269"/>
      <c r="B326" s="216"/>
      <c r="C326" s="628"/>
      <c r="D326" s="628"/>
      <c r="E326" s="628"/>
      <c r="F326" s="628"/>
      <c r="G326" s="628"/>
      <c r="H326" s="628"/>
      <c r="I326" s="628"/>
      <c r="J326" s="628"/>
      <c r="K326" s="628"/>
      <c r="L326" s="628"/>
      <c r="M326" s="628"/>
      <c r="N326" s="628"/>
      <c r="O326" s="628"/>
      <c r="P326" s="628"/>
      <c r="Q326" s="628"/>
      <c r="R326" s="628"/>
      <c r="S326" s="628"/>
      <c r="T326" s="628"/>
      <c r="U326" s="628"/>
      <c r="V326" s="628"/>
      <c r="W326" s="628"/>
      <c r="X326" s="628"/>
      <c r="Y326" s="628"/>
      <c r="Z326" s="141"/>
      <c r="AA326" s="794"/>
    </row>
    <row r="327" spans="1:29" s="711" customFormat="1" ht="36" customHeight="1" x14ac:dyDescent="0.2">
      <c r="A327" s="269"/>
      <c r="B327" s="211"/>
      <c r="C327" s="2204" t="s">
        <v>750</v>
      </c>
      <c r="D327" s="2325"/>
      <c r="E327" s="2325"/>
      <c r="F327" s="2325"/>
      <c r="G327" s="2325"/>
      <c r="H327" s="2325"/>
      <c r="I327" s="2325"/>
      <c r="J327" s="2325"/>
      <c r="K327" s="2325"/>
      <c r="L327" s="2325"/>
      <c r="M327" s="2325"/>
      <c r="N327" s="2325"/>
      <c r="O327" s="2325"/>
      <c r="P327" s="2325"/>
      <c r="Q327" s="2325"/>
      <c r="R327" s="2325"/>
      <c r="S327" s="2325"/>
      <c r="T327" s="2325"/>
      <c r="U327" s="2325"/>
      <c r="V327" s="2325"/>
      <c r="W327" s="2325"/>
      <c r="X327" s="2326"/>
      <c r="Y327" s="594"/>
      <c r="Z327" s="1231"/>
      <c r="AA327" s="794"/>
    </row>
    <row r="328" spans="1:29" s="313" customFormat="1" ht="5.25" customHeight="1" x14ac:dyDescent="0.2">
      <c r="A328" s="269"/>
      <c r="B328" s="214"/>
      <c r="C328" s="215"/>
      <c r="D328" s="215"/>
      <c r="E328" s="215"/>
      <c r="F328" s="215"/>
      <c r="G328" s="215"/>
      <c r="H328" s="215"/>
      <c r="I328" s="215"/>
      <c r="J328" s="215"/>
      <c r="K328" s="215"/>
      <c r="L328" s="215"/>
      <c r="M328" s="215"/>
      <c r="N328" s="215"/>
      <c r="O328" s="215"/>
      <c r="P328" s="215"/>
      <c r="Q328" s="215"/>
      <c r="R328" s="215"/>
      <c r="S328" s="215"/>
      <c r="T328" s="215"/>
      <c r="U328" s="215"/>
      <c r="V328" s="215"/>
      <c r="W328" s="215"/>
      <c r="X328" s="215"/>
      <c r="Y328" s="215"/>
      <c r="Z328" s="145"/>
      <c r="AA328" s="794"/>
    </row>
    <row r="329" spans="1:29" s="313" customFormat="1" ht="5.25" customHeight="1" x14ac:dyDescent="0.2">
      <c r="A329" s="269"/>
      <c r="B329" s="216"/>
      <c r="C329" s="628"/>
      <c r="D329" s="628"/>
      <c r="E329" s="628"/>
      <c r="F329" s="628"/>
      <c r="G329" s="628"/>
      <c r="H329" s="628"/>
      <c r="I329" s="628"/>
      <c r="J329" s="628"/>
      <c r="K329" s="628"/>
      <c r="L329" s="628"/>
      <c r="M329" s="628"/>
      <c r="N329" s="628"/>
      <c r="O329" s="628"/>
      <c r="P329" s="628"/>
      <c r="Q329" s="628"/>
      <c r="R329" s="628"/>
      <c r="S329" s="628"/>
      <c r="T329" s="628"/>
      <c r="U329" s="628"/>
      <c r="V329" s="628"/>
      <c r="W329" s="628"/>
      <c r="X329" s="628"/>
      <c r="Y329" s="628"/>
      <c r="Z329" s="141"/>
      <c r="AA329" s="794"/>
    </row>
    <row r="330" spans="1:29" s="313" customFormat="1" ht="30.75" customHeight="1" x14ac:dyDescent="0.2">
      <c r="A330" s="269" t="s">
        <v>1776</v>
      </c>
      <c r="B330" s="216"/>
      <c r="C330" s="1782" t="s">
        <v>837</v>
      </c>
      <c r="D330" s="1782"/>
      <c r="E330" s="1782"/>
      <c r="F330" s="1782"/>
      <c r="G330" s="1782"/>
      <c r="H330" s="1782"/>
      <c r="I330" s="1782"/>
      <c r="J330" s="1782"/>
      <c r="K330" s="1782"/>
      <c r="L330" s="1782"/>
      <c r="M330" s="1782"/>
      <c r="N330" s="1675"/>
      <c r="O330" s="1675"/>
      <c r="P330" s="1675"/>
      <c r="Q330" s="1675"/>
      <c r="R330" s="1675"/>
      <c r="S330" s="1675"/>
      <c r="T330" s="1675"/>
      <c r="U330" s="1229"/>
      <c r="V330" s="1229"/>
      <c r="W330" s="1358" t="s">
        <v>849</v>
      </c>
      <c r="X330" s="1359"/>
      <c r="Y330" s="628"/>
      <c r="Z330" s="141"/>
      <c r="AA330" s="794">
        <f t="shared" ref="AA330" si="64">IF(W330="?",0,IF(W330&lt;&gt;"",1,0))</f>
        <v>0</v>
      </c>
    </row>
    <row r="331" spans="1:29" s="313" customFormat="1" ht="10.5" customHeight="1" x14ac:dyDescent="0.2">
      <c r="A331" s="265" t="str">
        <f>IF($L$4&lt;&gt;"",$L$4,"")</f>
        <v>00000000</v>
      </c>
      <c r="B331" s="183"/>
      <c r="C331" s="184"/>
      <c r="D331" s="184"/>
      <c r="E331" s="184"/>
      <c r="F331" s="184"/>
      <c r="G331" s="184"/>
      <c r="H331" s="184"/>
      <c r="I331" s="184"/>
      <c r="J331" s="184"/>
      <c r="K331" s="184"/>
      <c r="L331" s="184"/>
      <c r="M331" s="184"/>
      <c r="N331" s="184"/>
      <c r="O331" s="184"/>
      <c r="P331" s="184"/>
      <c r="Q331" s="184"/>
      <c r="R331" s="184"/>
      <c r="S331" s="184"/>
      <c r="T331" s="184"/>
      <c r="U331" s="184"/>
      <c r="V331" s="184"/>
      <c r="W331" s="184"/>
      <c r="X331" s="184"/>
      <c r="Y331" s="184"/>
      <c r="Z331" s="149"/>
      <c r="AA331" s="794"/>
    </row>
    <row r="332" spans="1:29" s="313" customFormat="1" ht="5.25" customHeight="1" x14ac:dyDescent="0.2">
      <c r="A332" s="269"/>
      <c r="B332" s="757"/>
      <c r="C332" s="758"/>
      <c r="D332" s="758"/>
      <c r="E332" s="758"/>
      <c r="F332" s="758"/>
      <c r="G332" s="758"/>
      <c r="H332" s="758"/>
      <c r="I332" s="758"/>
      <c r="J332" s="758"/>
      <c r="K332" s="758"/>
      <c r="L332" s="758"/>
      <c r="M332" s="758"/>
      <c r="N332" s="758"/>
      <c r="O332" s="758"/>
      <c r="P332" s="758"/>
      <c r="Q332" s="758"/>
      <c r="R332" s="758"/>
      <c r="S332" s="758"/>
      <c r="T332" s="758"/>
      <c r="U332" s="758"/>
      <c r="V332" s="669"/>
      <c r="W332" s="669"/>
      <c r="X332" s="669"/>
      <c r="Y332" s="669"/>
      <c r="Z332" s="670"/>
      <c r="AA332" s="794"/>
      <c r="AB332" s="136"/>
      <c r="AC332" s="136"/>
    </row>
    <row r="333" spans="1:29" s="313" customFormat="1" ht="21" customHeight="1" x14ac:dyDescent="0.2">
      <c r="A333" s="269"/>
      <c r="B333" s="259"/>
      <c r="C333" s="2361" t="s">
        <v>942</v>
      </c>
      <c r="D333" s="2074"/>
      <c r="E333" s="2074"/>
      <c r="F333" s="2074"/>
      <c r="G333" s="693" t="s">
        <v>957</v>
      </c>
      <c r="H333" s="1432" t="str">
        <f>$L$10</f>
        <v/>
      </c>
      <c r="I333" s="2362"/>
      <c r="J333" s="2362"/>
      <c r="K333" s="2362"/>
      <c r="L333" s="2362"/>
      <c r="M333" s="2362"/>
      <c r="N333" s="2362"/>
      <c r="O333" s="2362"/>
      <c r="P333" s="2362"/>
      <c r="Q333" s="2362"/>
      <c r="R333" s="2362"/>
      <c r="S333" s="2362"/>
      <c r="T333" s="2363"/>
      <c r="U333" s="2364" t="str">
        <f>$L$4</f>
        <v>00000000</v>
      </c>
      <c r="V333" s="2365"/>
      <c r="W333" s="2365"/>
      <c r="X333" s="2366"/>
      <c r="Y333" s="672"/>
      <c r="Z333" s="175"/>
      <c r="AA333" s="794">
        <f t="shared" ref="AA333" si="65">IF(SUM(AA334:AA383)&gt;0,10000,0)</f>
        <v>0</v>
      </c>
      <c r="AB333" s="136"/>
      <c r="AC333" s="136"/>
    </row>
    <row r="334" spans="1:29" ht="9" customHeight="1" x14ac:dyDescent="0.2">
      <c r="A334" s="269"/>
      <c r="B334" s="150"/>
      <c r="C334" s="628"/>
      <c r="D334" s="628"/>
      <c r="E334" s="628"/>
      <c r="F334" s="628"/>
      <c r="G334" s="628"/>
      <c r="H334" s="628"/>
      <c r="I334" s="628"/>
      <c r="J334" s="628"/>
      <c r="K334" s="628"/>
      <c r="L334" s="628"/>
      <c r="M334" s="628"/>
      <c r="N334" s="628"/>
      <c r="O334" s="628"/>
      <c r="P334" s="628"/>
      <c r="Q334" s="628"/>
      <c r="R334" s="628"/>
      <c r="S334" s="628"/>
      <c r="T334" s="628"/>
      <c r="U334" s="628"/>
      <c r="V334" s="628"/>
      <c r="W334" s="628"/>
      <c r="X334" s="628"/>
      <c r="Y334" s="179"/>
      <c r="Z334" s="175"/>
      <c r="AA334" s="794"/>
    </row>
    <row r="335" spans="1:29" ht="21" customHeight="1" x14ac:dyDescent="0.2">
      <c r="A335" s="748" t="s">
        <v>1598</v>
      </c>
      <c r="B335" s="150"/>
      <c r="C335" s="628" t="s">
        <v>1761</v>
      </c>
      <c r="D335" s="664"/>
      <c r="E335" s="664"/>
      <c r="F335" s="664"/>
      <c r="G335" s="664"/>
      <c r="H335" s="2351"/>
      <c r="I335" s="2380"/>
      <c r="J335" s="2380"/>
      <c r="K335" s="2380"/>
      <c r="L335" s="2380"/>
      <c r="M335" s="2380"/>
      <c r="N335" s="2380"/>
      <c r="O335" s="2380"/>
      <c r="P335" s="2380"/>
      <c r="Q335" s="2380"/>
      <c r="R335" s="2380"/>
      <c r="S335" s="2380"/>
      <c r="T335" s="2380"/>
      <c r="U335" s="2380"/>
      <c r="V335" s="2380"/>
      <c r="W335" s="2380"/>
      <c r="X335" s="2380"/>
      <c r="Y335" s="179"/>
      <c r="Z335" s="175"/>
      <c r="AA335" s="794">
        <f>IF(H335="?",0,IF(H335&lt;&gt;"",1,0))</f>
        <v>0</v>
      </c>
    </row>
    <row r="336" spans="1:29" s="313" customFormat="1" ht="5.25" customHeight="1" x14ac:dyDescent="0.2">
      <c r="A336" s="269"/>
      <c r="B336" s="216"/>
      <c r="C336" s="664"/>
      <c r="D336" s="664"/>
      <c r="E336" s="628"/>
      <c r="F336" s="628"/>
      <c r="G336" s="628"/>
      <c r="H336" s="628"/>
      <c r="I336" s="628"/>
      <c r="J336" s="628"/>
      <c r="K336" s="628"/>
      <c r="L336" s="628"/>
      <c r="M336" s="628"/>
      <c r="N336" s="628"/>
      <c r="O336" s="628"/>
      <c r="P336" s="628"/>
      <c r="Q336" s="628"/>
      <c r="R336" s="664"/>
      <c r="S336" s="664"/>
      <c r="T336" s="664"/>
      <c r="U336" s="664"/>
      <c r="V336" s="664"/>
      <c r="W336" s="664"/>
      <c r="X336" s="628"/>
      <c r="Y336" s="1232"/>
      <c r="Z336" s="141"/>
      <c r="AA336" s="794"/>
      <c r="AB336" s="314"/>
    </row>
    <row r="337" spans="1:28" ht="21" customHeight="1" x14ac:dyDescent="0.2">
      <c r="A337" s="272" t="s">
        <v>1589</v>
      </c>
      <c r="B337" s="150"/>
      <c r="C337" s="628" t="s">
        <v>799</v>
      </c>
      <c r="D337" s="664"/>
      <c r="E337" s="2351"/>
      <c r="F337" s="2352"/>
      <c r="G337" s="628"/>
      <c r="H337" s="664" t="s">
        <v>693</v>
      </c>
      <c r="I337" s="2351"/>
      <c r="J337" s="2352"/>
      <c r="K337" s="2352"/>
      <c r="L337" s="2352"/>
      <c r="M337" s="2352"/>
      <c r="N337" s="2352"/>
      <c r="O337" s="2352"/>
      <c r="P337" s="2352"/>
      <c r="Q337" s="2352"/>
      <c r="R337" s="2352"/>
      <c r="S337" s="2352"/>
      <c r="T337" s="2352"/>
      <c r="U337" s="2352"/>
      <c r="V337" s="2352"/>
      <c r="W337" s="2352"/>
      <c r="X337" s="2380"/>
      <c r="Y337" s="179"/>
      <c r="Z337" s="175"/>
      <c r="AA337" s="794">
        <f>IF(E337="?",0,IF(E337&lt;&gt;"",1,0))+IF(I337="?",0,IF(I337&lt;&gt;"",1,0))</f>
        <v>0</v>
      </c>
    </row>
    <row r="338" spans="1:28" s="313" customFormat="1" ht="9" customHeight="1" x14ac:dyDescent="0.2">
      <c r="A338" s="269"/>
      <c r="B338" s="216"/>
      <c r="C338" s="664"/>
      <c r="D338" s="664"/>
      <c r="E338" s="628"/>
      <c r="F338" s="628"/>
      <c r="G338" s="628"/>
      <c r="H338" s="628"/>
      <c r="I338" s="628"/>
      <c r="J338" s="628"/>
      <c r="K338" s="628"/>
      <c r="L338" s="628"/>
      <c r="M338" s="628"/>
      <c r="N338" s="628"/>
      <c r="O338" s="628"/>
      <c r="P338" s="628"/>
      <c r="Q338" s="628"/>
      <c r="R338" s="664"/>
      <c r="S338" s="664"/>
      <c r="T338" s="664"/>
      <c r="U338" s="664"/>
      <c r="V338" s="664"/>
      <c r="W338" s="664"/>
      <c r="X338" s="628"/>
      <c r="Y338" s="1232"/>
      <c r="Z338" s="141"/>
      <c r="AA338" s="794"/>
      <c r="AB338" s="314"/>
    </row>
    <row r="339" spans="1:28" s="313" customFormat="1" ht="21" customHeight="1" x14ac:dyDescent="0.2">
      <c r="A339" s="269" t="s">
        <v>1590</v>
      </c>
      <c r="B339" s="216"/>
      <c r="C339" s="628" t="s">
        <v>1536</v>
      </c>
      <c r="D339" s="664"/>
      <c r="E339" s="628"/>
      <c r="F339" s="628"/>
      <c r="G339" s="628"/>
      <c r="H339" s="628"/>
      <c r="I339" s="628"/>
      <c r="J339" s="628"/>
      <c r="K339" s="628"/>
      <c r="L339" s="628"/>
      <c r="M339" s="628"/>
      <c r="N339" s="628"/>
      <c r="O339" s="628"/>
      <c r="P339" s="628"/>
      <c r="Q339" s="628"/>
      <c r="R339" s="664"/>
      <c r="S339" s="664"/>
      <c r="T339" s="664"/>
      <c r="U339" s="2043"/>
      <c r="V339" s="2378"/>
      <c r="W339" s="2379"/>
      <c r="X339" s="628" t="s">
        <v>752</v>
      </c>
      <c r="Y339" s="1232"/>
      <c r="Z339" s="141"/>
      <c r="AA339" s="794">
        <f t="shared" ref="AA339" si="66">IF(U339="?",0,IF(U339&lt;&gt;"",1,0))</f>
        <v>0</v>
      </c>
      <c r="AB339" s="314"/>
    </row>
    <row r="340" spans="1:28" s="313" customFormat="1" ht="9" customHeight="1" x14ac:dyDescent="0.2">
      <c r="A340" s="269"/>
      <c r="B340" s="216"/>
      <c r="C340" s="664"/>
      <c r="D340" s="664"/>
      <c r="E340" s="628"/>
      <c r="F340" s="628"/>
      <c r="G340" s="628"/>
      <c r="H340" s="628"/>
      <c r="I340" s="628"/>
      <c r="J340" s="628"/>
      <c r="K340" s="628"/>
      <c r="L340" s="628"/>
      <c r="M340" s="628"/>
      <c r="N340" s="628"/>
      <c r="O340" s="628"/>
      <c r="P340" s="628"/>
      <c r="Q340" s="628"/>
      <c r="R340" s="664"/>
      <c r="S340" s="664"/>
      <c r="T340" s="664"/>
      <c r="U340" s="664"/>
      <c r="V340" s="664"/>
      <c r="W340" s="664"/>
      <c r="X340" s="628"/>
      <c r="Y340" s="1232"/>
      <c r="Z340" s="141"/>
      <c r="AA340" s="794"/>
      <c r="AB340" s="314"/>
    </row>
    <row r="341" spans="1:28" s="313" customFormat="1" ht="24" customHeight="1" x14ac:dyDescent="0.2">
      <c r="A341" s="272" t="s">
        <v>1591</v>
      </c>
      <c r="B341" s="216"/>
      <c r="C341" s="2332" t="s">
        <v>1374</v>
      </c>
      <c r="D341" s="2333"/>
      <c r="E341" s="2333"/>
      <c r="F341" s="2333"/>
      <c r="G341" s="2333"/>
      <c r="H341" s="2333"/>
      <c r="I341" s="2333"/>
      <c r="J341" s="2333"/>
      <c r="K341" s="2333"/>
      <c r="L341" s="2333"/>
      <c r="M341" s="2333"/>
      <c r="N341" s="2333"/>
      <c r="O341" s="2333"/>
      <c r="P341" s="2333"/>
      <c r="Q341" s="2333"/>
      <c r="R341" s="2333"/>
      <c r="S341" s="2333"/>
      <c r="T341" s="664"/>
      <c r="U341" s="1213" t="s">
        <v>849</v>
      </c>
      <c r="V341" s="93"/>
      <c r="W341" s="1213" t="s">
        <v>849</v>
      </c>
      <c r="X341" s="664"/>
      <c r="Y341" s="1232"/>
      <c r="Z341" s="141"/>
      <c r="AA341" s="794">
        <f t="shared" ref="AA341" si="67">IF(U341="?",0,IF(U341&lt;&gt;"",1,0))+IF(W341="?",0,IF(W341&lt;&gt;"",1,0))</f>
        <v>0</v>
      </c>
      <c r="AB341" s="314"/>
    </row>
    <row r="342" spans="1:28" s="313" customFormat="1" ht="5.25" customHeight="1" x14ac:dyDescent="0.2">
      <c r="A342" s="269"/>
      <c r="B342" s="216"/>
      <c r="C342" s="664"/>
      <c r="D342" s="664"/>
      <c r="E342" s="628"/>
      <c r="F342" s="628"/>
      <c r="G342" s="628"/>
      <c r="H342" s="628"/>
      <c r="I342" s="628"/>
      <c r="J342" s="628"/>
      <c r="K342" s="628"/>
      <c r="L342" s="628"/>
      <c r="M342" s="628"/>
      <c r="N342" s="628"/>
      <c r="O342" s="628"/>
      <c r="P342" s="628"/>
      <c r="Q342" s="628"/>
      <c r="R342" s="664"/>
      <c r="S342" s="664"/>
      <c r="T342" s="664"/>
      <c r="U342" s="664"/>
      <c r="V342" s="664"/>
      <c r="W342" s="664"/>
      <c r="X342" s="628"/>
      <c r="Y342" s="1232"/>
      <c r="Z342" s="141"/>
      <c r="AA342" s="794"/>
      <c r="AB342" s="314"/>
    </row>
    <row r="343" spans="1:28" s="313" customFormat="1" ht="21" customHeight="1" x14ac:dyDescent="0.2">
      <c r="A343" s="272" t="s">
        <v>1592</v>
      </c>
      <c r="B343" s="216"/>
      <c r="C343" s="628" t="s">
        <v>1517</v>
      </c>
      <c r="D343" s="664"/>
      <c r="E343" s="664"/>
      <c r="F343" s="664"/>
      <c r="G343" s="664"/>
      <c r="H343" s="664"/>
      <c r="I343" s="664"/>
      <c r="J343" s="664"/>
      <c r="K343" s="664"/>
      <c r="L343" s="664"/>
      <c r="M343" s="664"/>
      <c r="N343" s="664"/>
      <c r="O343" s="664"/>
      <c r="P343" s="664"/>
      <c r="Q343" s="1213" t="s">
        <v>849</v>
      </c>
      <c r="R343" s="627" t="s">
        <v>1050</v>
      </c>
      <c r="S343" s="1232"/>
      <c r="T343" s="1213" t="s">
        <v>849</v>
      </c>
      <c r="U343" s="627" t="s">
        <v>1051</v>
      </c>
      <c r="V343" s="1232"/>
      <c r="W343" s="1213" t="s">
        <v>849</v>
      </c>
      <c r="X343" s="627" t="s">
        <v>1052</v>
      </c>
      <c r="Y343" s="1232"/>
      <c r="Z343" s="141"/>
      <c r="AA343" s="794">
        <f t="shared" ref="AA343" si="68">IF(Q343="?",0,IF(Q343&lt;&gt;"",1,0))+IF(T343="?",0,IF(T343&lt;&gt;"",1,0))+IF(W343="?",0,IF(W343&lt;&gt;"",1,0))</f>
        <v>0</v>
      </c>
      <c r="AB343" s="314"/>
    </row>
    <row r="344" spans="1:28" s="313" customFormat="1" ht="9" customHeight="1" x14ac:dyDescent="0.2">
      <c r="A344" s="269"/>
      <c r="B344" s="216"/>
      <c r="C344" s="664"/>
      <c r="D344" s="664"/>
      <c r="E344" s="628"/>
      <c r="F344" s="628"/>
      <c r="G344" s="628"/>
      <c r="H344" s="628"/>
      <c r="I344" s="628"/>
      <c r="J344" s="628"/>
      <c r="K344" s="628"/>
      <c r="L344" s="628"/>
      <c r="M344" s="628"/>
      <c r="N344" s="628"/>
      <c r="O344" s="628"/>
      <c r="P344" s="628"/>
      <c r="Q344" s="628"/>
      <c r="R344" s="664"/>
      <c r="S344" s="664"/>
      <c r="T344" s="664"/>
      <c r="U344" s="664"/>
      <c r="V344" s="664"/>
      <c r="W344" s="664"/>
      <c r="X344" s="628"/>
      <c r="Y344" s="1232"/>
      <c r="Z344" s="141"/>
      <c r="AA344" s="794"/>
      <c r="AB344" s="314"/>
    </row>
    <row r="345" spans="1:28" s="313" customFormat="1" ht="12" customHeight="1" x14ac:dyDescent="0.15">
      <c r="A345" s="1234"/>
      <c r="B345" s="216"/>
      <c r="C345" s="1094"/>
      <c r="D345" s="1102"/>
      <c r="E345" s="1100"/>
      <c r="F345" s="1100"/>
      <c r="G345" s="1100"/>
      <c r="H345" s="1100"/>
      <c r="I345" s="1100"/>
      <c r="J345" s="1100"/>
      <c r="K345" s="1100"/>
      <c r="L345" s="1095"/>
      <c r="M345" s="2381" t="s">
        <v>1455</v>
      </c>
      <c r="N345" s="2382"/>
      <c r="O345" s="2382" t="s">
        <v>1429</v>
      </c>
      <c r="P345" s="2382"/>
      <c r="Q345" s="2382"/>
      <c r="R345" s="2383"/>
      <c r="S345" s="2381" t="s">
        <v>1443</v>
      </c>
      <c r="T345" s="2382"/>
      <c r="U345" s="2382" t="s">
        <v>1429</v>
      </c>
      <c r="V345" s="2382"/>
      <c r="W345" s="2382"/>
      <c r="X345" s="2383"/>
      <c r="Y345" s="140"/>
      <c r="Z345" s="141"/>
      <c r="AA345" s="794"/>
      <c r="AB345" s="136"/>
    </row>
    <row r="346" spans="1:28" s="313" customFormat="1" ht="24" customHeight="1" x14ac:dyDescent="0.2">
      <c r="A346" s="1234"/>
      <c r="B346" s="216"/>
      <c r="C346" s="1096"/>
      <c r="D346" s="1103"/>
      <c r="E346" s="143"/>
      <c r="F346" s="143"/>
      <c r="G346" s="143"/>
      <c r="H346" s="143"/>
      <c r="I346" s="143"/>
      <c r="J346" s="143"/>
      <c r="K346" s="143"/>
      <c r="L346" s="1097"/>
      <c r="M346" s="2384" t="s">
        <v>1441</v>
      </c>
      <c r="N346" s="2385"/>
      <c r="O346" s="2386"/>
      <c r="P346" s="2179" t="s">
        <v>1442</v>
      </c>
      <c r="Q346" s="2180"/>
      <c r="R346" s="2181"/>
      <c r="S346" s="2384" t="s">
        <v>1441</v>
      </c>
      <c r="T346" s="2385"/>
      <c r="U346" s="2386"/>
      <c r="V346" s="2179" t="s">
        <v>1442</v>
      </c>
      <c r="W346" s="2180"/>
      <c r="X346" s="2181"/>
      <c r="Y346" s="140"/>
      <c r="Z346" s="141"/>
      <c r="AA346" s="794"/>
      <c r="AB346" s="136"/>
    </row>
    <row r="347" spans="1:28" s="313" customFormat="1" ht="21" customHeight="1" x14ac:dyDescent="0.15">
      <c r="A347" s="1234" t="s">
        <v>1593</v>
      </c>
      <c r="B347" s="216"/>
      <c r="C347" s="2154" t="s">
        <v>1538</v>
      </c>
      <c r="D347" s="2155"/>
      <c r="E347" s="2155"/>
      <c r="F347" s="2155"/>
      <c r="G347" s="2155"/>
      <c r="H347" s="2155"/>
      <c r="I347" s="2155"/>
      <c r="J347" s="2155"/>
      <c r="K347" s="2155"/>
      <c r="L347" s="2156"/>
      <c r="M347" s="2189"/>
      <c r="N347" s="2190"/>
      <c r="O347" s="2191"/>
      <c r="P347" s="2189"/>
      <c r="Q347" s="2190"/>
      <c r="R347" s="2191"/>
      <c r="S347" s="2189"/>
      <c r="T347" s="2190"/>
      <c r="U347" s="2191"/>
      <c r="V347" s="2189"/>
      <c r="W347" s="2190"/>
      <c r="X347" s="2191"/>
      <c r="Y347" s="140"/>
      <c r="Z347" s="141"/>
      <c r="AA347" s="794">
        <f t="shared" ref="AA347" si="69">IF(M347="?",0,IF(M347&lt;&gt;"",1,0))+IF(P347="?",0,IF(P347&lt;&gt;"",1,0))+IF(S347="?",0,IF(S347&lt;&gt;"",1,0))+IF(V347="?",0,IF(V347&lt;&gt;"",1,0))</f>
        <v>0</v>
      </c>
      <c r="AB347" s="136"/>
    </row>
    <row r="348" spans="1:28" s="313" customFormat="1" ht="9" customHeight="1" x14ac:dyDescent="0.15">
      <c r="A348" s="1234"/>
      <c r="B348" s="216"/>
      <c r="C348" s="625"/>
      <c r="D348" s="625"/>
      <c r="E348" s="625"/>
      <c r="F348" s="625"/>
      <c r="G348" s="625"/>
      <c r="H348" s="625"/>
      <c r="I348" s="625"/>
      <c r="J348" s="625"/>
      <c r="K348" s="625"/>
      <c r="L348" s="625"/>
      <c r="M348" s="625"/>
      <c r="N348" s="625"/>
      <c r="O348" s="625"/>
      <c r="P348" s="625"/>
      <c r="Q348" s="625"/>
      <c r="R348" s="625"/>
      <c r="S348" s="625"/>
      <c r="T348" s="625"/>
      <c r="U348" s="625"/>
      <c r="V348" s="625"/>
      <c r="W348" s="625"/>
      <c r="X348" s="625"/>
      <c r="Y348" s="140"/>
      <c r="Z348" s="141"/>
      <c r="AA348" s="794"/>
      <c r="AB348" s="136"/>
    </row>
    <row r="349" spans="1:28" s="313" customFormat="1" ht="15" customHeight="1" x14ac:dyDescent="0.2">
      <c r="A349" s="1234"/>
      <c r="B349" s="216"/>
      <c r="C349" s="1152"/>
      <c r="D349" s="1153" t="s">
        <v>1500</v>
      </c>
      <c r="E349" s="628"/>
      <c r="F349" s="628"/>
      <c r="G349" s="628"/>
      <c r="H349" s="628"/>
      <c r="I349" s="628"/>
      <c r="J349" s="628"/>
      <c r="K349" s="628"/>
      <c r="L349" s="628"/>
      <c r="M349" s="628"/>
      <c r="N349" s="628"/>
      <c r="O349" s="628"/>
      <c r="P349" s="628"/>
      <c r="Q349" s="628"/>
      <c r="R349" s="664"/>
      <c r="S349" s="664"/>
      <c r="T349" s="664"/>
      <c r="U349" s="664"/>
      <c r="V349" s="664"/>
      <c r="W349" s="664"/>
      <c r="X349" s="628"/>
      <c r="Y349" s="1232"/>
      <c r="Z349" s="141"/>
      <c r="AA349" s="794"/>
      <c r="AB349" s="314"/>
    </row>
    <row r="350" spans="1:28" s="313" customFormat="1" ht="21" customHeight="1" x14ac:dyDescent="0.2">
      <c r="A350" s="272" t="s">
        <v>1766</v>
      </c>
      <c r="B350" s="216"/>
      <c r="C350" s="627"/>
      <c r="D350" s="1213" t="s">
        <v>849</v>
      </c>
      <c r="E350" s="627" t="s">
        <v>227</v>
      </c>
      <c r="F350" s="628"/>
      <c r="G350" s="628"/>
      <c r="H350" s="628"/>
      <c r="I350" s="628"/>
      <c r="J350" s="628"/>
      <c r="K350" s="628"/>
      <c r="L350" s="628"/>
      <c r="M350" s="628"/>
      <c r="N350" s="628"/>
      <c r="O350" s="1213" t="s">
        <v>849</v>
      </c>
      <c r="P350" s="627" t="s">
        <v>1499</v>
      </c>
      <c r="Q350" s="628"/>
      <c r="R350" s="664"/>
      <c r="S350" s="664"/>
      <c r="T350" s="664"/>
      <c r="U350" s="664"/>
      <c r="V350" s="664"/>
      <c r="W350" s="664"/>
      <c r="X350" s="628"/>
      <c r="Y350" s="1232"/>
      <c r="Z350" s="141"/>
      <c r="AA350" s="794">
        <f t="shared" ref="AA350:AA353" si="70">IF(D350="?",0,IF(D350&lt;&gt;"",1,0))+IF(O350="?",0,IF(O350&lt;&gt;"",1,0))</f>
        <v>0</v>
      </c>
      <c r="AB350" s="314"/>
    </row>
    <row r="351" spans="1:28" s="313" customFormat="1" ht="21.75" customHeight="1" x14ac:dyDescent="0.2">
      <c r="A351" s="272" t="s">
        <v>1767</v>
      </c>
      <c r="B351" s="216"/>
      <c r="C351" s="664"/>
      <c r="D351" s="1213" t="s">
        <v>849</v>
      </c>
      <c r="E351" s="627" t="s">
        <v>1497</v>
      </c>
      <c r="F351" s="628"/>
      <c r="G351" s="628"/>
      <c r="H351" s="628"/>
      <c r="I351" s="628"/>
      <c r="J351" s="628"/>
      <c r="K351" s="628"/>
      <c r="L351" s="628"/>
      <c r="M351" s="628"/>
      <c r="N351" s="628"/>
      <c r="O351" s="1213" t="s">
        <v>849</v>
      </c>
      <c r="P351" s="627" t="s">
        <v>1</v>
      </c>
      <c r="Q351" s="628"/>
      <c r="R351" s="664"/>
      <c r="S351" s="664"/>
      <c r="T351" s="664"/>
      <c r="U351" s="664"/>
      <c r="V351" s="664"/>
      <c r="W351" s="664"/>
      <c r="X351" s="628"/>
      <c r="Y351" s="1232"/>
      <c r="Z351" s="141"/>
      <c r="AA351" s="794">
        <f t="shared" si="70"/>
        <v>0</v>
      </c>
      <c r="AB351" s="314"/>
    </row>
    <row r="352" spans="1:28" s="313" customFormat="1" ht="20.25" customHeight="1" x14ac:dyDescent="0.2">
      <c r="A352" s="272" t="s">
        <v>1768</v>
      </c>
      <c r="B352" s="216"/>
      <c r="C352" s="664"/>
      <c r="D352" s="1213" t="s">
        <v>849</v>
      </c>
      <c r="E352" s="627" t="s">
        <v>1498</v>
      </c>
      <c r="F352" s="628"/>
      <c r="G352" s="628"/>
      <c r="H352" s="628"/>
      <c r="I352" s="628"/>
      <c r="J352" s="628"/>
      <c r="K352" s="628"/>
      <c r="L352" s="628"/>
      <c r="M352" s="628"/>
      <c r="N352" s="628"/>
      <c r="O352" s="1213" t="s">
        <v>849</v>
      </c>
      <c r="P352" s="627" t="s">
        <v>188</v>
      </c>
      <c r="Q352" s="628"/>
      <c r="R352" s="664"/>
      <c r="S352" s="664"/>
      <c r="T352" s="664"/>
      <c r="U352" s="664"/>
      <c r="V352" s="664"/>
      <c r="W352" s="664"/>
      <c r="X352" s="628"/>
      <c r="Y352" s="1232"/>
      <c r="Z352" s="141"/>
      <c r="AA352" s="794">
        <f t="shared" si="70"/>
        <v>0</v>
      </c>
      <c r="AB352" s="314"/>
    </row>
    <row r="353" spans="1:28" s="313" customFormat="1" ht="21" customHeight="1" x14ac:dyDescent="0.2">
      <c r="A353" s="272" t="s">
        <v>1769</v>
      </c>
      <c r="B353" s="216"/>
      <c r="C353" s="664"/>
      <c r="D353" s="1213" t="s">
        <v>849</v>
      </c>
      <c r="E353" s="627" t="s">
        <v>148</v>
      </c>
      <c r="F353" s="628"/>
      <c r="G353" s="628"/>
      <c r="H353" s="628"/>
      <c r="I353" s="628"/>
      <c r="J353" s="628"/>
      <c r="K353" s="628"/>
      <c r="L353" s="628"/>
      <c r="M353" s="628"/>
      <c r="N353" s="628"/>
      <c r="O353" s="1213" t="s">
        <v>849</v>
      </c>
      <c r="P353" s="627" t="s">
        <v>46</v>
      </c>
      <c r="Q353" s="628"/>
      <c r="R353" s="664"/>
      <c r="S353" s="664"/>
      <c r="T353" s="664"/>
      <c r="U353" s="664"/>
      <c r="V353" s="664"/>
      <c r="W353" s="664"/>
      <c r="X353" s="628"/>
      <c r="Y353" s="1232"/>
      <c r="Z353" s="141"/>
      <c r="AA353" s="794">
        <f t="shared" si="70"/>
        <v>0</v>
      </c>
      <c r="AB353" s="314"/>
    </row>
    <row r="354" spans="1:28" s="313" customFormat="1" ht="5.25" customHeight="1" x14ac:dyDescent="0.2">
      <c r="A354" s="269"/>
      <c r="B354" s="216"/>
      <c r="C354" s="625"/>
      <c r="D354" s="625"/>
      <c r="E354" s="625"/>
      <c r="F354" s="625"/>
      <c r="G354" s="625"/>
      <c r="H354" s="625"/>
      <c r="I354" s="625"/>
      <c r="J354" s="625"/>
      <c r="K354" s="625"/>
      <c r="L354" s="625"/>
      <c r="M354" s="625"/>
      <c r="N354" s="625"/>
      <c r="O354" s="625"/>
      <c r="P354" s="625"/>
      <c r="Q354" s="625"/>
      <c r="R354" s="625"/>
      <c r="S354" s="625"/>
      <c r="T354" s="625"/>
      <c r="U354" s="625"/>
      <c r="V354" s="625"/>
      <c r="W354" s="625"/>
      <c r="X354" s="625"/>
      <c r="Y354" s="140"/>
      <c r="Z354" s="141"/>
      <c r="AA354" s="794"/>
      <c r="AB354" s="136"/>
    </row>
    <row r="355" spans="1:28" s="313" customFormat="1" ht="21" customHeight="1" x14ac:dyDescent="0.2">
      <c r="A355" s="269"/>
      <c r="B355" s="216"/>
      <c r="C355" s="625"/>
      <c r="D355" s="2277" t="s">
        <v>1501</v>
      </c>
      <c r="E355" s="1658"/>
      <c r="F355" s="1658"/>
      <c r="G355" s="1658"/>
      <c r="H355" s="1658"/>
      <c r="I355" s="1658"/>
      <c r="J355" s="1658"/>
      <c r="K355" s="1658"/>
      <c r="L355" s="1658"/>
      <c r="M355" s="1658"/>
      <c r="N355" s="1658"/>
      <c r="O355" s="1658"/>
      <c r="P355" s="1658"/>
      <c r="Q355" s="1658"/>
      <c r="R355" s="1658"/>
      <c r="S355" s="1658"/>
      <c r="T355" s="1658"/>
      <c r="U355" s="1658"/>
      <c r="V355" s="1658"/>
      <c r="W355" s="1658"/>
      <c r="X355" s="1659"/>
      <c r="Y355" s="140"/>
      <c r="Z355" s="141"/>
      <c r="AA355" s="794"/>
      <c r="AB355" s="136"/>
    </row>
    <row r="356" spans="1:28" s="313" customFormat="1" ht="5.25" customHeight="1" x14ac:dyDescent="0.2">
      <c r="A356" s="269"/>
      <c r="B356" s="216"/>
      <c r="C356" s="625"/>
      <c r="D356" s="625"/>
      <c r="E356" s="625"/>
      <c r="F356" s="625"/>
      <c r="G356" s="625"/>
      <c r="H356" s="625"/>
      <c r="I356" s="625"/>
      <c r="J356" s="625"/>
      <c r="K356" s="625"/>
      <c r="L356" s="625"/>
      <c r="M356" s="625"/>
      <c r="N356" s="625"/>
      <c r="O356" s="625"/>
      <c r="P356" s="625"/>
      <c r="Q356" s="625"/>
      <c r="R356" s="625"/>
      <c r="S356" s="625"/>
      <c r="T356" s="625"/>
      <c r="U356" s="625"/>
      <c r="V356" s="625"/>
      <c r="W356" s="625"/>
      <c r="X356" s="625"/>
      <c r="Y356" s="140"/>
      <c r="Z356" s="141"/>
      <c r="AA356" s="794"/>
      <c r="AB356" s="136"/>
    </row>
    <row r="357" spans="1:28" s="313" customFormat="1" ht="23.25" customHeight="1" x14ac:dyDescent="0.2">
      <c r="A357" s="269" t="s">
        <v>1770</v>
      </c>
      <c r="B357" s="216"/>
      <c r="C357" s="1457" t="s">
        <v>1760</v>
      </c>
      <c r="D357" s="1457"/>
      <c r="E357" s="1457"/>
      <c r="F357" s="1457"/>
      <c r="G357" s="1457"/>
      <c r="H357" s="1457"/>
      <c r="I357" s="1457"/>
      <c r="J357" s="1457"/>
      <c r="K357" s="1457"/>
      <c r="L357" s="1457"/>
      <c r="M357" s="1457"/>
      <c r="N357" s="1457"/>
      <c r="O357" s="1457"/>
      <c r="P357" s="1457"/>
      <c r="Q357" s="1457"/>
      <c r="R357" s="1457"/>
      <c r="S357" s="1457"/>
      <c r="T357" s="1751"/>
      <c r="U357" s="1751"/>
      <c r="V357" s="2377"/>
      <c r="W357" s="1358" t="s">
        <v>849</v>
      </c>
      <c r="X357" s="1359"/>
      <c r="Y357" s="628"/>
      <c r="Z357" s="141"/>
      <c r="AA357" s="794">
        <f t="shared" ref="AA357" si="71">IF(W357="?",0,IF(W357&lt;&gt;"",1,0))</f>
        <v>0</v>
      </c>
      <c r="AB357" s="136"/>
    </row>
    <row r="358" spans="1:28" s="773" customFormat="1" ht="15" customHeight="1" x14ac:dyDescent="0.2">
      <c r="A358" s="269"/>
      <c r="B358" s="608"/>
      <c r="C358" s="1154" t="s">
        <v>838</v>
      </c>
      <c r="D358" s="907"/>
      <c r="E358" s="907"/>
      <c r="F358" s="907"/>
      <c r="G358" s="907"/>
      <c r="H358" s="907"/>
      <c r="I358" s="907"/>
      <c r="J358" s="907"/>
      <c r="K358" s="907"/>
      <c r="L358" s="907"/>
      <c r="M358" s="907"/>
      <c r="N358" s="907"/>
      <c r="O358" s="907"/>
      <c r="P358" s="223"/>
      <c r="Q358" s="223"/>
      <c r="R358" s="223"/>
      <c r="S358" s="223"/>
      <c r="T358" s="223"/>
      <c r="U358" s="223"/>
      <c r="V358" s="223"/>
      <c r="W358" s="223"/>
      <c r="X358" s="223"/>
      <c r="Y358" s="610"/>
      <c r="Z358" s="611"/>
      <c r="AA358" s="908"/>
      <c r="AB358" s="612"/>
    </row>
    <row r="359" spans="1:28" s="313" customFormat="1" ht="36.75" customHeight="1" x14ac:dyDescent="0.2">
      <c r="A359" s="269" t="s">
        <v>1771</v>
      </c>
      <c r="B359" s="216"/>
      <c r="C359" s="1796"/>
      <c r="D359" s="1796"/>
      <c r="E359" s="1796"/>
      <c r="F359" s="1796"/>
      <c r="G359" s="1796"/>
      <c r="H359" s="1796"/>
      <c r="I359" s="1796"/>
      <c r="J359" s="1796"/>
      <c r="K359" s="1796"/>
      <c r="L359" s="1796"/>
      <c r="M359" s="1796"/>
      <c r="N359" s="1796"/>
      <c r="O359" s="1796"/>
      <c r="P359" s="1796"/>
      <c r="Q359" s="1796"/>
      <c r="R359" s="1796"/>
      <c r="S359" s="1796"/>
      <c r="T359" s="1796"/>
      <c r="U359" s="1796"/>
      <c r="V359" s="1796"/>
      <c r="W359" s="1796"/>
      <c r="X359" s="1796"/>
      <c r="Y359" s="140"/>
      <c r="Z359" s="141"/>
      <c r="AA359" s="794">
        <f t="shared" ref="AA359" si="72">IF(C359="?",0,IF(C359&lt;&gt;"",1,0))</f>
        <v>0</v>
      </c>
      <c r="AB359" s="136"/>
    </row>
    <row r="360" spans="1:28" s="313" customFormat="1" ht="9" customHeight="1" x14ac:dyDescent="0.2">
      <c r="A360" s="269"/>
      <c r="B360" s="214"/>
      <c r="C360" s="143"/>
      <c r="D360" s="143"/>
      <c r="E360" s="143"/>
      <c r="F360" s="143"/>
      <c r="G360" s="143"/>
      <c r="H360" s="143"/>
      <c r="I360" s="143"/>
      <c r="J360" s="143"/>
      <c r="K360" s="143"/>
      <c r="L360" s="143"/>
      <c r="M360" s="143"/>
      <c r="N360" s="143"/>
      <c r="O360" s="143"/>
      <c r="P360" s="143"/>
      <c r="Q360" s="143"/>
      <c r="R360" s="143"/>
      <c r="S360" s="143"/>
      <c r="T360" s="143"/>
      <c r="U360" s="143"/>
      <c r="V360" s="143"/>
      <c r="W360" s="143"/>
      <c r="X360" s="143"/>
      <c r="Y360" s="144"/>
      <c r="Z360" s="145"/>
      <c r="AA360" s="794"/>
      <c r="AB360" s="136"/>
    </row>
    <row r="361" spans="1:28" s="313" customFormat="1" ht="5.25" customHeight="1" x14ac:dyDescent="0.2">
      <c r="A361" s="269"/>
      <c r="B361" s="216"/>
      <c r="C361" s="664"/>
      <c r="D361" s="664"/>
      <c r="E361" s="628"/>
      <c r="F361" s="628"/>
      <c r="G361" s="628"/>
      <c r="H361" s="628"/>
      <c r="I361" s="628"/>
      <c r="J361" s="628"/>
      <c r="K361" s="628"/>
      <c r="L361" s="628"/>
      <c r="M361" s="628"/>
      <c r="N361" s="628"/>
      <c r="O361" s="628"/>
      <c r="P361" s="628"/>
      <c r="Q361" s="628"/>
      <c r="R361" s="664"/>
      <c r="S361" s="664"/>
      <c r="T361" s="664"/>
      <c r="U361" s="664"/>
      <c r="V361" s="664"/>
      <c r="W361" s="664"/>
      <c r="X361" s="628"/>
      <c r="Y361" s="1232"/>
      <c r="Z361" s="141"/>
      <c r="AA361" s="794"/>
      <c r="AB361" s="314"/>
    </row>
    <row r="362" spans="1:28" s="313" customFormat="1" ht="36" customHeight="1" x14ac:dyDescent="0.2">
      <c r="A362" s="746" t="s">
        <v>219</v>
      </c>
      <c r="B362" s="221"/>
      <c r="C362" s="1543" t="s">
        <v>1494</v>
      </c>
      <c r="D362" s="2218"/>
      <c r="E362" s="2218"/>
      <c r="F362" s="2218"/>
      <c r="G362" s="2218"/>
      <c r="H362" s="2218"/>
      <c r="I362" s="2218"/>
      <c r="J362" s="2218"/>
      <c r="K362" s="2218"/>
      <c r="L362" s="2218"/>
      <c r="M362" s="2218"/>
      <c r="N362" s="2218"/>
      <c r="O362" s="2218"/>
      <c r="P362" s="2218"/>
      <c r="Q362" s="2218"/>
      <c r="R362" s="2218"/>
      <c r="S362" s="2218"/>
      <c r="T362" s="2218"/>
      <c r="U362" s="2218"/>
      <c r="V362" s="2218"/>
      <c r="W362" s="2218"/>
      <c r="X362" s="2219"/>
      <c r="Y362" s="1225"/>
      <c r="Z362" s="254"/>
      <c r="AA362" s="794"/>
      <c r="AB362" s="314"/>
    </row>
    <row r="363" spans="1:28" s="313" customFormat="1" ht="5.25" customHeight="1" x14ac:dyDescent="0.2">
      <c r="A363" s="269"/>
      <c r="B363" s="259"/>
      <c r="C363" s="627"/>
      <c r="D363" s="627"/>
      <c r="E363" s="627"/>
      <c r="F363" s="627"/>
      <c r="G363" s="627"/>
      <c r="H363" s="627"/>
      <c r="I363" s="627"/>
      <c r="J363" s="627"/>
      <c r="K363" s="627"/>
      <c r="L363" s="627"/>
      <c r="M363" s="627"/>
      <c r="N363" s="627"/>
      <c r="O363" s="627"/>
      <c r="P363" s="627"/>
      <c r="Q363" s="627"/>
      <c r="R363" s="627"/>
      <c r="S363" s="627"/>
      <c r="T363" s="627"/>
      <c r="U363" s="627"/>
      <c r="V363" s="627"/>
      <c r="W363" s="627"/>
      <c r="X363" s="627"/>
      <c r="Y363" s="206"/>
      <c r="Z363" s="175"/>
      <c r="AA363" s="794"/>
      <c r="AB363" s="314"/>
    </row>
    <row r="364" spans="1:28" s="313" customFormat="1" ht="12" customHeight="1" x14ac:dyDescent="0.2">
      <c r="A364" s="269"/>
      <c r="B364" s="216"/>
      <c r="C364" s="242" t="s">
        <v>1495</v>
      </c>
      <c r="D364" s="1149"/>
      <c r="E364" s="1149"/>
      <c r="F364" s="1149"/>
      <c r="G364" s="1149"/>
      <c r="H364" s="1149"/>
      <c r="I364" s="1149"/>
      <c r="J364" s="1149"/>
      <c r="K364" s="1149"/>
      <c r="L364" s="1149"/>
      <c r="M364" s="1149"/>
      <c r="N364" s="1149"/>
      <c r="O364" s="1149"/>
      <c r="P364" s="1149"/>
      <c r="Q364" s="1149"/>
      <c r="R364" s="1149"/>
      <c r="S364" s="1149"/>
      <c r="T364" s="1149"/>
      <c r="U364" s="1149"/>
      <c r="V364" s="1149"/>
      <c r="W364" s="1149"/>
      <c r="X364" s="1149"/>
      <c r="Y364" s="1232"/>
      <c r="Z364" s="141"/>
      <c r="AA364" s="794"/>
      <c r="AB364" s="314"/>
    </row>
    <row r="365" spans="1:28" s="313" customFormat="1" ht="5.25" customHeight="1" thickBot="1" x14ac:dyDescent="0.25">
      <c r="A365" s="269"/>
      <c r="B365" s="216"/>
      <c r="C365" s="1139"/>
      <c r="D365" s="1135"/>
      <c r="E365" s="1136"/>
      <c r="F365" s="1136"/>
      <c r="G365" s="1143"/>
      <c r="H365" s="708"/>
      <c r="I365" s="708"/>
      <c r="J365" s="708"/>
      <c r="K365" s="708"/>
      <c r="L365" s="708"/>
      <c r="M365" s="708"/>
      <c r="N365" s="708"/>
      <c r="O365" s="708"/>
      <c r="P365" s="708"/>
      <c r="Q365" s="708"/>
      <c r="R365" s="708"/>
      <c r="S365" s="1145"/>
      <c r="T365" s="1145"/>
      <c r="U365" s="1145"/>
      <c r="V365" s="1145"/>
      <c r="W365" s="1145"/>
      <c r="X365" s="1144"/>
      <c r="Y365" s="1232"/>
      <c r="Z365" s="141"/>
      <c r="AA365" s="794"/>
      <c r="AB365" s="314"/>
    </row>
    <row r="366" spans="1:28" s="313" customFormat="1" ht="24.75" customHeight="1" thickTop="1" thickBot="1" x14ac:dyDescent="0.25">
      <c r="A366" s="272" t="s">
        <v>1772</v>
      </c>
      <c r="B366" s="216"/>
      <c r="C366" s="2313" t="s">
        <v>849</v>
      </c>
      <c r="D366" s="2314"/>
      <c r="E366" s="2315"/>
      <c r="F366" s="2316"/>
      <c r="G366" s="2317"/>
      <c r="H366" s="1363"/>
      <c r="I366" s="1363"/>
      <c r="J366" s="1363"/>
      <c r="K366" s="1363"/>
      <c r="L366" s="1363"/>
      <c r="M366" s="1363"/>
      <c r="N366" s="1363"/>
      <c r="O366" s="1363"/>
      <c r="P366" s="1363"/>
      <c r="Q366" s="1363"/>
      <c r="R366" s="1363"/>
      <c r="S366" s="1363"/>
      <c r="T366" s="1363"/>
      <c r="U366" s="1363"/>
      <c r="V366" s="1363"/>
      <c r="W366" s="1363"/>
      <c r="X366" s="2318"/>
      <c r="Y366" s="1243"/>
      <c r="Z366" s="141"/>
      <c r="AA366" s="794">
        <f t="shared" ref="AA366" si="73">IF(C366="?",0,IF(C366&lt;&gt;"",1,0))+IF(G366="?",0,IF(G366&lt;&gt;"",1,0))</f>
        <v>0</v>
      </c>
      <c r="AB366" s="314"/>
    </row>
    <row r="367" spans="1:28" s="313" customFormat="1" ht="5.25" customHeight="1" thickTop="1" x14ac:dyDescent="0.2">
      <c r="A367" s="269"/>
      <c r="B367" s="216"/>
      <c r="C367" s="1141"/>
      <c r="D367" s="1134"/>
      <c r="E367" s="215"/>
      <c r="F367" s="215"/>
      <c r="G367" s="1146"/>
      <c r="H367" s="227"/>
      <c r="I367" s="227"/>
      <c r="J367" s="227"/>
      <c r="K367" s="227"/>
      <c r="L367" s="227"/>
      <c r="M367" s="227"/>
      <c r="N367" s="227"/>
      <c r="O367" s="227"/>
      <c r="P367" s="227"/>
      <c r="Q367" s="227"/>
      <c r="R367" s="227"/>
      <c r="S367" s="227"/>
      <c r="T367" s="227"/>
      <c r="U367" s="227"/>
      <c r="V367" s="227"/>
      <c r="W367" s="227"/>
      <c r="X367" s="1147"/>
      <c r="Y367" s="1232"/>
      <c r="Z367" s="141"/>
      <c r="AA367" s="794"/>
      <c r="AB367" s="314"/>
    </row>
    <row r="368" spans="1:28" ht="9" customHeight="1" x14ac:dyDescent="0.2">
      <c r="A368" s="269"/>
      <c r="B368" s="1150"/>
      <c r="C368" s="227"/>
      <c r="D368" s="227"/>
      <c r="E368" s="227"/>
      <c r="F368" s="227"/>
      <c r="G368" s="227"/>
      <c r="H368" s="227"/>
      <c r="I368" s="227"/>
      <c r="J368" s="227"/>
      <c r="K368" s="227"/>
      <c r="L368" s="227"/>
      <c r="M368" s="227"/>
      <c r="N368" s="1151"/>
      <c r="O368" s="1151"/>
      <c r="P368" s="1151"/>
      <c r="Q368" s="1151"/>
      <c r="R368" s="227"/>
      <c r="S368" s="227"/>
      <c r="T368" s="227"/>
      <c r="U368" s="1151"/>
      <c r="V368" s="1151"/>
      <c r="W368" s="1151"/>
      <c r="X368" s="1151"/>
      <c r="Y368" s="536"/>
      <c r="Z368" s="707"/>
      <c r="AA368" s="794"/>
    </row>
    <row r="369" spans="1:29" s="313" customFormat="1" ht="5.25" customHeight="1" x14ac:dyDescent="0.2">
      <c r="A369" s="269"/>
      <c r="B369" s="1098"/>
      <c r="C369" s="1136"/>
      <c r="D369" s="1136"/>
      <c r="E369" s="1136"/>
      <c r="F369" s="1136"/>
      <c r="G369" s="1136"/>
      <c r="H369" s="1136"/>
      <c r="I369" s="1136"/>
      <c r="J369" s="1136"/>
      <c r="K369" s="1136"/>
      <c r="L369" s="1136"/>
      <c r="M369" s="1136"/>
      <c r="N369" s="1136"/>
      <c r="O369" s="1136"/>
      <c r="P369" s="1136"/>
      <c r="Q369" s="1136"/>
      <c r="R369" s="1136"/>
      <c r="S369" s="1136"/>
      <c r="T369" s="1136"/>
      <c r="U369" s="1136"/>
      <c r="V369" s="1136"/>
      <c r="W369" s="1136"/>
      <c r="X369" s="1136"/>
      <c r="Y369" s="1136"/>
      <c r="Z369" s="1099"/>
      <c r="AA369" s="794"/>
    </row>
    <row r="370" spans="1:29" s="767" customFormat="1" ht="22.5" customHeight="1" x14ac:dyDescent="0.2">
      <c r="A370" s="269"/>
      <c r="B370" s="759"/>
      <c r="C370" s="624" t="s">
        <v>1375</v>
      </c>
      <c r="D370" s="624"/>
      <c r="E370" s="624"/>
      <c r="F370" s="624"/>
      <c r="G370" s="624"/>
      <c r="H370" s="624"/>
      <c r="I370" s="624"/>
      <c r="J370" s="624"/>
      <c r="K370" s="624"/>
      <c r="L370" s="624"/>
      <c r="M370" s="624"/>
      <c r="N370" s="624"/>
      <c r="O370" s="624"/>
      <c r="P370" s="624"/>
      <c r="Q370" s="624"/>
      <c r="R370" s="627"/>
      <c r="S370" s="627"/>
      <c r="T370" s="627"/>
      <c r="U370" s="627"/>
      <c r="V370" s="627"/>
      <c r="W370" s="627"/>
      <c r="X370" s="627"/>
      <c r="Y370" s="1228"/>
      <c r="Z370" s="766"/>
      <c r="AA370" s="794"/>
    </row>
    <row r="371" spans="1:29" s="313" customFormat="1" ht="5.25" customHeight="1" x14ac:dyDescent="0.2">
      <c r="A371" s="269"/>
      <c r="B371" s="216"/>
      <c r="C371" s="628"/>
      <c r="D371" s="1230"/>
      <c r="E371" s="1230"/>
      <c r="F371" s="628"/>
      <c r="G371" s="628"/>
      <c r="H371" s="628"/>
      <c r="I371" s="628"/>
      <c r="J371" s="628"/>
      <c r="K371" s="628"/>
      <c r="L371" s="628"/>
      <c r="M371" s="628"/>
      <c r="N371" s="628"/>
      <c r="O371" s="628"/>
      <c r="P371" s="628"/>
      <c r="Q371" s="628"/>
      <c r="R371" s="628"/>
      <c r="S371" s="628"/>
      <c r="T371" s="628"/>
      <c r="U371" s="628"/>
      <c r="V371" s="628"/>
      <c r="W371" s="628"/>
      <c r="X371" s="628"/>
      <c r="Y371" s="628"/>
      <c r="Z371" s="141"/>
      <c r="AA371" s="794">
        <f t="shared" ref="AA371:AA372" si="74">IF(I371="?",0,IF(I371&lt;&gt;"",1,0))</f>
        <v>0</v>
      </c>
    </row>
    <row r="372" spans="1:29" s="313" customFormat="1" ht="21" customHeight="1" x14ac:dyDescent="0.2">
      <c r="A372" s="269" t="s">
        <v>1773</v>
      </c>
      <c r="B372" s="216"/>
      <c r="C372" s="628" t="s">
        <v>69</v>
      </c>
      <c r="D372" s="1242"/>
      <c r="E372" s="1242"/>
      <c r="F372" s="628"/>
      <c r="G372" s="628"/>
      <c r="H372" s="628"/>
      <c r="I372" s="1785"/>
      <c r="J372" s="1786"/>
      <c r="K372" s="1786"/>
      <c r="L372" s="1786"/>
      <c r="M372" s="1786"/>
      <c r="N372" s="1786"/>
      <c r="O372" s="1786"/>
      <c r="P372" s="1786"/>
      <c r="Q372" s="1786"/>
      <c r="R372" s="1786"/>
      <c r="S372" s="1786"/>
      <c r="T372" s="1786"/>
      <c r="U372" s="1786"/>
      <c r="V372" s="1786"/>
      <c r="W372" s="1786"/>
      <c r="X372" s="1787"/>
      <c r="Y372" s="628"/>
      <c r="Z372" s="141"/>
      <c r="AA372" s="794">
        <f t="shared" si="74"/>
        <v>0</v>
      </c>
    </row>
    <row r="373" spans="1:29" s="313" customFormat="1" ht="5.25" customHeight="1" x14ac:dyDescent="0.2">
      <c r="A373" s="269"/>
      <c r="B373" s="216"/>
      <c r="C373" s="627"/>
      <c r="D373" s="1242"/>
      <c r="E373" s="1242"/>
      <c r="F373" s="628"/>
      <c r="G373" s="628"/>
      <c r="H373" s="628"/>
      <c r="I373" s="628"/>
      <c r="J373" s="628"/>
      <c r="K373" s="628"/>
      <c r="L373" s="628"/>
      <c r="M373" s="628"/>
      <c r="N373" s="628"/>
      <c r="O373" s="628"/>
      <c r="P373" s="628"/>
      <c r="Q373" s="628"/>
      <c r="R373" s="628"/>
      <c r="S373" s="628"/>
      <c r="T373" s="628"/>
      <c r="U373" s="628"/>
      <c r="V373" s="628"/>
      <c r="W373" s="628"/>
      <c r="X373" s="628"/>
      <c r="Y373" s="628"/>
      <c r="Z373" s="141"/>
      <c r="AA373" s="794"/>
    </row>
    <row r="374" spans="1:29" s="313" customFormat="1" ht="21" customHeight="1" x14ac:dyDescent="0.2">
      <c r="A374" s="269" t="s">
        <v>1774</v>
      </c>
      <c r="B374" s="221"/>
      <c r="C374" s="628" t="s">
        <v>51</v>
      </c>
      <c r="D374" s="1242"/>
      <c r="E374" s="1242"/>
      <c r="F374" s="628"/>
      <c r="G374" s="628"/>
      <c r="H374" s="628"/>
      <c r="I374" s="1785"/>
      <c r="J374" s="1786"/>
      <c r="K374" s="1786"/>
      <c r="L374" s="1786"/>
      <c r="M374" s="1786"/>
      <c r="N374" s="1786"/>
      <c r="O374" s="1786"/>
      <c r="P374" s="1786"/>
      <c r="Q374" s="1786"/>
      <c r="R374" s="1786"/>
      <c r="S374" s="1786"/>
      <c r="T374" s="1786"/>
      <c r="U374" s="1786"/>
      <c r="V374" s="1786"/>
      <c r="W374" s="1786"/>
      <c r="X374" s="1787"/>
      <c r="Y374" s="628"/>
      <c r="Z374" s="141"/>
      <c r="AA374" s="794">
        <f t="shared" ref="AA374" si="75">IF(I374="?",0,IF(I374&lt;&gt;"",1,0))</f>
        <v>0</v>
      </c>
    </row>
    <row r="375" spans="1:29" s="313" customFormat="1" ht="5.25" customHeight="1" x14ac:dyDescent="0.2">
      <c r="A375" s="269"/>
      <c r="B375" s="216"/>
      <c r="C375" s="627"/>
      <c r="D375" s="1242"/>
      <c r="E375" s="1242"/>
      <c r="F375" s="628"/>
      <c r="G375" s="628"/>
      <c r="H375" s="628"/>
      <c r="I375" s="628"/>
      <c r="J375" s="628"/>
      <c r="K375" s="628"/>
      <c r="L375" s="628"/>
      <c r="M375" s="628"/>
      <c r="N375" s="628"/>
      <c r="O375" s="628"/>
      <c r="P375" s="628"/>
      <c r="Q375" s="628"/>
      <c r="R375" s="628"/>
      <c r="S375" s="628"/>
      <c r="T375" s="628"/>
      <c r="U375" s="628"/>
      <c r="V375" s="628"/>
      <c r="W375" s="628"/>
      <c r="X375" s="628"/>
      <c r="Y375" s="628"/>
      <c r="Z375" s="141"/>
      <c r="AA375" s="794"/>
    </row>
    <row r="376" spans="1:29" s="313" customFormat="1" ht="21" customHeight="1" x14ac:dyDescent="0.2">
      <c r="A376" s="269" t="s">
        <v>1775</v>
      </c>
      <c r="B376" s="221"/>
      <c r="C376" s="628" t="s">
        <v>205</v>
      </c>
      <c r="D376" s="1242"/>
      <c r="E376" s="1242"/>
      <c r="F376" s="628"/>
      <c r="G376" s="628"/>
      <c r="H376" s="628"/>
      <c r="I376" s="1785"/>
      <c r="J376" s="1786"/>
      <c r="K376" s="1786"/>
      <c r="L376" s="1786"/>
      <c r="M376" s="1786"/>
      <c r="N376" s="1786"/>
      <c r="O376" s="1786"/>
      <c r="P376" s="1786"/>
      <c r="Q376" s="1786"/>
      <c r="R376" s="1786"/>
      <c r="S376" s="1786"/>
      <c r="T376" s="1786"/>
      <c r="U376" s="1786"/>
      <c r="V376" s="1786"/>
      <c r="W376" s="1786"/>
      <c r="X376" s="1787"/>
      <c r="Y376" s="628"/>
      <c r="Z376" s="141"/>
      <c r="AA376" s="794">
        <f t="shared" ref="AA376" si="76">IF(I376="?",0,IF(I376&lt;&gt;"",1,0))</f>
        <v>0</v>
      </c>
    </row>
    <row r="377" spans="1:29" s="313" customFormat="1" ht="5.25" customHeight="1" x14ac:dyDescent="0.2">
      <c r="A377" s="269"/>
      <c r="B377" s="214"/>
      <c r="C377" s="215"/>
      <c r="D377" s="215"/>
      <c r="E377" s="215"/>
      <c r="F377" s="215"/>
      <c r="G377" s="215"/>
      <c r="H377" s="215"/>
      <c r="I377" s="215"/>
      <c r="J377" s="215"/>
      <c r="K377" s="215"/>
      <c r="L377" s="215"/>
      <c r="M377" s="215"/>
      <c r="N377" s="215"/>
      <c r="O377" s="215"/>
      <c r="P377" s="215"/>
      <c r="Q377" s="215"/>
      <c r="R377" s="215"/>
      <c r="S377" s="215"/>
      <c r="T377" s="215"/>
      <c r="U377" s="215"/>
      <c r="V377" s="215"/>
      <c r="W377" s="215"/>
      <c r="X377" s="215"/>
      <c r="Y377" s="215"/>
      <c r="Z377" s="145"/>
      <c r="AA377" s="794"/>
    </row>
    <row r="378" spans="1:29" s="313" customFormat="1" ht="5.25" customHeight="1" x14ac:dyDescent="0.2">
      <c r="A378" s="269"/>
      <c r="B378" s="216"/>
      <c r="C378" s="628"/>
      <c r="D378" s="628"/>
      <c r="E378" s="628"/>
      <c r="F378" s="628"/>
      <c r="G378" s="628"/>
      <c r="H378" s="628"/>
      <c r="I378" s="628"/>
      <c r="J378" s="628"/>
      <c r="K378" s="628"/>
      <c r="L378" s="628"/>
      <c r="M378" s="628"/>
      <c r="N378" s="628"/>
      <c r="O378" s="628"/>
      <c r="P378" s="628"/>
      <c r="Q378" s="628"/>
      <c r="R378" s="628"/>
      <c r="S378" s="628"/>
      <c r="T378" s="628"/>
      <c r="U378" s="628"/>
      <c r="V378" s="628"/>
      <c r="W378" s="628"/>
      <c r="X378" s="628"/>
      <c r="Y378" s="628"/>
      <c r="Z378" s="141"/>
      <c r="AA378" s="794"/>
    </row>
    <row r="379" spans="1:29" s="711" customFormat="1" ht="36" customHeight="1" x14ac:dyDescent="0.2">
      <c r="A379" s="269"/>
      <c r="B379" s="211"/>
      <c r="C379" s="2204" t="s">
        <v>750</v>
      </c>
      <c r="D379" s="2325"/>
      <c r="E379" s="2325"/>
      <c r="F379" s="2325"/>
      <c r="G379" s="2325"/>
      <c r="H379" s="2325"/>
      <c r="I379" s="2325"/>
      <c r="J379" s="2325"/>
      <c r="K379" s="2325"/>
      <c r="L379" s="2325"/>
      <c r="M379" s="2325"/>
      <c r="N379" s="2325"/>
      <c r="O379" s="2325"/>
      <c r="P379" s="2325"/>
      <c r="Q379" s="2325"/>
      <c r="R379" s="2325"/>
      <c r="S379" s="2325"/>
      <c r="T379" s="2325"/>
      <c r="U379" s="2325"/>
      <c r="V379" s="2325"/>
      <c r="W379" s="2325"/>
      <c r="X379" s="2326"/>
      <c r="Y379" s="594"/>
      <c r="Z379" s="1231"/>
      <c r="AA379" s="794"/>
    </row>
    <row r="380" spans="1:29" s="313" customFormat="1" ht="5.25" customHeight="1" x14ac:dyDescent="0.2">
      <c r="A380" s="269"/>
      <c r="B380" s="214"/>
      <c r="C380" s="215"/>
      <c r="D380" s="215"/>
      <c r="E380" s="215"/>
      <c r="F380" s="215"/>
      <c r="G380" s="215"/>
      <c r="H380" s="215"/>
      <c r="I380" s="215"/>
      <c r="J380" s="215"/>
      <c r="K380" s="215"/>
      <c r="L380" s="215"/>
      <c r="M380" s="215"/>
      <c r="N380" s="215"/>
      <c r="O380" s="215"/>
      <c r="P380" s="215"/>
      <c r="Q380" s="215"/>
      <c r="R380" s="215"/>
      <c r="S380" s="215"/>
      <c r="T380" s="215"/>
      <c r="U380" s="215"/>
      <c r="V380" s="215"/>
      <c r="W380" s="215"/>
      <c r="X380" s="215"/>
      <c r="Y380" s="215"/>
      <c r="Z380" s="145"/>
      <c r="AA380" s="794"/>
    </row>
    <row r="381" spans="1:29" s="313" customFormat="1" ht="5.25" customHeight="1" x14ac:dyDescent="0.2">
      <c r="A381" s="269"/>
      <c r="B381" s="216"/>
      <c r="C381" s="628"/>
      <c r="D381" s="628"/>
      <c r="E381" s="628"/>
      <c r="F381" s="628"/>
      <c r="G381" s="628"/>
      <c r="H381" s="628"/>
      <c r="I381" s="628"/>
      <c r="J381" s="628"/>
      <c r="K381" s="628"/>
      <c r="L381" s="628"/>
      <c r="M381" s="628"/>
      <c r="N381" s="628"/>
      <c r="O381" s="628"/>
      <c r="P381" s="628"/>
      <c r="Q381" s="628"/>
      <c r="R381" s="628"/>
      <c r="S381" s="628"/>
      <c r="T381" s="628"/>
      <c r="U381" s="628"/>
      <c r="V381" s="628"/>
      <c r="W381" s="628"/>
      <c r="X381" s="628"/>
      <c r="Y381" s="628"/>
      <c r="Z381" s="141"/>
      <c r="AA381" s="794"/>
    </row>
    <row r="382" spans="1:29" s="313" customFormat="1" ht="30.75" customHeight="1" x14ac:dyDescent="0.2">
      <c r="A382" s="269" t="s">
        <v>1776</v>
      </c>
      <c r="B382" s="216"/>
      <c r="C382" s="1782" t="s">
        <v>837</v>
      </c>
      <c r="D382" s="1782"/>
      <c r="E382" s="1782"/>
      <c r="F382" s="1782"/>
      <c r="G382" s="1782"/>
      <c r="H382" s="1782"/>
      <c r="I382" s="1782"/>
      <c r="J382" s="1782"/>
      <c r="K382" s="1782"/>
      <c r="L382" s="1782"/>
      <c r="M382" s="1782"/>
      <c r="N382" s="1675"/>
      <c r="O382" s="1675"/>
      <c r="P382" s="1675"/>
      <c r="Q382" s="1675"/>
      <c r="R382" s="1675"/>
      <c r="S382" s="1675"/>
      <c r="T382" s="1675"/>
      <c r="U382" s="1229"/>
      <c r="V382" s="1229"/>
      <c r="W382" s="1358" t="s">
        <v>849</v>
      </c>
      <c r="X382" s="1359"/>
      <c r="Y382" s="628"/>
      <c r="Z382" s="141"/>
      <c r="AA382" s="794">
        <f t="shared" ref="AA382" si="77">IF(W382="?",0,IF(W382&lt;&gt;"",1,0))</f>
        <v>0</v>
      </c>
    </row>
    <row r="383" spans="1:29" s="313" customFormat="1" ht="10.5" customHeight="1" x14ac:dyDescent="0.2">
      <c r="A383" s="265" t="str">
        <f>IF($L$4&lt;&gt;"",$L$4,"")</f>
        <v>00000000</v>
      </c>
      <c r="B383" s="183"/>
      <c r="C383" s="184"/>
      <c r="D383" s="184"/>
      <c r="E383" s="184"/>
      <c r="F383" s="184"/>
      <c r="G383" s="184"/>
      <c r="H383" s="184"/>
      <c r="I383" s="184"/>
      <c r="J383" s="184"/>
      <c r="K383" s="184"/>
      <c r="L383" s="184"/>
      <c r="M383" s="184"/>
      <c r="N383" s="184"/>
      <c r="O383" s="184"/>
      <c r="P383" s="184"/>
      <c r="Q383" s="184"/>
      <c r="R383" s="184"/>
      <c r="S383" s="184"/>
      <c r="T383" s="184"/>
      <c r="U383" s="184"/>
      <c r="V383" s="184"/>
      <c r="W383" s="184"/>
      <c r="X383" s="184"/>
      <c r="Y383" s="184"/>
      <c r="Z383" s="149"/>
      <c r="AA383" s="794"/>
    </row>
    <row r="384" spans="1:29" s="313" customFormat="1" ht="5.25" customHeight="1" x14ac:dyDescent="0.2">
      <c r="A384" s="269"/>
      <c r="B384" s="757"/>
      <c r="C384" s="758"/>
      <c r="D384" s="758"/>
      <c r="E384" s="758"/>
      <c r="F384" s="758"/>
      <c r="G384" s="758"/>
      <c r="H384" s="758"/>
      <c r="I384" s="758"/>
      <c r="J384" s="758"/>
      <c r="K384" s="758"/>
      <c r="L384" s="758"/>
      <c r="M384" s="758"/>
      <c r="N384" s="758"/>
      <c r="O384" s="758"/>
      <c r="P384" s="758"/>
      <c r="Q384" s="758"/>
      <c r="R384" s="758"/>
      <c r="S384" s="758"/>
      <c r="T384" s="758"/>
      <c r="U384" s="758"/>
      <c r="V384" s="669"/>
      <c r="W384" s="669"/>
      <c r="X384" s="669"/>
      <c r="Y384" s="669"/>
      <c r="Z384" s="670"/>
      <c r="AA384" s="794"/>
      <c r="AB384" s="136"/>
      <c r="AC384" s="136"/>
    </row>
    <row r="385" spans="1:29" s="313" customFormat="1" ht="21" customHeight="1" x14ac:dyDescent="0.2">
      <c r="A385" s="269"/>
      <c r="B385" s="259"/>
      <c r="C385" s="2361" t="s">
        <v>942</v>
      </c>
      <c r="D385" s="2074"/>
      <c r="E385" s="2074"/>
      <c r="F385" s="2074"/>
      <c r="G385" s="693" t="s">
        <v>956</v>
      </c>
      <c r="H385" s="1432" t="str">
        <f>$L$10</f>
        <v/>
      </c>
      <c r="I385" s="2362"/>
      <c r="J385" s="2362"/>
      <c r="K385" s="2362"/>
      <c r="L385" s="2362"/>
      <c r="M385" s="2362"/>
      <c r="N385" s="2362"/>
      <c r="O385" s="2362"/>
      <c r="P385" s="2362"/>
      <c r="Q385" s="2362"/>
      <c r="R385" s="2362"/>
      <c r="S385" s="2362"/>
      <c r="T385" s="2363"/>
      <c r="U385" s="2364" t="str">
        <f>$L$4</f>
        <v>00000000</v>
      </c>
      <c r="V385" s="2365"/>
      <c r="W385" s="2365"/>
      <c r="X385" s="2366"/>
      <c r="Y385" s="672"/>
      <c r="Z385" s="175"/>
      <c r="AA385" s="794">
        <f t="shared" ref="AA385" si="78">IF(SUM(AA386:AA435)&gt;0,10000,0)</f>
        <v>0</v>
      </c>
      <c r="AB385" s="136"/>
      <c r="AC385" s="136"/>
    </row>
    <row r="386" spans="1:29" ht="9" customHeight="1" x14ac:dyDescent="0.2">
      <c r="A386" s="269"/>
      <c r="B386" s="150"/>
      <c r="C386" s="628"/>
      <c r="D386" s="628"/>
      <c r="E386" s="628"/>
      <c r="F386" s="628"/>
      <c r="G386" s="628"/>
      <c r="H386" s="628"/>
      <c r="I386" s="628"/>
      <c r="J386" s="628"/>
      <c r="K386" s="628"/>
      <c r="L386" s="628"/>
      <c r="M386" s="628"/>
      <c r="N386" s="628"/>
      <c r="O386" s="628"/>
      <c r="P386" s="628"/>
      <c r="Q386" s="628"/>
      <c r="R386" s="628"/>
      <c r="S386" s="628"/>
      <c r="T386" s="628"/>
      <c r="U386" s="628"/>
      <c r="V386" s="628"/>
      <c r="W386" s="628"/>
      <c r="X386" s="628"/>
      <c r="Y386" s="179"/>
      <c r="Z386" s="175"/>
      <c r="AA386" s="794"/>
    </row>
    <row r="387" spans="1:29" ht="21" customHeight="1" x14ac:dyDescent="0.2">
      <c r="A387" s="748" t="s">
        <v>1598</v>
      </c>
      <c r="B387" s="150"/>
      <c r="C387" s="628" t="s">
        <v>1761</v>
      </c>
      <c r="D387" s="664"/>
      <c r="E387" s="664"/>
      <c r="F387" s="664"/>
      <c r="G387" s="664"/>
      <c r="H387" s="2351"/>
      <c r="I387" s="2380"/>
      <c r="J387" s="2380"/>
      <c r="K387" s="2380"/>
      <c r="L387" s="2380"/>
      <c r="M387" s="2380"/>
      <c r="N387" s="2380"/>
      <c r="O387" s="2380"/>
      <c r="P387" s="2380"/>
      <c r="Q387" s="2380"/>
      <c r="R387" s="2380"/>
      <c r="S387" s="2380"/>
      <c r="T387" s="2380"/>
      <c r="U387" s="2380"/>
      <c r="V387" s="2380"/>
      <c r="W387" s="2380"/>
      <c r="X387" s="2380"/>
      <c r="Y387" s="179"/>
      <c r="Z387" s="175"/>
      <c r="AA387" s="794">
        <f>IF(H387="?",0,IF(H387&lt;&gt;"",1,0))</f>
        <v>0</v>
      </c>
    </row>
    <row r="388" spans="1:29" s="313" customFormat="1" ht="5.25" customHeight="1" x14ac:dyDescent="0.2">
      <c r="A388" s="269"/>
      <c r="B388" s="216"/>
      <c r="C388" s="664"/>
      <c r="D388" s="664"/>
      <c r="E388" s="628"/>
      <c r="F388" s="628"/>
      <c r="G388" s="628"/>
      <c r="H388" s="628"/>
      <c r="I388" s="628"/>
      <c r="J388" s="628"/>
      <c r="K388" s="628"/>
      <c r="L388" s="628"/>
      <c r="M388" s="628"/>
      <c r="N388" s="628"/>
      <c r="O388" s="628"/>
      <c r="P388" s="628"/>
      <c r="Q388" s="628"/>
      <c r="R388" s="664"/>
      <c r="S388" s="664"/>
      <c r="T388" s="664"/>
      <c r="U388" s="664"/>
      <c r="V388" s="664"/>
      <c r="W388" s="664"/>
      <c r="X388" s="628"/>
      <c r="Y388" s="1232"/>
      <c r="Z388" s="141"/>
      <c r="AA388" s="794"/>
      <c r="AB388" s="314"/>
    </row>
    <row r="389" spans="1:29" ht="21" customHeight="1" x14ac:dyDescent="0.2">
      <c r="A389" s="272" t="s">
        <v>1589</v>
      </c>
      <c r="B389" s="150"/>
      <c r="C389" s="628" t="s">
        <v>799</v>
      </c>
      <c r="D389" s="664"/>
      <c r="E389" s="2351"/>
      <c r="F389" s="2352"/>
      <c r="G389" s="628"/>
      <c r="H389" s="664" t="s">
        <v>693</v>
      </c>
      <c r="I389" s="2351"/>
      <c r="J389" s="2352"/>
      <c r="K389" s="2352"/>
      <c r="L389" s="2352"/>
      <c r="M389" s="2352"/>
      <c r="N389" s="2352"/>
      <c r="O389" s="2352"/>
      <c r="P389" s="2352"/>
      <c r="Q389" s="2352"/>
      <c r="R389" s="2352"/>
      <c r="S389" s="2352"/>
      <c r="T389" s="2352"/>
      <c r="U389" s="2352"/>
      <c r="V389" s="2352"/>
      <c r="W389" s="2352"/>
      <c r="X389" s="2380"/>
      <c r="Y389" s="179"/>
      <c r="Z389" s="175"/>
      <c r="AA389" s="794">
        <f>IF(E389="?",0,IF(E389&lt;&gt;"",1,0))+IF(I389="?",0,IF(I389&lt;&gt;"",1,0))</f>
        <v>0</v>
      </c>
    </row>
    <row r="390" spans="1:29" s="313" customFormat="1" ht="9" customHeight="1" x14ac:dyDescent="0.2">
      <c r="A390" s="269"/>
      <c r="B390" s="216"/>
      <c r="C390" s="664"/>
      <c r="D390" s="664"/>
      <c r="E390" s="628"/>
      <c r="F390" s="628"/>
      <c r="G390" s="628"/>
      <c r="H390" s="628"/>
      <c r="I390" s="628"/>
      <c r="J390" s="628"/>
      <c r="K390" s="628"/>
      <c r="L390" s="628"/>
      <c r="M390" s="628"/>
      <c r="N390" s="628"/>
      <c r="O390" s="628"/>
      <c r="P390" s="628"/>
      <c r="Q390" s="628"/>
      <c r="R390" s="664"/>
      <c r="S390" s="664"/>
      <c r="T390" s="664"/>
      <c r="U390" s="664"/>
      <c r="V390" s="664"/>
      <c r="W390" s="664"/>
      <c r="X390" s="628"/>
      <c r="Y390" s="1232"/>
      <c r="Z390" s="141"/>
      <c r="AA390" s="794"/>
      <c r="AB390" s="314"/>
    </row>
    <row r="391" spans="1:29" s="313" customFormat="1" ht="21" customHeight="1" x14ac:dyDescent="0.2">
      <c r="A391" s="269" t="s">
        <v>1590</v>
      </c>
      <c r="B391" s="216"/>
      <c r="C391" s="628" t="s">
        <v>1536</v>
      </c>
      <c r="D391" s="664"/>
      <c r="E391" s="628"/>
      <c r="F391" s="628"/>
      <c r="G391" s="628"/>
      <c r="H391" s="628"/>
      <c r="I391" s="628"/>
      <c r="J391" s="628"/>
      <c r="K391" s="628"/>
      <c r="L391" s="628"/>
      <c r="M391" s="628"/>
      <c r="N391" s="628"/>
      <c r="O391" s="628"/>
      <c r="P391" s="628"/>
      <c r="Q391" s="628"/>
      <c r="R391" s="664"/>
      <c r="S391" s="664"/>
      <c r="T391" s="664"/>
      <c r="U391" s="2043"/>
      <c r="V391" s="2378"/>
      <c r="W391" s="2379"/>
      <c r="X391" s="628" t="s">
        <v>752</v>
      </c>
      <c r="Y391" s="1232"/>
      <c r="Z391" s="141"/>
      <c r="AA391" s="794">
        <f t="shared" ref="AA391" si="79">IF(U391="?",0,IF(U391&lt;&gt;"",1,0))</f>
        <v>0</v>
      </c>
      <c r="AB391" s="314"/>
    </row>
    <row r="392" spans="1:29" s="313" customFormat="1" ht="9" customHeight="1" x14ac:dyDescent="0.2">
      <c r="A392" s="269"/>
      <c r="B392" s="216"/>
      <c r="C392" s="664"/>
      <c r="D392" s="664"/>
      <c r="E392" s="628"/>
      <c r="F392" s="628"/>
      <c r="G392" s="628"/>
      <c r="H392" s="628"/>
      <c r="I392" s="628"/>
      <c r="J392" s="628"/>
      <c r="K392" s="628"/>
      <c r="L392" s="628"/>
      <c r="M392" s="628"/>
      <c r="N392" s="628"/>
      <c r="O392" s="628"/>
      <c r="P392" s="628"/>
      <c r="Q392" s="628"/>
      <c r="R392" s="664"/>
      <c r="S392" s="664"/>
      <c r="T392" s="664"/>
      <c r="U392" s="664"/>
      <c r="V392" s="664"/>
      <c r="W392" s="664"/>
      <c r="X392" s="628"/>
      <c r="Y392" s="1232"/>
      <c r="Z392" s="141"/>
      <c r="AA392" s="794"/>
      <c r="AB392" s="314"/>
    </row>
    <row r="393" spans="1:29" s="313" customFormat="1" ht="24" customHeight="1" x14ac:dyDescent="0.2">
      <c r="A393" s="272" t="s">
        <v>1591</v>
      </c>
      <c r="B393" s="216"/>
      <c r="C393" s="2332" t="s">
        <v>1374</v>
      </c>
      <c r="D393" s="2333"/>
      <c r="E393" s="2333"/>
      <c r="F393" s="2333"/>
      <c r="G393" s="2333"/>
      <c r="H393" s="2333"/>
      <c r="I393" s="2333"/>
      <c r="J393" s="2333"/>
      <c r="K393" s="2333"/>
      <c r="L393" s="2333"/>
      <c r="M393" s="2333"/>
      <c r="N393" s="2333"/>
      <c r="O393" s="2333"/>
      <c r="P393" s="2333"/>
      <c r="Q393" s="2333"/>
      <c r="R393" s="2333"/>
      <c r="S393" s="2333"/>
      <c r="T393" s="664"/>
      <c r="U393" s="1213" t="s">
        <v>849</v>
      </c>
      <c r="V393" s="93"/>
      <c r="W393" s="1213" t="s">
        <v>849</v>
      </c>
      <c r="X393" s="664"/>
      <c r="Y393" s="1232"/>
      <c r="Z393" s="141"/>
      <c r="AA393" s="794">
        <f t="shared" ref="AA393" si="80">IF(U393="?",0,IF(U393&lt;&gt;"",1,0))+IF(W393="?",0,IF(W393&lt;&gt;"",1,0))</f>
        <v>0</v>
      </c>
      <c r="AB393" s="314"/>
    </row>
    <row r="394" spans="1:29" s="313" customFormat="1" ht="5.25" customHeight="1" x14ac:dyDescent="0.2">
      <c r="A394" s="269"/>
      <c r="B394" s="216"/>
      <c r="C394" s="664"/>
      <c r="D394" s="664"/>
      <c r="E394" s="628"/>
      <c r="F394" s="628"/>
      <c r="G394" s="628"/>
      <c r="H394" s="628"/>
      <c r="I394" s="628"/>
      <c r="J394" s="628"/>
      <c r="K394" s="628"/>
      <c r="L394" s="628"/>
      <c r="M394" s="628"/>
      <c r="N394" s="628"/>
      <c r="O394" s="628"/>
      <c r="P394" s="628"/>
      <c r="Q394" s="628"/>
      <c r="R394" s="664"/>
      <c r="S394" s="664"/>
      <c r="T394" s="664"/>
      <c r="U394" s="664"/>
      <c r="V394" s="664"/>
      <c r="W394" s="664"/>
      <c r="X394" s="628"/>
      <c r="Y394" s="1232"/>
      <c r="Z394" s="141"/>
      <c r="AA394" s="794"/>
      <c r="AB394" s="314"/>
    </row>
    <row r="395" spans="1:29" s="313" customFormat="1" ht="21" customHeight="1" x14ac:dyDescent="0.2">
      <c r="A395" s="272" t="s">
        <v>1592</v>
      </c>
      <c r="B395" s="216"/>
      <c r="C395" s="628" t="s">
        <v>1517</v>
      </c>
      <c r="D395" s="664"/>
      <c r="E395" s="664"/>
      <c r="F395" s="664"/>
      <c r="G395" s="664"/>
      <c r="H395" s="664"/>
      <c r="I395" s="664"/>
      <c r="J395" s="664"/>
      <c r="K395" s="664"/>
      <c r="L395" s="664"/>
      <c r="M395" s="664"/>
      <c r="N395" s="664"/>
      <c r="O395" s="664"/>
      <c r="P395" s="664"/>
      <c r="Q395" s="1213" t="s">
        <v>849</v>
      </c>
      <c r="R395" s="627" t="s">
        <v>1050</v>
      </c>
      <c r="S395" s="1232"/>
      <c r="T395" s="1213" t="s">
        <v>849</v>
      </c>
      <c r="U395" s="627" t="s">
        <v>1051</v>
      </c>
      <c r="V395" s="1232"/>
      <c r="W395" s="1213" t="s">
        <v>849</v>
      </c>
      <c r="X395" s="627" t="s">
        <v>1052</v>
      </c>
      <c r="Y395" s="1232"/>
      <c r="Z395" s="141"/>
      <c r="AA395" s="794">
        <f t="shared" ref="AA395" si="81">IF(Q395="?",0,IF(Q395&lt;&gt;"",1,0))+IF(T395="?",0,IF(T395&lt;&gt;"",1,0))+IF(W395="?",0,IF(W395&lt;&gt;"",1,0))</f>
        <v>0</v>
      </c>
      <c r="AB395" s="314"/>
    </row>
    <row r="396" spans="1:29" s="313" customFormat="1" ht="9" customHeight="1" x14ac:dyDescent="0.2">
      <c r="A396" s="269"/>
      <c r="B396" s="216"/>
      <c r="C396" s="664"/>
      <c r="D396" s="664"/>
      <c r="E396" s="628"/>
      <c r="F396" s="628"/>
      <c r="G396" s="628"/>
      <c r="H396" s="628"/>
      <c r="I396" s="628"/>
      <c r="J396" s="628"/>
      <c r="K396" s="628"/>
      <c r="L396" s="628"/>
      <c r="M396" s="628"/>
      <c r="N396" s="628"/>
      <c r="O396" s="628"/>
      <c r="P396" s="628"/>
      <c r="Q396" s="628"/>
      <c r="R396" s="664"/>
      <c r="S396" s="664"/>
      <c r="T396" s="664"/>
      <c r="U396" s="664"/>
      <c r="V396" s="664"/>
      <c r="W396" s="664"/>
      <c r="X396" s="628"/>
      <c r="Y396" s="1232"/>
      <c r="Z396" s="141"/>
      <c r="AA396" s="794"/>
      <c r="AB396" s="314"/>
    </row>
    <row r="397" spans="1:29" s="313" customFormat="1" ht="12" customHeight="1" x14ac:dyDescent="0.15">
      <c r="A397" s="1234"/>
      <c r="B397" s="216"/>
      <c r="C397" s="1094"/>
      <c r="D397" s="1102"/>
      <c r="E397" s="1100"/>
      <c r="F397" s="1100"/>
      <c r="G397" s="1100"/>
      <c r="H397" s="1100"/>
      <c r="I397" s="1100"/>
      <c r="J397" s="1100"/>
      <c r="K397" s="1100"/>
      <c r="L397" s="1095"/>
      <c r="M397" s="2381" t="s">
        <v>1455</v>
      </c>
      <c r="N397" s="2382"/>
      <c r="O397" s="2382" t="s">
        <v>1429</v>
      </c>
      <c r="P397" s="2382"/>
      <c r="Q397" s="2382"/>
      <c r="R397" s="2383"/>
      <c r="S397" s="2381" t="s">
        <v>1443</v>
      </c>
      <c r="T397" s="2382"/>
      <c r="U397" s="2382" t="s">
        <v>1429</v>
      </c>
      <c r="V397" s="2382"/>
      <c r="W397" s="2382"/>
      <c r="X397" s="2383"/>
      <c r="Y397" s="140"/>
      <c r="Z397" s="141"/>
      <c r="AA397" s="794"/>
      <c r="AB397" s="136"/>
    </row>
    <row r="398" spans="1:29" s="313" customFormat="1" ht="24" customHeight="1" x14ac:dyDescent="0.2">
      <c r="A398" s="1234"/>
      <c r="B398" s="216"/>
      <c r="C398" s="1096"/>
      <c r="D398" s="1103"/>
      <c r="E398" s="143"/>
      <c r="F398" s="143"/>
      <c r="G398" s="143"/>
      <c r="H398" s="143"/>
      <c r="I398" s="143"/>
      <c r="J398" s="143"/>
      <c r="K398" s="143"/>
      <c r="L398" s="1097"/>
      <c r="M398" s="2384" t="s">
        <v>1441</v>
      </c>
      <c r="N398" s="2385"/>
      <c r="O398" s="2386"/>
      <c r="P398" s="2179" t="s">
        <v>1442</v>
      </c>
      <c r="Q398" s="2180"/>
      <c r="R398" s="2181"/>
      <c r="S398" s="2384" t="s">
        <v>1441</v>
      </c>
      <c r="T398" s="2385"/>
      <c r="U398" s="2386"/>
      <c r="V398" s="2179" t="s">
        <v>1442</v>
      </c>
      <c r="W398" s="2180"/>
      <c r="X398" s="2181"/>
      <c r="Y398" s="140"/>
      <c r="Z398" s="141"/>
      <c r="AA398" s="794"/>
      <c r="AB398" s="136"/>
    </row>
    <row r="399" spans="1:29" s="313" customFormat="1" ht="21" customHeight="1" x14ac:dyDescent="0.15">
      <c r="A399" s="1234" t="s">
        <v>1593</v>
      </c>
      <c r="B399" s="216"/>
      <c r="C399" s="2154" t="s">
        <v>1538</v>
      </c>
      <c r="D399" s="2155"/>
      <c r="E399" s="2155"/>
      <c r="F399" s="2155"/>
      <c r="G399" s="2155"/>
      <c r="H399" s="2155"/>
      <c r="I399" s="2155"/>
      <c r="J399" s="2155"/>
      <c r="K399" s="2155"/>
      <c r="L399" s="2156"/>
      <c r="M399" s="2189"/>
      <c r="N399" s="2190"/>
      <c r="O399" s="2191"/>
      <c r="P399" s="2189"/>
      <c r="Q399" s="2190"/>
      <c r="R399" s="2191"/>
      <c r="S399" s="2189"/>
      <c r="T399" s="2190"/>
      <c r="U399" s="2191"/>
      <c r="V399" s="2189"/>
      <c r="W399" s="2190"/>
      <c r="X399" s="2191"/>
      <c r="Y399" s="140"/>
      <c r="Z399" s="141"/>
      <c r="AA399" s="794">
        <f t="shared" ref="AA399" si="82">IF(M399="?",0,IF(M399&lt;&gt;"",1,0))+IF(P399="?",0,IF(P399&lt;&gt;"",1,0))+IF(S399="?",0,IF(S399&lt;&gt;"",1,0))+IF(V399="?",0,IF(V399&lt;&gt;"",1,0))</f>
        <v>0</v>
      </c>
      <c r="AB399" s="136"/>
    </row>
    <row r="400" spans="1:29" s="313" customFormat="1" ht="9" customHeight="1" x14ac:dyDescent="0.15">
      <c r="A400" s="1234"/>
      <c r="B400" s="216"/>
      <c r="C400" s="625"/>
      <c r="D400" s="625"/>
      <c r="E400" s="625"/>
      <c r="F400" s="625"/>
      <c r="G400" s="625"/>
      <c r="H400" s="625"/>
      <c r="I400" s="625"/>
      <c r="J400" s="625"/>
      <c r="K400" s="625"/>
      <c r="L400" s="625"/>
      <c r="M400" s="625"/>
      <c r="N400" s="625"/>
      <c r="O400" s="625"/>
      <c r="P400" s="625"/>
      <c r="Q400" s="625"/>
      <c r="R400" s="625"/>
      <c r="S400" s="625"/>
      <c r="T400" s="625"/>
      <c r="U400" s="625"/>
      <c r="V400" s="625"/>
      <c r="W400" s="625"/>
      <c r="X400" s="625"/>
      <c r="Y400" s="140"/>
      <c r="Z400" s="141"/>
      <c r="AA400" s="794"/>
      <c r="AB400" s="136"/>
    </row>
    <row r="401" spans="1:28" s="313" customFormat="1" ht="15" customHeight="1" x14ac:dyDescent="0.2">
      <c r="A401" s="1234"/>
      <c r="B401" s="216"/>
      <c r="C401" s="1152"/>
      <c r="D401" s="1153" t="s">
        <v>1500</v>
      </c>
      <c r="E401" s="628"/>
      <c r="F401" s="628"/>
      <c r="G401" s="628"/>
      <c r="H401" s="628"/>
      <c r="I401" s="628"/>
      <c r="J401" s="628"/>
      <c r="K401" s="628"/>
      <c r="L401" s="628"/>
      <c r="M401" s="628"/>
      <c r="N401" s="628"/>
      <c r="O401" s="628"/>
      <c r="P401" s="628"/>
      <c r="Q401" s="628"/>
      <c r="R401" s="664"/>
      <c r="S401" s="664"/>
      <c r="T401" s="664"/>
      <c r="U401" s="664"/>
      <c r="V401" s="664"/>
      <c r="W401" s="664"/>
      <c r="X401" s="628"/>
      <c r="Y401" s="1232"/>
      <c r="Z401" s="141"/>
      <c r="AA401" s="794"/>
      <c r="AB401" s="314"/>
    </row>
    <row r="402" spans="1:28" s="313" customFormat="1" ht="21" customHeight="1" x14ac:dyDescent="0.2">
      <c r="A402" s="272" t="s">
        <v>1766</v>
      </c>
      <c r="B402" s="216"/>
      <c r="C402" s="627"/>
      <c r="D402" s="1213" t="s">
        <v>849</v>
      </c>
      <c r="E402" s="627" t="s">
        <v>227</v>
      </c>
      <c r="F402" s="628"/>
      <c r="G402" s="628"/>
      <c r="H402" s="628"/>
      <c r="I402" s="628"/>
      <c r="J402" s="628"/>
      <c r="K402" s="628"/>
      <c r="L402" s="628"/>
      <c r="M402" s="628"/>
      <c r="N402" s="628"/>
      <c r="O402" s="1213" t="s">
        <v>849</v>
      </c>
      <c r="P402" s="627" t="s">
        <v>1499</v>
      </c>
      <c r="Q402" s="628"/>
      <c r="R402" s="664"/>
      <c r="S402" s="664"/>
      <c r="T402" s="664"/>
      <c r="U402" s="664"/>
      <c r="V402" s="664"/>
      <c r="W402" s="664"/>
      <c r="X402" s="628"/>
      <c r="Y402" s="1232"/>
      <c r="Z402" s="141"/>
      <c r="AA402" s="794">
        <f t="shared" ref="AA402:AA405" si="83">IF(D402="?",0,IF(D402&lt;&gt;"",1,0))+IF(O402="?",0,IF(O402&lt;&gt;"",1,0))</f>
        <v>0</v>
      </c>
      <c r="AB402" s="314"/>
    </row>
    <row r="403" spans="1:28" s="313" customFormat="1" ht="21.75" customHeight="1" x14ac:dyDescent="0.2">
      <c r="A403" s="272" t="s">
        <v>1767</v>
      </c>
      <c r="B403" s="216"/>
      <c r="C403" s="664"/>
      <c r="D403" s="1213" t="s">
        <v>849</v>
      </c>
      <c r="E403" s="627" t="s">
        <v>1497</v>
      </c>
      <c r="F403" s="628"/>
      <c r="G403" s="628"/>
      <c r="H403" s="628"/>
      <c r="I403" s="628"/>
      <c r="J403" s="628"/>
      <c r="K403" s="628"/>
      <c r="L403" s="628"/>
      <c r="M403" s="628"/>
      <c r="N403" s="628"/>
      <c r="O403" s="1213" t="s">
        <v>849</v>
      </c>
      <c r="P403" s="627" t="s">
        <v>1</v>
      </c>
      <c r="Q403" s="628"/>
      <c r="R403" s="664"/>
      <c r="S403" s="664"/>
      <c r="T403" s="664"/>
      <c r="U403" s="664"/>
      <c r="V403" s="664"/>
      <c r="W403" s="664"/>
      <c r="X403" s="628"/>
      <c r="Y403" s="1232"/>
      <c r="Z403" s="141"/>
      <c r="AA403" s="794">
        <f t="shared" si="83"/>
        <v>0</v>
      </c>
      <c r="AB403" s="314"/>
    </row>
    <row r="404" spans="1:28" s="313" customFormat="1" ht="20.25" customHeight="1" x14ac:dyDescent="0.2">
      <c r="A404" s="272" t="s">
        <v>1768</v>
      </c>
      <c r="B404" s="216"/>
      <c r="C404" s="664"/>
      <c r="D404" s="1213" t="s">
        <v>849</v>
      </c>
      <c r="E404" s="627" t="s">
        <v>1498</v>
      </c>
      <c r="F404" s="628"/>
      <c r="G404" s="628"/>
      <c r="H404" s="628"/>
      <c r="I404" s="628"/>
      <c r="J404" s="628"/>
      <c r="K404" s="628"/>
      <c r="L404" s="628"/>
      <c r="M404" s="628"/>
      <c r="N404" s="628"/>
      <c r="O404" s="1213" t="s">
        <v>849</v>
      </c>
      <c r="P404" s="627" t="s">
        <v>188</v>
      </c>
      <c r="Q404" s="628"/>
      <c r="R404" s="664"/>
      <c r="S404" s="664"/>
      <c r="T404" s="664"/>
      <c r="U404" s="664"/>
      <c r="V404" s="664"/>
      <c r="W404" s="664"/>
      <c r="X404" s="628"/>
      <c r="Y404" s="1232"/>
      <c r="Z404" s="141"/>
      <c r="AA404" s="794">
        <f t="shared" si="83"/>
        <v>0</v>
      </c>
      <c r="AB404" s="314"/>
    </row>
    <row r="405" spans="1:28" s="313" customFormat="1" ht="21" customHeight="1" x14ac:dyDescent="0.2">
      <c r="A405" s="272" t="s">
        <v>1769</v>
      </c>
      <c r="B405" s="216"/>
      <c r="C405" s="664"/>
      <c r="D405" s="1213" t="s">
        <v>849</v>
      </c>
      <c r="E405" s="627" t="s">
        <v>148</v>
      </c>
      <c r="F405" s="628"/>
      <c r="G405" s="628"/>
      <c r="H405" s="628"/>
      <c r="I405" s="628"/>
      <c r="J405" s="628"/>
      <c r="K405" s="628"/>
      <c r="L405" s="628"/>
      <c r="M405" s="628"/>
      <c r="N405" s="628"/>
      <c r="O405" s="1213" t="s">
        <v>849</v>
      </c>
      <c r="P405" s="627" t="s">
        <v>46</v>
      </c>
      <c r="Q405" s="628"/>
      <c r="R405" s="664"/>
      <c r="S405" s="664"/>
      <c r="T405" s="664"/>
      <c r="U405" s="664"/>
      <c r="V405" s="664"/>
      <c r="W405" s="664"/>
      <c r="X405" s="628"/>
      <c r="Y405" s="1232"/>
      <c r="Z405" s="141"/>
      <c r="AA405" s="794">
        <f t="shared" si="83"/>
        <v>0</v>
      </c>
      <c r="AB405" s="314"/>
    </row>
    <row r="406" spans="1:28" s="313" customFormat="1" ht="5.25" customHeight="1" x14ac:dyDescent="0.2">
      <c r="A406" s="269"/>
      <c r="B406" s="216"/>
      <c r="C406" s="625"/>
      <c r="D406" s="625"/>
      <c r="E406" s="625"/>
      <c r="F406" s="625"/>
      <c r="G406" s="625"/>
      <c r="H406" s="625"/>
      <c r="I406" s="625"/>
      <c r="J406" s="625"/>
      <c r="K406" s="625"/>
      <c r="L406" s="625"/>
      <c r="M406" s="625"/>
      <c r="N406" s="625"/>
      <c r="O406" s="625"/>
      <c r="P406" s="625"/>
      <c r="Q406" s="625"/>
      <c r="R406" s="625"/>
      <c r="S406" s="625"/>
      <c r="T406" s="625"/>
      <c r="U406" s="625"/>
      <c r="V406" s="625"/>
      <c r="W406" s="625"/>
      <c r="X406" s="625"/>
      <c r="Y406" s="140"/>
      <c r="Z406" s="141"/>
      <c r="AA406" s="794"/>
      <c r="AB406" s="136"/>
    </row>
    <row r="407" spans="1:28" s="313" customFormat="1" ht="21" customHeight="1" x14ac:dyDescent="0.2">
      <c r="A407" s="269"/>
      <c r="B407" s="216"/>
      <c r="C407" s="625"/>
      <c r="D407" s="2277" t="s">
        <v>1501</v>
      </c>
      <c r="E407" s="1658"/>
      <c r="F407" s="1658"/>
      <c r="G407" s="1658"/>
      <c r="H407" s="1658"/>
      <c r="I407" s="1658"/>
      <c r="J407" s="1658"/>
      <c r="K407" s="1658"/>
      <c r="L407" s="1658"/>
      <c r="M407" s="1658"/>
      <c r="N407" s="1658"/>
      <c r="O407" s="1658"/>
      <c r="P407" s="1658"/>
      <c r="Q407" s="1658"/>
      <c r="R407" s="1658"/>
      <c r="S407" s="1658"/>
      <c r="T407" s="1658"/>
      <c r="U407" s="1658"/>
      <c r="V407" s="1658"/>
      <c r="W407" s="1658"/>
      <c r="X407" s="1659"/>
      <c r="Y407" s="140"/>
      <c r="Z407" s="141"/>
      <c r="AA407" s="794"/>
      <c r="AB407" s="136"/>
    </row>
    <row r="408" spans="1:28" s="313" customFormat="1" ht="5.25" customHeight="1" x14ac:dyDescent="0.2">
      <c r="A408" s="269"/>
      <c r="B408" s="216"/>
      <c r="C408" s="625"/>
      <c r="D408" s="625"/>
      <c r="E408" s="625"/>
      <c r="F408" s="625"/>
      <c r="G408" s="625"/>
      <c r="H408" s="625"/>
      <c r="I408" s="625"/>
      <c r="J408" s="625"/>
      <c r="K408" s="625"/>
      <c r="L408" s="625"/>
      <c r="M408" s="625"/>
      <c r="N408" s="625"/>
      <c r="O408" s="625"/>
      <c r="P408" s="625"/>
      <c r="Q408" s="625"/>
      <c r="R408" s="625"/>
      <c r="S408" s="625"/>
      <c r="T408" s="625"/>
      <c r="U408" s="625"/>
      <c r="V408" s="625"/>
      <c r="W408" s="625"/>
      <c r="X408" s="625"/>
      <c r="Y408" s="140"/>
      <c r="Z408" s="141"/>
      <c r="AA408" s="794"/>
      <c r="AB408" s="136"/>
    </row>
    <row r="409" spans="1:28" s="313" customFormat="1" ht="23.25" customHeight="1" x14ac:dyDescent="0.2">
      <c r="A409" s="269" t="s">
        <v>1770</v>
      </c>
      <c r="B409" s="216"/>
      <c r="C409" s="1457" t="s">
        <v>1760</v>
      </c>
      <c r="D409" s="1457"/>
      <c r="E409" s="1457"/>
      <c r="F409" s="1457"/>
      <c r="G409" s="1457"/>
      <c r="H409" s="1457"/>
      <c r="I409" s="1457"/>
      <c r="J409" s="1457"/>
      <c r="K409" s="1457"/>
      <c r="L409" s="1457"/>
      <c r="M409" s="1457"/>
      <c r="N409" s="1457"/>
      <c r="O409" s="1457"/>
      <c r="P409" s="1457"/>
      <c r="Q409" s="1457"/>
      <c r="R409" s="1457"/>
      <c r="S409" s="1457"/>
      <c r="T409" s="1751"/>
      <c r="U409" s="1751"/>
      <c r="V409" s="2377"/>
      <c r="W409" s="1358" t="s">
        <v>849</v>
      </c>
      <c r="X409" s="1359"/>
      <c r="Y409" s="628"/>
      <c r="Z409" s="141"/>
      <c r="AA409" s="794">
        <f t="shared" ref="AA409" si="84">IF(W409="?",0,IF(W409&lt;&gt;"",1,0))</f>
        <v>0</v>
      </c>
      <c r="AB409" s="136"/>
    </row>
    <row r="410" spans="1:28" s="773" customFormat="1" ht="15" customHeight="1" x14ac:dyDescent="0.2">
      <c r="A410" s="269"/>
      <c r="B410" s="608"/>
      <c r="C410" s="1154" t="s">
        <v>838</v>
      </c>
      <c r="D410" s="907"/>
      <c r="E410" s="907"/>
      <c r="F410" s="907"/>
      <c r="G410" s="907"/>
      <c r="H410" s="907"/>
      <c r="I410" s="907"/>
      <c r="J410" s="907"/>
      <c r="K410" s="907"/>
      <c r="L410" s="907"/>
      <c r="M410" s="907"/>
      <c r="N410" s="907"/>
      <c r="O410" s="907"/>
      <c r="P410" s="223"/>
      <c r="Q410" s="223"/>
      <c r="R410" s="223"/>
      <c r="S410" s="223"/>
      <c r="T410" s="223"/>
      <c r="U410" s="223"/>
      <c r="V410" s="223"/>
      <c r="W410" s="223"/>
      <c r="X410" s="223"/>
      <c r="Y410" s="610"/>
      <c r="Z410" s="611"/>
      <c r="AA410" s="908"/>
      <c r="AB410" s="612"/>
    </row>
    <row r="411" spans="1:28" s="313" customFormat="1" ht="36.75" customHeight="1" x14ac:dyDescent="0.2">
      <c r="A411" s="269" t="s">
        <v>1771</v>
      </c>
      <c r="B411" s="216"/>
      <c r="C411" s="1796"/>
      <c r="D411" s="1796"/>
      <c r="E411" s="1796"/>
      <c r="F411" s="1796"/>
      <c r="G411" s="1796"/>
      <c r="H411" s="1796"/>
      <c r="I411" s="1796"/>
      <c r="J411" s="1796"/>
      <c r="K411" s="1796"/>
      <c r="L411" s="1796"/>
      <c r="M411" s="1796"/>
      <c r="N411" s="1796"/>
      <c r="O411" s="1796"/>
      <c r="P411" s="1796"/>
      <c r="Q411" s="1796"/>
      <c r="R411" s="1796"/>
      <c r="S411" s="1796"/>
      <c r="T411" s="1796"/>
      <c r="U411" s="1796"/>
      <c r="V411" s="1796"/>
      <c r="W411" s="1796"/>
      <c r="X411" s="1796"/>
      <c r="Y411" s="140"/>
      <c r="Z411" s="141"/>
      <c r="AA411" s="794">
        <f t="shared" ref="AA411" si="85">IF(C411="?",0,IF(C411&lt;&gt;"",1,0))</f>
        <v>0</v>
      </c>
      <c r="AB411" s="136"/>
    </row>
    <row r="412" spans="1:28" s="313" customFormat="1" ht="9" customHeight="1" x14ac:dyDescent="0.2">
      <c r="A412" s="269"/>
      <c r="B412" s="214"/>
      <c r="C412" s="143"/>
      <c r="D412" s="143"/>
      <c r="E412" s="143"/>
      <c r="F412" s="143"/>
      <c r="G412" s="143"/>
      <c r="H412" s="143"/>
      <c r="I412" s="143"/>
      <c r="J412" s="143"/>
      <c r="K412" s="143"/>
      <c r="L412" s="143"/>
      <c r="M412" s="143"/>
      <c r="N412" s="143"/>
      <c r="O412" s="143"/>
      <c r="P412" s="143"/>
      <c r="Q412" s="143"/>
      <c r="R412" s="143"/>
      <c r="S412" s="143"/>
      <c r="T412" s="143"/>
      <c r="U412" s="143"/>
      <c r="V412" s="143"/>
      <c r="W412" s="143"/>
      <c r="X412" s="143"/>
      <c r="Y412" s="144"/>
      <c r="Z412" s="145"/>
      <c r="AA412" s="794"/>
      <c r="AB412" s="136"/>
    </row>
    <row r="413" spans="1:28" s="313" customFormat="1" ht="5.25" customHeight="1" x14ac:dyDescent="0.2">
      <c r="A413" s="269"/>
      <c r="B413" s="216"/>
      <c r="C413" s="664"/>
      <c r="D413" s="664"/>
      <c r="E413" s="628"/>
      <c r="F413" s="628"/>
      <c r="G413" s="628"/>
      <c r="H413" s="628"/>
      <c r="I413" s="628"/>
      <c r="J413" s="628"/>
      <c r="K413" s="628"/>
      <c r="L413" s="628"/>
      <c r="M413" s="628"/>
      <c r="N413" s="628"/>
      <c r="O413" s="628"/>
      <c r="P413" s="628"/>
      <c r="Q413" s="628"/>
      <c r="R413" s="664"/>
      <c r="S413" s="664"/>
      <c r="T413" s="664"/>
      <c r="U413" s="664"/>
      <c r="V413" s="664"/>
      <c r="W413" s="664"/>
      <c r="X413" s="628"/>
      <c r="Y413" s="1232"/>
      <c r="Z413" s="141"/>
      <c r="AA413" s="794"/>
      <c r="AB413" s="314"/>
    </row>
    <row r="414" spans="1:28" s="313" customFormat="1" ht="36" customHeight="1" x14ac:dyDescent="0.2">
      <c r="A414" s="746" t="s">
        <v>219</v>
      </c>
      <c r="B414" s="221"/>
      <c r="C414" s="1543" t="s">
        <v>1494</v>
      </c>
      <c r="D414" s="2218"/>
      <c r="E414" s="2218"/>
      <c r="F414" s="2218"/>
      <c r="G414" s="2218"/>
      <c r="H414" s="2218"/>
      <c r="I414" s="2218"/>
      <c r="J414" s="2218"/>
      <c r="K414" s="2218"/>
      <c r="L414" s="2218"/>
      <c r="M414" s="2218"/>
      <c r="N414" s="2218"/>
      <c r="O414" s="2218"/>
      <c r="P414" s="2218"/>
      <c r="Q414" s="2218"/>
      <c r="R414" s="2218"/>
      <c r="S414" s="2218"/>
      <c r="T414" s="2218"/>
      <c r="U414" s="2218"/>
      <c r="V414" s="2218"/>
      <c r="W414" s="2218"/>
      <c r="X414" s="2219"/>
      <c r="Y414" s="1225"/>
      <c r="Z414" s="254"/>
      <c r="AA414" s="794"/>
      <c r="AB414" s="314"/>
    </row>
    <row r="415" spans="1:28" s="313" customFormat="1" ht="5.25" customHeight="1" x14ac:dyDescent="0.2">
      <c r="A415" s="269"/>
      <c r="B415" s="259"/>
      <c r="C415" s="627"/>
      <c r="D415" s="627"/>
      <c r="E415" s="627"/>
      <c r="F415" s="627"/>
      <c r="G415" s="627"/>
      <c r="H415" s="627"/>
      <c r="I415" s="627"/>
      <c r="J415" s="627"/>
      <c r="K415" s="627"/>
      <c r="L415" s="627"/>
      <c r="M415" s="627"/>
      <c r="N415" s="627"/>
      <c r="O415" s="627"/>
      <c r="P415" s="627"/>
      <c r="Q415" s="627"/>
      <c r="R415" s="627"/>
      <c r="S415" s="627"/>
      <c r="T415" s="627"/>
      <c r="U415" s="627"/>
      <c r="V415" s="627"/>
      <c r="W415" s="627"/>
      <c r="X415" s="627"/>
      <c r="Y415" s="206"/>
      <c r="Z415" s="175"/>
      <c r="AA415" s="794"/>
      <c r="AB415" s="314"/>
    </row>
    <row r="416" spans="1:28" s="313" customFormat="1" ht="12" customHeight="1" x14ac:dyDescent="0.2">
      <c r="A416" s="269"/>
      <c r="B416" s="216"/>
      <c r="C416" s="242" t="s">
        <v>1495</v>
      </c>
      <c r="D416" s="1149"/>
      <c r="E416" s="1149"/>
      <c r="F416" s="1149"/>
      <c r="G416" s="1149"/>
      <c r="H416" s="1149"/>
      <c r="I416" s="1149"/>
      <c r="J416" s="1149"/>
      <c r="K416" s="1149"/>
      <c r="L416" s="1149"/>
      <c r="M416" s="1149"/>
      <c r="N416" s="1149"/>
      <c r="O416" s="1149"/>
      <c r="P416" s="1149"/>
      <c r="Q416" s="1149"/>
      <c r="R416" s="1149"/>
      <c r="S416" s="1149"/>
      <c r="T416" s="1149"/>
      <c r="U416" s="1149"/>
      <c r="V416" s="1149"/>
      <c r="W416" s="1149"/>
      <c r="X416" s="1149"/>
      <c r="Y416" s="1232"/>
      <c r="Z416" s="141"/>
      <c r="AA416" s="794"/>
      <c r="AB416" s="314"/>
    </row>
    <row r="417" spans="1:28" s="313" customFormat="1" ht="5.25" customHeight="1" thickBot="1" x14ac:dyDescent="0.25">
      <c r="A417" s="269"/>
      <c r="B417" s="216"/>
      <c r="C417" s="1139"/>
      <c r="D417" s="1135"/>
      <c r="E417" s="1136"/>
      <c r="F417" s="1136"/>
      <c r="G417" s="1143"/>
      <c r="H417" s="708"/>
      <c r="I417" s="708"/>
      <c r="J417" s="708"/>
      <c r="K417" s="708"/>
      <c r="L417" s="708"/>
      <c r="M417" s="708"/>
      <c r="N417" s="708"/>
      <c r="O417" s="708"/>
      <c r="P417" s="708"/>
      <c r="Q417" s="708"/>
      <c r="R417" s="708"/>
      <c r="S417" s="1145"/>
      <c r="T417" s="1145"/>
      <c r="U417" s="1145"/>
      <c r="V417" s="1145"/>
      <c r="W417" s="1145"/>
      <c r="X417" s="1144"/>
      <c r="Y417" s="1232"/>
      <c r="Z417" s="141"/>
      <c r="AA417" s="794"/>
      <c r="AB417" s="314"/>
    </row>
    <row r="418" spans="1:28" s="313" customFormat="1" ht="24.75" customHeight="1" thickTop="1" thickBot="1" x14ac:dyDescent="0.25">
      <c r="A418" s="272" t="s">
        <v>1772</v>
      </c>
      <c r="B418" s="216"/>
      <c r="C418" s="2313" t="s">
        <v>849</v>
      </c>
      <c r="D418" s="2314"/>
      <c r="E418" s="2315"/>
      <c r="F418" s="2316"/>
      <c r="G418" s="2317"/>
      <c r="H418" s="1363"/>
      <c r="I418" s="1363"/>
      <c r="J418" s="1363"/>
      <c r="K418" s="1363"/>
      <c r="L418" s="1363"/>
      <c r="M418" s="1363"/>
      <c r="N418" s="1363"/>
      <c r="O418" s="1363"/>
      <c r="P418" s="1363"/>
      <c r="Q418" s="1363"/>
      <c r="R418" s="1363"/>
      <c r="S418" s="1363"/>
      <c r="T418" s="1363"/>
      <c r="U418" s="1363"/>
      <c r="V418" s="1363"/>
      <c r="W418" s="1363"/>
      <c r="X418" s="2318"/>
      <c r="Y418" s="1243"/>
      <c r="Z418" s="141"/>
      <c r="AA418" s="794">
        <f t="shared" ref="AA418" si="86">IF(C418="?",0,IF(C418&lt;&gt;"",1,0))+IF(G418="?",0,IF(G418&lt;&gt;"",1,0))</f>
        <v>0</v>
      </c>
      <c r="AB418" s="314"/>
    </row>
    <row r="419" spans="1:28" s="313" customFormat="1" ht="5.25" customHeight="1" thickTop="1" x14ac:dyDescent="0.2">
      <c r="A419" s="269"/>
      <c r="B419" s="216"/>
      <c r="C419" s="1141"/>
      <c r="D419" s="1134"/>
      <c r="E419" s="215"/>
      <c r="F419" s="215"/>
      <c r="G419" s="1146"/>
      <c r="H419" s="227"/>
      <c r="I419" s="227"/>
      <c r="J419" s="227"/>
      <c r="K419" s="227"/>
      <c r="L419" s="227"/>
      <c r="M419" s="227"/>
      <c r="N419" s="227"/>
      <c r="O419" s="227"/>
      <c r="P419" s="227"/>
      <c r="Q419" s="227"/>
      <c r="R419" s="227"/>
      <c r="S419" s="227"/>
      <c r="T419" s="227"/>
      <c r="U419" s="227"/>
      <c r="V419" s="227"/>
      <c r="W419" s="227"/>
      <c r="X419" s="1147"/>
      <c r="Y419" s="1232"/>
      <c r="Z419" s="141"/>
      <c r="AA419" s="794"/>
      <c r="AB419" s="314"/>
    </row>
    <row r="420" spans="1:28" ht="9" customHeight="1" x14ac:dyDescent="0.2">
      <c r="A420" s="269"/>
      <c r="B420" s="1150"/>
      <c r="C420" s="227"/>
      <c r="D420" s="227"/>
      <c r="E420" s="227"/>
      <c r="F420" s="227"/>
      <c r="G420" s="227"/>
      <c r="H420" s="227"/>
      <c r="I420" s="227"/>
      <c r="J420" s="227"/>
      <c r="K420" s="227"/>
      <c r="L420" s="227"/>
      <c r="M420" s="227"/>
      <c r="N420" s="1151"/>
      <c r="O420" s="1151"/>
      <c r="P420" s="1151"/>
      <c r="Q420" s="1151"/>
      <c r="R420" s="227"/>
      <c r="S420" s="227"/>
      <c r="T420" s="227"/>
      <c r="U420" s="1151"/>
      <c r="V420" s="1151"/>
      <c r="W420" s="1151"/>
      <c r="X420" s="1151"/>
      <c r="Y420" s="536"/>
      <c r="Z420" s="707"/>
      <c r="AA420" s="794"/>
    </row>
    <row r="421" spans="1:28" s="313" customFormat="1" ht="5.25" customHeight="1" x14ac:dyDescent="0.2">
      <c r="A421" s="269"/>
      <c r="B421" s="1098"/>
      <c r="C421" s="1136"/>
      <c r="D421" s="1136"/>
      <c r="E421" s="1136"/>
      <c r="F421" s="1136"/>
      <c r="G421" s="1136"/>
      <c r="H421" s="1136"/>
      <c r="I421" s="1136"/>
      <c r="J421" s="1136"/>
      <c r="K421" s="1136"/>
      <c r="L421" s="1136"/>
      <c r="M421" s="1136"/>
      <c r="N421" s="1136"/>
      <c r="O421" s="1136"/>
      <c r="P421" s="1136"/>
      <c r="Q421" s="1136"/>
      <c r="R421" s="1136"/>
      <c r="S421" s="1136"/>
      <c r="T421" s="1136"/>
      <c r="U421" s="1136"/>
      <c r="V421" s="1136"/>
      <c r="W421" s="1136"/>
      <c r="X421" s="1136"/>
      <c r="Y421" s="1136"/>
      <c r="Z421" s="1099"/>
      <c r="AA421" s="794"/>
    </row>
    <row r="422" spans="1:28" s="767" customFormat="1" ht="22.5" customHeight="1" x14ac:dyDescent="0.2">
      <c r="A422" s="269"/>
      <c r="B422" s="759"/>
      <c r="C422" s="624" t="s">
        <v>1375</v>
      </c>
      <c r="D422" s="624"/>
      <c r="E422" s="624"/>
      <c r="F422" s="624"/>
      <c r="G422" s="624"/>
      <c r="H422" s="624"/>
      <c r="I422" s="624"/>
      <c r="J422" s="624"/>
      <c r="K422" s="624"/>
      <c r="L422" s="624"/>
      <c r="M422" s="624"/>
      <c r="N422" s="624"/>
      <c r="O422" s="624"/>
      <c r="P422" s="624"/>
      <c r="Q422" s="624"/>
      <c r="R422" s="627"/>
      <c r="S422" s="627"/>
      <c r="T422" s="627"/>
      <c r="U422" s="627"/>
      <c r="V422" s="627"/>
      <c r="W422" s="627"/>
      <c r="X422" s="627"/>
      <c r="Y422" s="1228"/>
      <c r="Z422" s="766"/>
      <c r="AA422" s="794"/>
    </row>
    <row r="423" spans="1:28" s="313" customFormat="1" ht="5.25" customHeight="1" x14ac:dyDescent="0.2">
      <c r="A423" s="269"/>
      <c r="B423" s="216"/>
      <c r="C423" s="628"/>
      <c r="D423" s="1230"/>
      <c r="E423" s="1230"/>
      <c r="F423" s="628"/>
      <c r="G423" s="628"/>
      <c r="H423" s="628"/>
      <c r="I423" s="628"/>
      <c r="J423" s="628"/>
      <c r="K423" s="628"/>
      <c r="L423" s="628"/>
      <c r="M423" s="628"/>
      <c r="N423" s="628"/>
      <c r="O423" s="628"/>
      <c r="P423" s="628"/>
      <c r="Q423" s="628"/>
      <c r="R423" s="628"/>
      <c r="S423" s="628"/>
      <c r="T423" s="628"/>
      <c r="U423" s="628"/>
      <c r="V423" s="628"/>
      <c r="W423" s="628"/>
      <c r="X423" s="628"/>
      <c r="Y423" s="628"/>
      <c r="Z423" s="141"/>
      <c r="AA423" s="794">
        <f t="shared" ref="AA423:AA424" si="87">IF(I423="?",0,IF(I423&lt;&gt;"",1,0))</f>
        <v>0</v>
      </c>
    </row>
    <row r="424" spans="1:28" s="313" customFormat="1" ht="21" customHeight="1" x14ac:dyDescent="0.2">
      <c r="A424" s="269" t="s">
        <v>1773</v>
      </c>
      <c r="B424" s="216"/>
      <c r="C424" s="628" t="s">
        <v>69</v>
      </c>
      <c r="D424" s="1242"/>
      <c r="E424" s="1242"/>
      <c r="F424" s="628"/>
      <c r="G424" s="628"/>
      <c r="H424" s="628"/>
      <c r="I424" s="1785"/>
      <c r="J424" s="1786"/>
      <c r="K424" s="1786"/>
      <c r="L424" s="1786"/>
      <c r="M424" s="1786"/>
      <c r="N424" s="1786"/>
      <c r="O424" s="1786"/>
      <c r="P424" s="1786"/>
      <c r="Q424" s="1786"/>
      <c r="R424" s="1786"/>
      <c r="S424" s="1786"/>
      <c r="T424" s="1786"/>
      <c r="U424" s="1786"/>
      <c r="V424" s="1786"/>
      <c r="W424" s="1786"/>
      <c r="X424" s="1787"/>
      <c r="Y424" s="628"/>
      <c r="Z424" s="141"/>
      <c r="AA424" s="794">
        <f t="shared" si="87"/>
        <v>0</v>
      </c>
    </row>
    <row r="425" spans="1:28" s="313" customFormat="1" ht="5.25" customHeight="1" x14ac:dyDescent="0.2">
      <c r="A425" s="269"/>
      <c r="B425" s="216"/>
      <c r="C425" s="627"/>
      <c r="D425" s="1242"/>
      <c r="E425" s="1242"/>
      <c r="F425" s="628"/>
      <c r="G425" s="628"/>
      <c r="H425" s="628"/>
      <c r="I425" s="628"/>
      <c r="J425" s="628"/>
      <c r="K425" s="628"/>
      <c r="L425" s="628"/>
      <c r="M425" s="628"/>
      <c r="N425" s="628"/>
      <c r="O425" s="628"/>
      <c r="P425" s="628"/>
      <c r="Q425" s="628"/>
      <c r="R425" s="628"/>
      <c r="S425" s="628"/>
      <c r="T425" s="628"/>
      <c r="U425" s="628"/>
      <c r="V425" s="628"/>
      <c r="W425" s="628"/>
      <c r="X425" s="628"/>
      <c r="Y425" s="628"/>
      <c r="Z425" s="141"/>
      <c r="AA425" s="794"/>
    </row>
    <row r="426" spans="1:28" s="313" customFormat="1" ht="21" customHeight="1" x14ac:dyDescent="0.2">
      <c r="A426" s="269" t="s">
        <v>1774</v>
      </c>
      <c r="B426" s="221"/>
      <c r="C426" s="628" t="s">
        <v>51</v>
      </c>
      <c r="D426" s="1242"/>
      <c r="E426" s="1242"/>
      <c r="F426" s="628"/>
      <c r="G426" s="628"/>
      <c r="H426" s="628"/>
      <c r="I426" s="1785"/>
      <c r="J426" s="1786"/>
      <c r="K426" s="1786"/>
      <c r="L426" s="1786"/>
      <c r="M426" s="1786"/>
      <c r="N426" s="1786"/>
      <c r="O426" s="1786"/>
      <c r="P426" s="1786"/>
      <c r="Q426" s="1786"/>
      <c r="R426" s="1786"/>
      <c r="S426" s="1786"/>
      <c r="T426" s="1786"/>
      <c r="U426" s="1786"/>
      <c r="V426" s="1786"/>
      <c r="W426" s="1786"/>
      <c r="X426" s="1787"/>
      <c r="Y426" s="628"/>
      <c r="Z426" s="141"/>
      <c r="AA426" s="794">
        <f t="shared" ref="AA426" si="88">IF(I426="?",0,IF(I426&lt;&gt;"",1,0))</f>
        <v>0</v>
      </c>
    </row>
    <row r="427" spans="1:28" s="313" customFormat="1" ht="5.25" customHeight="1" x14ac:dyDescent="0.2">
      <c r="A427" s="269"/>
      <c r="B427" s="216"/>
      <c r="C427" s="627"/>
      <c r="D427" s="1242"/>
      <c r="E427" s="1242"/>
      <c r="F427" s="628"/>
      <c r="G427" s="628"/>
      <c r="H427" s="628"/>
      <c r="I427" s="628"/>
      <c r="J427" s="628"/>
      <c r="K427" s="628"/>
      <c r="L427" s="628"/>
      <c r="M427" s="628"/>
      <c r="N427" s="628"/>
      <c r="O427" s="628"/>
      <c r="P427" s="628"/>
      <c r="Q427" s="628"/>
      <c r="R427" s="628"/>
      <c r="S427" s="628"/>
      <c r="T427" s="628"/>
      <c r="U427" s="628"/>
      <c r="V427" s="628"/>
      <c r="W427" s="628"/>
      <c r="X427" s="628"/>
      <c r="Y427" s="628"/>
      <c r="Z427" s="141"/>
      <c r="AA427" s="794"/>
    </row>
    <row r="428" spans="1:28" s="313" customFormat="1" ht="21" customHeight="1" x14ac:dyDescent="0.2">
      <c r="A428" s="269" t="s">
        <v>1775</v>
      </c>
      <c r="B428" s="221"/>
      <c r="C428" s="628" t="s">
        <v>205</v>
      </c>
      <c r="D428" s="1242"/>
      <c r="E428" s="1242"/>
      <c r="F428" s="628"/>
      <c r="G428" s="628"/>
      <c r="H428" s="628"/>
      <c r="I428" s="1785"/>
      <c r="J428" s="1786"/>
      <c r="K428" s="1786"/>
      <c r="L428" s="1786"/>
      <c r="M428" s="1786"/>
      <c r="N428" s="1786"/>
      <c r="O428" s="1786"/>
      <c r="P428" s="1786"/>
      <c r="Q428" s="1786"/>
      <c r="R428" s="1786"/>
      <c r="S428" s="1786"/>
      <c r="T428" s="1786"/>
      <c r="U428" s="1786"/>
      <c r="V428" s="1786"/>
      <c r="W428" s="1786"/>
      <c r="X428" s="1787"/>
      <c r="Y428" s="628"/>
      <c r="Z428" s="141"/>
      <c r="AA428" s="794">
        <f t="shared" ref="AA428" si="89">IF(I428="?",0,IF(I428&lt;&gt;"",1,0))</f>
        <v>0</v>
      </c>
    </row>
    <row r="429" spans="1:28" s="313" customFormat="1" ht="5.25" customHeight="1" x14ac:dyDescent="0.2">
      <c r="A429" s="269"/>
      <c r="B429" s="214"/>
      <c r="C429" s="215"/>
      <c r="D429" s="215"/>
      <c r="E429" s="215"/>
      <c r="F429" s="215"/>
      <c r="G429" s="215"/>
      <c r="H429" s="215"/>
      <c r="I429" s="215"/>
      <c r="J429" s="215"/>
      <c r="K429" s="215"/>
      <c r="L429" s="215"/>
      <c r="M429" s="215"/>
      <c r="N429" s="215"/>
      <c r="O429" s="215"/>
      <c r="P429" s="215"/>
      <c r="Q429" s="215"/>
      <c r="R429" s="215"/>
      <c r="S429" s="215"/>
      <c r="T429" s="215"/>
      <c r="U429" s="215"/>
      <c r="V429" s="215"/>
      <c r="W429" s="215"/>
      <c r="X429" s="215"/>
      <c r="Y429" s="215"/>
      <c r="Z429" s="145"/>
      <c r="AA429" s="794"/>
    </row>
    <row r="430" spans="1:28" s="313" customFormat="1" ht="5.25" customHeight="1" x14ac:dyDescent="0.2">
      <c r="A430" s="269"/>
      <c r="B430" s="216"/>
      <c r="C430" s="628"/>
      <c r="D430" s="628"/>
      <c r="E430" s="628"/>
      <c r="F430" s="628"/>
      <c r="G430" s="628"/>
      <c r="H430" s="628"/>
      <c r="I430" s="628"/>
      <c r="J430" s="628"/>
      <c r="K430" s="628"/>
      <c r="L430" s="628"/>
      <c r="M430" s="628"/>
      <c r="N430" s="628"/>
      <c r="O430" s="628"/>
      <c r="P430" s="628"/>
      <c r="Q430" s="628"/>
      <c r="R430" s="628"/>
      <c r="S430" s="628"/>
      <c r="T430" s="628"/>
      <c r="U430" s="628"/>
      <c r="V430" s="628"/>
      <c r="W430" s="628"/>
      <c r="X430" s="628"/>
      <c r="Y430" s="628"/>
      <c r="Z430" s="141"/>
      <c r="AA430" s="794"/>
    </row>
    <row r="431" spans="1:28" s="711" customFormat="1" ht="36" customHeight="1" x14ac:dyDescent="0.2">
      <c r="A431" s="269"/>
      <c r="B431" s="211"/>
      <c r="C431" s="2204" t="s">
        <v>750</v>
      </c>
      <c r="D431" s="2325"/>
      <c r="E431" s="2325"/>
      <c r="F431" s="2325"/>
      <c r="G431" s="2325"/>
      <c r="H431" s="2325"/>
      <c r="I431" s="2325"/>
      <c r="J431" s="2325"/>
      <c r="K431" s="2325"/>
      <c r="L431" s="2325"/>
      <c r="M431" s="2325"/>
      <c r="N431" s="2325"/>
      <c r="O431" s="2325"/>
      <c r="P431" s="2325"/>
      <c r="Q431" s="2325"/>
      <c r="R431" s="2325"/>
      <c r="S431" s="2325"/>
      <c r="T431" s="2325"/>
      <c r="U431" s="2325"/>
      <c r="V431" s="2325"/>
      <c r="W431" s="2325"/>
      <c r="X431" s="2326"/>
      <c r="Y431" s="594"/>
      <c r="Z431" s="1231"/>
      <c r="AA431" s="794"/>
    </row>
    <row r="432" spans="1:28" s="313" customFormat="1" ht="5.25" customHeight="1" x14ac:dyDescent="0.2">
      <c r="A432" s="269"/>
      <c r="B432" s="214"/>
      <c r="C432" s="215"/>
      <c r="D432" s="215"/>
      <c r="E432" s="215"/>
      <c r="F432" s="215"/>
      <c r="G432" s="215"/>
      <c r="H432" s="215"/>
      <c r="I432" s="215"/>
      <c r="J432" s="215"/>
      <c r="K432" s="215"/>
      <c r="L432" s="215"/>
      <c r="M432" s="215"/>
      <c r="N432" s="215"/>
      <c r="O432" s="215"/>
      <c r="P432" s="215"/>
      <c r="Q432" s="215"/>
      <c r="R432" s="215"/>
      <c r="S432" s="215"/>
      <c r="T432" s="215"/>
      <c r="U432" s="215"/>
      <c r="V432" s="215"/>
      <c r="W432" s="215"/>
      <c r="X432" s="215"/>
      <c r="Y432" s="215"/>
      <c r="Z432" s="145"/>
      <c r="AA432" s="794"/>
    </row>
    <row r="433" spans="1:29" s="313" customFormat="1" ht="5.25" customHeight="1" x14ac:dyDescent="0.2">
      <c r="A433" s="269"/>
      <c r="B433" s="216"/>
      <c r="C433" s="628"/>
      <c r="D433" s="628"/>
      <c r="E433" s="628"/>
      <c r="F433" s="628"/>
      <c r="G433" s="628"/>
      <c r="H433" s="628"/>
      <c r="I433" s="628"/>
      <c r="J433" s="628"/>
      <c r="K433" s="628"/>
      <c r="L433" s="628"/>
      <c r="M433" s="628"/>
      <c r="N433" s="628"/>
      <c r="O433" s="628"/>
      <c r="P433" s="628"/>
      <c r="Q433" s="628"/>
      <c r="R433" s="628"/>
      <c r="S433" s="628"/>
      <c r="T433" s="628"/>
      <c r="U433" s="628"/>
      <c r="V433" s="628"/>
      <c r="W433" s="628"/>
      <c r="X433" s="628"/>
      <c r="Y433" s="628"/>
      <c r="Z433" s="141"/>
      <c r="AA433" s="794"/>
    </row>
    <row r="434" spans="1:29" s="313" customFormat="1" ht="30.75" customHeight="1" x14ac:dyDescent="0.2">
      <c r="A434" s="269" t="s">
        <v>1776</v>
      </c>
      <c r="B434" s="216"/>
      <c r="C434" s="1782" t="s">
        <v>837</v>
      </c>
      <c r="D434" s="1782"/>
      <c r="E434" s="1782"/>
      <c r="F434" s="1782"/>
      <c r="G434" s="1782"/>
      <c r="H434" s="1782"/>
      <c r="I434" s="1782"/>
      <c r="J434" s="1782"/>
      <c r="K434" s="1782"/>
      <c r="L434" s="1782"/>
      <c r="M434" s="1782"/>
      <c r="N434" s="1675"/>
      <c r="O434" s="1675"/>
      <c r="P434" s="1675"/>
      <c r="Q434" s="1675"/>
      <c r="R434" s="1675"/>
      <c r="S434" s="1675"/>
      <c r="T434" s="1675"/>
      <c r="U434" s="1229"/>
      <c r="V434" s="1229"/>
      <c r="W434" s="1358" t="s">
        <v>849</v>
      </c>
      <c r="X434" s="1359"/>
      <c r="Y434" s="628"/>
      <c r="Z434" s="141"/>
      <c r="AA434" s="794">
        <f t="shared" ref="AA434" si="90">IF(W434="?",0,IF(W434&lt;&gt;"",1,0))</f>
        <v>0</v>
      </c>
    </row>
    <row r="435" spans="1:29" s="313" customFormat="1" ht="10.5" customHeight="1" x14ac:dyDescent="0.2">
      <c r="A435" s="265" t="str">
        <f>IF($L$4&lt;&gt;"",$L$4,"")</f>
        <v>00000000</v>
      </c>
      <c r="B435" s="183"/>
      <c r="C435" s="184"/>
      <c r="D435" s="184"/>
      <c r="E435" s="184"/>
      <c r="F435" s="184"/>
      <c r="G435" s="184"/>
      <c r="H435" s="184"/>
      <c r="I435" s="184"/>
      <c r="J435" s="184"/>
      <c r="K435" s="184"/>
      <c r="L435" s="184"/>
      <c r="M435" s="184"/>
      <c r="N435" s="184"/>
      <c r="O435" s="184"/>
      <c r="P435" s="184"/>
      <c r="Q435" s="184"/>
      <c r="R435" s="184"/>
      <c r="S435" s="184"/>
      <c r="T435" s="184"/>
      <c r="U435" s="184"/>
      <c r="V435" s="184"/>
      <c r="W435" s="184"/>
      <c r="X435" s="184"/>
      <c r="Y435" s="184"/>
      <c r="Z435" s="149"/>
      <c r="AA435" s="794"/>
    </row>
    <row r="436" spans="1:29" s="313" customFormat="1" ht="5.25" customHeight="1" x14ac:dyDescent="0.2">
      <c r="A436" s="269"/>
      <c r="B436" s="757"/>
      <c r="C436" s="758"/>
      <c r="D436" s="758"/>
      <c r="E436" s="758"/>
      <c r="F436" s="758"/>
      <c r="G436" s="758"/>
      <c r="H436" s="758"/>
      <c r="I436" s="758"/>
      <c r="J436" s="758"/>
      <c r="K436" s="758"/>
      <c r="L436" s="758"/>
      <c r="M436" s="758"/>
      <c r="N436" s="758"/>
      <c r="O436" s="758"/>
      <c r="P436" s="758"/>
      <c r="Q436" s="758"/>
      <c r="R436" s="758"/>
      <c r="S436" s="758"/>
      <c r="T436" s="758"/>
      <c r="U436" s="758"/>
      <c r="V436" s="669"/>
      <c r="W436" s="669"/>
      <c r="X436" s="669"/>
      <c r="Y436" s="669"/>
      <c r="Z436" s="670"/>
      <c r="AA436" s="794"/>
      <c r="AB436" s="136"/>
      <c r="AC436" s="136"/>
    </row>
    <row r="437" spans="1:29" s="313" customFormat="1" ht="21" customHeight="1" x14ac:dyDescent="0.2">
      <c r="A437" s="269"/>
      <c r="B437" s="259"/>
      <c r="C437" s="2361" t="s">
        <v>942</v>
      </c>
      <c r="D437" s="2074"/>
      <c r="E437" s="2074"/>
      <c r="F437" s="2074"/>
      <c r="G437" s="693" t="s">
        <v>955</v>
      </c>
      <c r="H437" s="1432" t="str">
        <f>$L$10</f>
        <v/>
      </c>
      <c r="I437" s="2362"/>
      <c r="J437" s="2362"/>
      <c r="K437" s="2362"/>
      <c r="L437" s="2362"/>
      <c r="M437" s="2362"/>
      <c r="N437" s="2362"/>
      <c r="O437" s="2362"/>
      <c r="P437" s="2362"/>
      <c r="Q437" s="2362"/>
      <c r="R437" s="2362"/>
      <c r="S437" s="2362"/>
      <c r="T437" s="2363"/>
      <c r="U437" s="2364" t="str">
        <f>$L$4</f>
        <v>00000000</v>
      </c>
      <c r="V437" s="2365"/>
      <c r="W437" s="2365"/>
      <c r="X437" s="2366"/>
      <c r="Y437" s="672"/>
      <c r="Z437" s="175"/>
      <c r="AA437" s="794">
        <f t="shared" ref="AA437" si="91">IF(SUM(AA438:AA487)&gt;0,10000,0)</f>
        <v>0</v>
      </c>
      <c r="AB437" s="136"/>
      <c r="AC437" s="136"/>
    </row>
    <row r="438" spans="1:29" ht="9" customHeight="1" x14ac:dyDescent="0.2">
      <c r="A438" s="269"/>
      <c r="B438" s="150"/>
      <c r="C438" s="628"/>
      <c r="D438" s="628"/>
      <c r="E438" s="628"/>
      <c r="F438" s="628"/>
      <c r="G438" s="628"/>
      <c r="H438" s="628"/>
      <c r="I438" s="628"/>
      <c r="J438" s="628"/>
      <c r="K438" s="628"/>
      <c r="L438" s="628"/>
      <c r="M438" s="628"/>
      <c r="N438" s="628"/>
      <c r="O438" s="628"/>
      <c r="P438" s="628"/>
      <c r="Q438" s="628"/>
      <c r="R438" s="628"/>
      <c r="S438" s="628"/>
      <c r="T438" s="628"/>
      <c r="U438" s="628"/>
      <c r="V438" s="628"/>
      <c r="W438" s="628"/>
      <c r="X438" s="628"/>
      <c r="Y438" s="179"/>
      <c r="Z438" s="175"/>
      <c r="AA438" s="794"/>
    </row>
    <row r="439" spans="1:29" ht="21" customHeight="1" x14ac:dyDescent="0.2">
      <c r="A439" s="748" t="s">
        <v>1598</v>
      </c>
      <c r="B439" s="150"/>
      <c r="C439" s="628" t="s">
        <v>1761</v>
      </c>
      <c r="D439" s="664"/>
      <c r="E439" s="664"/>
      <c r="F439" s="664"/>
      <c r="G439" s="664"/>
      <c r="H439" s="2351"/>
      <c r="I439" s="2387"/>
      <c r="J439" s="2387"/>
      <c r="K439" s="2387"/>
      <c r="L439" s="2387"/>
      <c r="M439" s="2387"/>
      <c r="N439" s="2387"/>
      <c r="O439" s="2387"/>
      <c r="P439" s="2387"/>
      <c r="Q439" s="2387"/>
      <c r="R439" s="2387"/>
      <c r="S439" s="2387"/>
      <c r="T439" s="2387"/>
      <c r="U439" s="2387"/>
      <c r="V439" s="2387"/>
      <c r="W439" s="2387"/>
      <c r="X439" s="2387"/>
      <c r="Y439" s="179"/>
      <c r="Z439" s="175"/>
      <c r="AA439" s="794">
        <f>IF(H439="?",0,IF(H439&lt;&gt;"",1,0))</f>
        <v>0</v>
      </c>
    </row>
    <row r="440" spans="1:29" s="313" customFormat="1" ht="5.25" customHeight="1" x14ac:dyDescent="0.2">
      <c r="A440" s="269"/>
      <c r="B440" s="216"/>
      <c r="C440" s="664"/>
      <c r="D440" s="664"/>
      <c r="E440" s="628"/>
      <c r="F440" s="628"/>
      <c r="G440" s="628"/>
      <c r="H440" s="628"/>
      <c r="I440" s="628"/>
      <c r="J440" s="628"/>
      <c r="K440" s="628"/>
      <c r="L440" s="628"/>
      <c r="M440" s="628"/>
      <c r="N440" s="628"/>
      <c r="O440" s="628"/>
      <c r="P440" s="628"/>
      <c r="Q440" s="628"/>
      <c r="R440" s="664"/>
      <c r="S440" s="664"/>
      <c r="T440" s="664"/>
      <c r="U440" s="664"/>
      <c r="V440" s="664"/>
      <c r="W440" s="664"/>
      <c r="X440" s="628"/>
      <c r="Y440" s="1232"/>
      <c r="Z440" s="141"/>
      <c r="AA440" s="794"/>
      <c r="AB440" s="314"/>
    </row>
    <row r="441" spans="1:29" ht="21" customHeight="1" x14ac:dyDescent="0.2">
      <c r="A441" s="272" t="s">
        <v>1589</v>
      </c>
      <c r="B441" s="150"/>
      <c r="C441" s="628" t="s">
        <v>799</v>
      </c>
      <c r="D441" s="664"/>
      <c r="E441" s="2351"/>
      <c r="F441" s="2352"/>
      <c r="G441" s="628"/>
      <c r="H441" s="664" t="s">
        <v>693</v>
      </c>
      <c r="I441" s="2351"/>
      <c r="J441" s="2352"/>
      <c r="K441" s="2352"/>
      <c r="L441" s="2352"/>
      <c r="M441" s="2352"/>
      <c r="N441" s="2352"/>
      <c r="O441" s="2352"/>
      <c r="P441" s="2352"/>
      <c r="Q441" s="2352"/>
      <c r="R441" s="2352"/>
      <c r="S441" s="2352"/>
      <c r="T441" s="2352"/>
      <c r="U441" s="2352"/>
      <c r="V441" s="2352"/>
      <c r="W441" s="2352"/>
      <c r="X441" s="2380"/>
      <c r="Y441" s="179"/>
      <c r="Z441" s="175"/>
      <c r="AA441" s="794">
        <f>IF(E441="?",0,IF(E441&lt;&gt;"",1,0))+IF(I441="?",0,IF(I441&lt;&gt;"",1,0))</f>
        <v>0</v>
      </c>
    </row>
    <row r="442" spans="1:29" s="313" customFormat="1" ht="9" customHeight="1" x14ac:dyDescent="0.2">
      <c r="A442" s="269"/>
      <c r="B442" s="216"/>
      <c r="C442" s="664"/>
      <c r="D442" s="664"/>
      <c r="E442" s="628"/>
      <c r="F442" s="628"/>
      <c r="G442" s="628"/>
      <c r="H442" s="628"/>
      <c r="I442" s="628"/>
      <c r="J442" s="628"/>
      <c r="K442" s="628"/>
      <c r="L442" s="628"/>
      <c r="M442" s="628"/>
      <c r="N442" s="628"/>
      <c r="O442" s="628"/>
      <c r="P442" s="628"/>
      <c r="Q442" s="628"/>
      <c r="R442" s="664"/>
      <c r="S442" s="664"/>
      <c r="T442" s="664"/>
      <c r="U442" s="664"/>
      <c r="V442" s="664"/>
      <c r="W442" s="664"/>
      <c r="X442" s="628"/>
      <c r="Y442" s="1232"/>
      <c r="Z442" s="141"/>
      <c r="AA442" s="794"/>
      <c r="AB442" s="314"/>
    </row>
    <row r="443" spans="1:29" s="313" customFormat="1" ht="21" customHeight="1" x14ac:dyDescent="0.2">
      <c r="A443" s="269" t="s">
        <v>1590</v>
      </c>
      <c r="B443" s="216"/>
      <c r="C443" s="628" t="s">
        <v>1536</v>
      </c>
      <c r="D443" s="664"/>
      <c r="E443" s="628"/>
      <c r="F443" s="628"/>
      <c r="G443" s="628"/>
      <c r="H443" s="628"/>
      <c r="I443" s="628"/>
      <c r="J443" s="628"/>
      <c r="K443" s="628"/>
      <c r="L443" s="628"/>
      <c r="M443" s="628"/>
      <c r="N443" s="628"/>
      <c r="O443" s="628"/>
      <c r="P443" s="628"/>
      <c r="Q443" s="628"/>
      <c r="R443" s="664"/>
      <c r="S443" s="664"/>
      <c r="T443" s="664"/>
      <c r="U443" s="2043"/>
      <c r="V443" s="2378"/>
      <c r="W443" s="2379"/>
      <c r="X443" s="628" t="s">
        <v>752</v>
      </c>
      <c r="Y443" s="1232"/>
      <c r="Z443" s="141"/>
      <c r="AA443" s="794">
        <f t="shared" ref="AA443" si="92">IF(U443="?",0,IF(U443&lt;&gt;"",1,0))</f>
        <v>0</v>
      </c>
      <c r="AB443" s="314"/>
    </row>
    <row r="444" spans="1:29" s="313" customFormat="1" ht="9" customHeight="1" x14ac:dyDescent="0.2">
      <c r="A444" s="269"/>
      <c r="B444" s="216"/>
      <c r="C444" s="664"/>
      <c r="D444" s="664"/>
      <c r="E444" s="628"/>
      <c r="F444" s="628"/>
      <c r="G444" s="628"/>
      <c r="H444" s="628"/>
      <c r="I444" s="628"/>
      <c r="J444" s="628"/>
      <c r="K444" s="628"/>
      <c r="L444" s="628"/>
      <c r="M444" s="628"/>
      <c r="N444" s="628"/>
      <c r="O444" s="628"/>
      <c r="P444" s="628"/>
      <c r="Q444" s="628"/>
      <c r="R444" s="664"/>
      <c r="S444" s="664"/>
      <c r="T444" s="664"/>
      <c r="U444" s="664"/>
      <c r="V444" s="664"/>
      <c r="W444" s="664"/>
      <c r="X444" s="628"/>
      <c r="Y444" s="1232"/>
      <c r="Z444" s="141"/>
      <c r="AA444" s="794"/>
      <c r="AB444" s="314"/>
    </row>
    <row r="445" spans="1:29" s="313" customFormat="1" ht="24" customHeight="1" x14ac:dyDescent="0.2">
      <c r="A445" s="272" t="s">
        <v>1591</v>
      </c>
      <c r="B445" s="216"/>
      <c r="C445" s="2332" t="s">
        <v>1374</v>
      </c>
      <c r="D445" s="2333"/>
      <c r="E445" s="2333"/>
      <c r="F445" s="2333"/>
      <c r="G445" s="2333"/>
      <c r="H445" s="2333"/>
      <c r="I445" s="2333"/>
      <c r="J445" s="2333"/>
      <c r="K445" s="2333"/>
      <c r="L445" s="2333"/>
      <c r="M445" s="2333"/>
      <c r="N445" s="2333"/>
      <c r="O445" s="2333"/>
      <c r="P445" s="2333"/>
      <c r="Q445" s="2333"/>
      <c r="R445" s="2333"/>
      <c r="S445" s="2333"/>
      <c r="T445" s="664"/>
      <c r="U445" s="1213" t="s">
        <v>849</v>
      </c>
      <c r="V445" s="93"/>
      <c r="W445" s="1213" t="s">
        <v>849</v>
      </c>
      <c r="X445" s="664"/>
      <c r="Y445" s="1232"/>
      <c r="Z445" s="141"/>
      <c r="AA445" s="794">
        <f t="shared" ref="AA445" si="93">IF(U445="?",0,IF(U445&lt;&gt;"",1,0))+IF(W445="?",0,IF(W445&lt;&gt;"",1,0))</f>
        <v>0</v>
      </c>
      <c r="AB445" s="314"/>
    </row>
    <row r="446" spans="1:29" s="313" customFormat="1" ht="5.25" customHeight="1" x14ac:dyDescent="0.2">
      <c r="A446" s="269"/>
      <c r="B446" s="216"/>
      <c r="C446" s="664"/>
      <c r="D446" s="664"/>
      <c r="E446" s="628"/>
      <c r="F446" s="628"/>
      <c r="G446" s="628"/>
      <c r="H446" s="628"/>
      <c r="I446" s="628"/>
      <c r="J446" s="628"/>
      <c r="K446" s="628"/>
      <c r="L446" s="628"/>
      <c r="M446" s="628"/>
      <c r="N446" s="628"/>
      <c r="O446" s="628"/>
      <c r="P446" s="628"/>
      <c r="Q446" s="628"/>
      <c r="R446" s="664"/>
      <c r="S446" s="664"/>
      <c r="T446" s="664"/>
      <c r="U446" s="664"/>
      <c r="V446" s="664"/>
      <c r="W446" s="664"/>
      <c r="X446" s="628"/>
      <c r="Y446" s="1232"/>
      <c r="Z446" s="141"/>
      <c r="AA446" s="794"/>
      <c r="AB446" s="314"/>
    </row>
    <row r="447" spans="1:29" s="313" customFormat="1" ht="21" customHeight="1" x14ac:dyDescent="0.2">
      <c r="A447" s="272" t="s">
        <v>1592</v>
      </c>
      <c r="B447" s="216"/>
      <c r="C447" s="628" t="s">
        <v>1517</v>
      </c>
      <c r="D447" s="664"/>
      <c r="E447" s="664"/>
      <c r="F447" s="664"/>
      <c r="G447" s="664"/>
      <c r="H447" s="664"/>
      <c r="I447" s="664"/>
      <c r="J447" s="664"/>
      <c r="K447" s="664"/>
      <c r="L447" s="664"/>
      <c r="M447" s="664"/>
      <c r="N447" s="664"/>
      <c r="O447" s="664"/>
      <c r="P447" s="664"/>
      <c r="Q447" s="1213" t="s">
        <v>849</v>
      </c>
      <c r="R447" s="627" t="s">
        <v>1050</v>
      </c>
      <c r="S447" s="1232"/>
      <c r="T447" s="1213" t="s">
        <v>849</v>
      </c>
      <c r="U447" s="627" t="s">
        <v>1051</v>
      </c>
      <c r="V447" s="1232"/>
      <c r="W447" s="1213" t="s">
        <v>849</v>
      </c>
      <c r="X447" s="627" t="s">
        <v>1052</v>
      </c>
      <c r="Y447" s="1232"/>
      <c r="Z447" s="141"/>
      <c r="AA447" s="794">
        <f t="shared" ref="AA447" si="94">IF(Q447="?",0,IF(Q447&lt;&gt;"",1,0))+IF(T447="?",0,IF(T447&lt;&gt;"",1,0))+IF(W447="?",0,IF(W447&lt;&gt;"",1,0))</f>
        <v>0</v>
      </c>
      <c r="AB447" s="314"/>
    </row>
    <row r="448" spans="1:29" s="313" customFormat="1" ht="9" customHeight="1" x14ac:dyDescent="0.2">
      <c r="A448" s="269"/>
      <c r="B448" s="216"/>
      <c r="C448" s="664"/>
      <c r="D448" s="664"/>
      <c r="E448" s="628"/>
      <c r="F448" s="628"/>
      <c r="G448" s="628"/>
      <c r="H448" s="628"/>
      <c r="I448" s="628"/>
      <c r="J448" s="628"/>
      <c r="K448" s="628"/>
      <c r="L448" s="628"/>
      <c r="M448" s="628"/>
      <c r="N448" s="628"/>
      <c r="O448" s="628"/>
      <c r="P448" s="628"/>
      <c r="Q448" s="628"/>
      <c r="R448" s="664"/>
      <c r="S448" s="664"/>
      <c r="T448" s="664"/>
      <c r="U448" s="664"/>
      <c r="V448" s="664"/>
      <c r="W448" s="664"/>
      <c r="X448" s="628"/>
      <c r="Y448" s="1232"/>
      <c r="Z448" s="141"/>
      <c r="AA448" s="794"/>
      <c r="AB448" s="314"/>
    </row>
    <row r="449" spans="1:28" s="313" customFormat="1" ht="12" customHeight="1" x14ac:dyDescent="0.15">
      <c r="A449" s="1234"/>
      <c r="B449" s="216"/>
      <c r="C449" s="1094"/>
      <c r="D449" s="1102"/>
      <c r="E449" s="1100"/>
      <c r="F449" s="1100"/>
      <c r="G449" s="1100"/>
      <c r="H449" s="1100"/>
      <c r="I449" s="1100"/>
      <c r="J449" s="1100"/>
      <c r="K449" s="1100"/>
      <c r="L449" s="1095"/>
      <c r="M449" s="2381" t="s">
        <v>1455</v>
      </c>
      <c r="N449" s="2382"/>
      <c r="O449" s="2382" t="s">
        <v>1429</v>
      </c>
      <c r="P449" s="2382"/>
      <c r="Q449" s="2382"/>
      <c r="R449" s="2383"/>
      <c r="S449" s="2381" t="s">
        <v>1443</v>
      </c>
      <c r="T449" s="2382"/>
      <c r="U449" s="2382" t="s">
        <v>1429</v>
      </c>
      <c r="V449" s="2382"/>
      <c r="W449" s="2382"/>
      <c r="X449" s="2383"/>
      <c r="Y449" s="140"/>
      <c r="Z449" s="141"/>
      <c r="AA449" s="794"/>
      <c r="AB449" s="136"/>
    </row>
    <row r="450" spans="1:28" s="313" customFormat="1" ht="24" customHeight="1" x14ac:dyDescent="0.2">
      <c r="A450" s="1234"/>
      <c r="B450" s="216"/>
      <c r="C450" s="1096"/>
      <c r="D450" s="1103"/>
      <c r="E450" s="143"/>
      <c r="F450" s="143"/>
      <c r="G450" s="143"/>
      <c r="H450" s="143"/>
      <c r="I450" s="143"/>
      <c r="J450" s="143"/>
      <c r="K450" s="143"/>
      <c r="L450" s="1097"/>
      <c r="M450" s="2384" t="s">
        <v>1441</v>
      </c>
      <c r="N450" s="2385"/>
      <c r="O450" s="2386"/>
      <c r="P450" s="2179" t="s">
        <v>1442</v>
      </c>
      <c r="Q450" s="2180"/>
      <c r="R450" s="2181"/>
      <c r="S450" s="2384" t="s">
        <v>1441</v>
      </c>
      <c r="T450" s="2385"/>
      <c r="U450" s="2386"/>
      <c r="V450" s="2179" t="s">
        <v>1442</v>
      </c>
      <c r="W450" s="2180"/>
      <c r="X450" s="2181"/>
      <c r="Y450" s="140"/>
      <c r="Z450" s="141"/>
      <c r="AA450" s="794"/>
      <c r="AB450" s="136"/>
    </row>
    <row r="451" spans="1:28" s="313" customFormat="1" ht="21" customHeight="1" x14ac:dyDescent="0.15">
      <c r="A451" s="1234" t="s">
        <v>1593</v>
      </c>
      <c r="B451" s="216"/>
      <c r="C451" s="2154" t="s">
        <v>1538</v>
      </c>
      <c r="D451" s="2155"/>
      <c r="E451" s="2155"/>
      <c r="F451" s="2155"/>
      <c r="G451" s="2155"/>
      <c r="H451" s="2155"/>
      <c r="I451" s="2155"/>
      <c r="J451" s="2155"/>
      <c r="K451" s="2155"/>
      <c r="L451" s="2156"/>
      <c r="M451" s="2189"/>
      <c r="N451" s="2190"/>
      <c r="O451" s="2191"/>
      <c r="P451" s="2189"/>
      <c r="Q451" s="2190"/>
      <c r="R451" s="2191"/>
      <c r="S451" s="2189"/>
      <c r="T451" s="2190"/>
      <c r="U451" s="2191"/>
      <c r="V451" s="2189"/>
      <c r="W451" s="2190"/>
      <c r="X451" s="2191"/>
      <c r="Y451" s="140"/>
      <c r="Z451" s="141"/>
      <c r="AA451" s="794">
        <f t="shared" ref="AA451" si="95">IF(M451="?",0,IF(M451&lt;&gt;"",1,0))+IF(P451="?",0,IF(P451&lt;&gt;"",1,0))+IF(S451="?",0,IF(S451&lt;&gt;"",1,0))+IF(V451="?",0,IF(V451&lt;&gt;"",1,0))</f>
        <v>0</v>
      </c>
      <c r="AB451" s="136"/>
    </row>
    <row r="452" spans="1:28" s="313" customFormat="1" ht="9" customHeight="1" x14ac:dyDescent="0.15">
      <c r="A452" s="1234"/>
      <c r="B452" s="216"/>
      <c r="C452" s="625"/>
      <c r="D452" s="625"/>
      <c r="E452" s="625"/>
      <c r="F452" s="625"/>
      <c r="G452" s="625"/>
      <c r="H452" s="625"/>
      <c r="I452" s="625"/>
      <c r="J452" s="625"/>
      <c r="K452" s="625"/>
      <c r="L452" s="625"/>
      <c r="M452" s="625"/>
      <c r="N452" s="625"/>
      <c r="O452" s="625"/>
      <c r="P452" s="625"/>
      <c r="Q452" s="625"/>
      <c r="R452" s="625"/>
      <c r="S452" s="625"/>
      <c r="T452" s="625"/>
      <c r="U452" s="625"/>
      <c r="V452" s="625"/>
      <c r="W452" s="625"/>
      <c r="X452" s="625"/>
      <c r="Y452" s="140"/>
      <c r="Z452" s="141"/>
      <c r="AA452" s="794"/>
      <c r="AB452" s="136"/>
    </row>
    <row r="453" spans="1:28" s="313" customFormat="1" ht="15" customHeight="1" x14ac:dyDescent="0.2">
      <c r="A453" s="1234"/>
      <c r="B453" s="216"/>
      <c r="C453" s="1152"/>
      <c r="D453" s="1153" t="s">
        <v>1500</v>
      </c>
      <c r="E453" s="628"/>
      <c r="F453" s="628"/>
      <c r="G453" s="628"/>
      <c r="H453" s="628"/>
      <c r="I453" s="628"/>
      <c r="J453" s="628"/>
      <c r="K453" s="628"/>
      <c r="L453" s="628"/>
      <c r="M453" s="628"/>
      <c r="N453" s="628"/>
      <c r="O453" s="628"/>
      <c r="P453" s="628"/>
      <c r="Q453" s="628"/>
      <c r="R453" s="664"/>
      <c r="S453" s="664"/>
      <c r="T453" s="664"/>
      <c r="U453" s="664"/>
      <c r="V453" s="664"/>
      <c r="W453" s="664"/>
      <c r="X453" s="628"/>
      <c r="Y453" s="1232"/>
      <c r="Z453" s="141"/>
      <c r="AA453" s="794"/>
      <c r="AB453" s="314"/>
    </row>
    <row r="454" spans="1:28" s="313" customFormat="1" ht="21" customHeight="1" x14ac:dyDescent="0.2">
      <c r="A454" s="272" t="s">
        <v>1766</v>
      </c>
      <c r="B454" s="216"/>
      <c r="C454" s="627"/>
      <c r="D454" s="1213" t="s">
        <v>849</v>
      </c>
      <c r="E454" s="627" t="s">
        <v>227</v>
      </c>
      <c r="F454" s="628"/>
      <c r="G454" s="628"/>
      <c r="H454" s="628"/>
      <c r="I454" s="628"/>
      <c r="J454" s="628"/>
      <c r="K454" s="628"/>
      <c r="L454" s="628"/>
      <c r="M454" s="628"/>
      <c r="N454" s="628"/>
      <c r="O454" s="1213" t="s">
        <v>849</v>
      </c>
      <c r="P454" s="627" t="s">
        <v>1499</v>
      </c>
      <c r="Q454" s="628"/>
      <c r="R454" s="664"/>
      <c r="S454" s="664"/>
      <c r="T454" s="664"/>
      <c r="U454" s="664"/>
      <c r="V454" s="664"/>
      <c r="W454" s="664"/>
      <c r="X454" s="628"/>
      <c r="Y454" s="1232"/>
      <c r="Z454" s="141"/>
      <c r="AA454" s="794">
        <f t="shared" ref="AA454:AA457" si="96">IF(D454="?",0,IF(D454&lt;&gt;"",1,0))+IF(O454="?",0,IF(O454&lt;&gt;"",1,0))</f>
        <v>0</v>
      </c>
      <c r="AB454" s="314"/>
    </row>
    <row r="455" spans="1:28" s="313" customFormat="1" ht="21.75" customHeight="1" x14ac:dyDescent="0.2">
      <c r="A455" s="272" t="s">
        <v>1767</v>
      </c>
      <c r="B455" s="216"/>
      <c r="C455" s="664"/>
      <c r="D455" s="1213" t="s">
        <v>849</v>
      </c>
      <c r="E455" s="627" t="s">
        <v>1497</v>
      </c>
      <c r="F455" s="628"/>
      <c r="G455" s="628"/>
      <c r="H455" s="628"/>
      <c r="I455" s="628"/>
      <c r="J455" s="628"/>
      <c r="K455" s="628"/>
      <c r="L455" s="628"/>
      <c r="M455" s="628"/>
      <c r="N455" s="628"/>
      <c r="O455" s="1213" t="s">
        <v>849</v>
      </c>
      <c r="P455" s="627" t="s">
        <v>1</v>
      </c>
      <c r="Q455" s="628"/>
      <c r="R455" s="664"/>
      <c r="S455" s="664"/>
      <c r="T455" s="664"/>
      <c r="U455" s="664"/>
      <c r="V455" s="664"/>
      <c r="W455" s="664"/>
      <c r="X455" s="628"/>
      <c r="Y455" s="1232"/>
      <c r="Z455" s="141"/>
      <c r="AA455" s="794">
        <f t="shared" si="96"/>
        <v>0</v>
      </c>
      <c r="AB455" s="314"/>
    </row>
    <row r="456" spans="1:28" s="313" customFormat="1" ht="20.25" customHeight="1" x14ac:dyDescent="0.2">
      <c r="A456" s="272" t="s">
        <v>1768</v>
      </c>
      <c r="B456" s="216"/>
      <c r="C456" s="664"/>
      <c r="D456" s="1213" t="s">
        <v>849</v>
      </c>
      <c r="E456" s="627" t="s">
        <v>1498</v>
      </c>
      <c r="F456" s="628"/>
      <c r="G456" s="628"/>
      <c r="H456" s="628"/>
      <c r="I456" s="628"/>
      <c r="J456" s="628"/>
      <c r="K456" s="628"/>
      <c r="L456" s="628"/>
      <c r="M456" s="628"/>
      <c r="N456" s="628"/>
      <c r="O456" s="1213" t="s">
        <v>849</v>
      </c>
      <c r="P456" s="627" t="s">
        <v>188</v>
      </c>
      <c r="Q456" s="628"/>
      <c r="R456" s="664"/>
      <c r="S456" s="664"/>
      <c r="T456" s="664"/>
      <c r="U456" s="664"/>
      <c r="V456" s="664"/>
      <c r="W456" s="664"/>
      <c r="X456" s="628"/>
      <c r="Y456" s="1232"/>
      <c r="Z456" s="141"/>
      <c r="AA456" s="794">
        <f t="shared" si="96"/>
        <v>0</v>
      </c>
      <c r="AB456" s="314"/>
    </row>
    <row r="457" spans="1:28" s="313" customFormat="1" ht="21" customHeight="1" x14ac:dyDescent="0.2">
      <c r="A457" s="272" t="s">
        <v>1769</v>
      </c>
      <c r="B457" s="216"/>
      <c r="C457" s="664"/>
      <c r="D457" s="1213" t="s">
        <v>849</v>
      </c>
      <c r="E457" s="627" t="s">
        <v>148</v>
      </c>
      <c r="F457" s="628"/>
      <c r="G457" s="628"/>
      <c r="H457" s="628"/>
      <c r="I457" s="628"/>
      <c r="J457" s="628"/>
      <c r="K457" s="628"/>
      <c r="L457" s="628"/>
      <c r="M457" s="628"/>
      <c r="N457" s="628"/>
      <c r="O457" s="1213" t="s">
        <v>849</v>
      </c>
      <c r="P457" s="627" t="s">
        <v>46</v>
      </c>
      <c r="Q457" s="628"/>
      <c r="R457" s="664"/>
      <c r="S457" s="664"/>
      <c r="T457" s="664"/>
      <c r="U457" s="664"/>
      <c r="V457" s="664"/>
      <c r="W457" s="664"/>
      <c r="X457" s="628"/>
      <c r="Y457" s="1232"/>
      <c r="Z457" s="141"/>
      <c r="AA457" s="794">
        <f t="shared" si="96"/>
        <v>0</v>
      </c>
      <c r="AB457" s="314"/>
    </row>
    <row r="458" spans="1:28" s="313" customFormat="1" ht="5.25" customHeight="1" x14ac:dyDescent="0.2">
      <c r="A458" s="269"/>
      <c r="B458" s="216"/>
      <c r="C458" s="625"/>
      <c r="D458" s="625"/>
      <c r="E458" s="625"/>
      <c r="F458" s="625"/>
      <c r="G458" s="625"/>
      <c r="H458" s="625"/>
      <c r="I458" s="625"/>
      <c r="J458" s="625"/>
      <c r="K458" s="625"/>
      <c r="L458" s="625"/>
      <c r="M458" s="625"/>
      <c r="N458" s="625"/>
      <c r="O458" s="625"/>
      <c r="P458" s="625"/>
      <c r="Q458" s="625"/>
      <c r="R458" s="625"/>
      <c r="S458" s="625"/>
      <c r="T458" s="625"/>
      <c r="U458" s="625"/>
      <c r="V458" s="625"/>
      <c r="W458" s="625"/>
      <c r="X458" s="625"/>
      <c r="Y458" s="140"/>
      <c r="Z458" s="141"/>
      <c r="AA458" s="794"/>
      <c r="AB458" s="136"/>
    </row>
    <row r="459" spans="1:28" s="313" customFormat="1" ht="21" customHeight="1" x14ac:dyDescent="0.2">
      <c r="A459" s="269"/>
      <c r="B459" s="216"/>
      <c r="C459" s="625"/>
      <c r="D459" s="2277" t="s">
        <v>1501</v>
      </c>
      <c r="E459" s="1658"/>
      <c r="F459" s="1658"/>
      <c r="G459" s="1658"/>
      <c r="H459" s="1658"/>
      <c r="I459" s="1658"/>
      <c r="J459" s="1658"/>
      <c r="K459" s="1658"/>
      <c r="L459" s="1658"/>
      <c r="M459" s="1658"/>
      <c r="N459" s="1658"/>
      <c r="O459" s="1658"/>
      <c r="P459" s="1658"/>
      <c r="Q459" s="1658"/>
      <c r="R459" s="1658"/>
      <c r="S459" s="1658"/>
      <c r="T459" s="1658"/>
      <c r="U459" s="1658"/>
      <c r="V459" s="1658"/>
      <c r="W459" s="1658"/>
      <c r="X459" s="1659"/>
      <c r="Y459" s="140"/>
      <c r="Z459" s="141"/>
      <c r="AA459" s="794"/>
      <c r="AB459" s="136"/>
    </row>
    <row r="460" spans="1:28" s="313" customFormat="1" ht="5.25" customHeight="1" x14ac:dyDescent="0.2">
      <c r="A460" s="269"/>
      <c r="B460" s="216"/>
      <c r="C460" s="625"/>
      <c r="D460" s="625"/>
      <c r="E460" s="625"/>
      <c r="F460" s="625"/>
      <c r="G460" s="625"/>
      <c r="H460" s="625"/>
      <c r="I460" s="625"/>
      <c r="J460" s="625"/>
      <c r="K460" s="625"/>
      <c r="L460" s="625"/>
      <c r="M460" s="625"/>
      <c r="N460" s="625"/>
      <c r="O460" s="625"/>
      <c r="P460" s="625"/>
      <c r="Q460" s="625"/>
      <c r="R460" s="625"/>
      <c r="S460" s="625"/>
      <c r="T460" s="625"/>
      <c r="U460" s="625"/>
      <c r="V460" s="625"/>
      <c r="W460" s="625"/>
      <c r="X460" s="625"/>
      <c r="Y460" s="140"/>
      <c r="Z460" s="141"/>
      <c r="AA460" s="794"/>
      <c r="AB460" s="136"/>
    </row>
    <row r="461" spans="1:28" s="313" customFormat="1" ht="23.25" customHeight="1" x14ac:dyDescent="0.2">
      <c r="A461" s="269" t="s">
        <v>1770</v>
      </c>
      <c r="B461" s="216"/>
      <c r="C461" s="1457" t="s">
        <v>1760</v>
      </c>
      <c r="D461" s="1457"/>
      <c r="E461" s="1457"/>
      <c r="F461" s="1457"/>
      <c r="G461" s="1457"/>
      <c r="H461" s="1457"/>
      <c r="I461" s="1457"/>
      <c r="J461" s="1457"/>
      <c r="K461" s="1457"/>
      <c r="L461" s="1457"/>
      <c r="M461" s="1457"/>
      <c r="N461" s="1457"/>
      <c r="O461" s="1457"/>
      <c r="P461" s="1457"/>
      <c r="Q461" s="1457"/>
      <c r="R461" s="1457"/>
      <c r="S461" s="1457"/>
      <c r="T461" s="1751"/>
      <c r="U461" s="1751"/>
      <c r="V461" s="2377"/>
      <c r="W461" s="1358" t="s">
        <v>849</v>
      </c>
      <c r="X461" s="1359"/>
      <c r="Y461" s="628"/>
      <c r="Z461" s="141"/>
      <c r="AA461" s="794">
        <f t="shared" ref="AA461" si="97">IF(W461="?",0,IF(W461&lt;&gt;"",1,0))</f>
        <v>0</v>
      </c>
      <c r="AB461" s="136"/>
    </row>
    <row r="462" spans="1:28" s="773" customFormat="1" ht="15" customHeight="1" x14ac:dyDescent="0.2">
      <c r="A462" s="269"/>
      <c r="B462" s="608"/>
      <c r="C462" s="1154" t="s">
        <v>838</v>
      </c>
      <c r="D462" s="907"/>
      <c r="E462" s="907"/>
      <c r="F462" s="907"/>
      <c r="G462" s="907"/>
      <c r="H462" s="907"/>
      <c r="I462" s="907"/>
      <c r="J462" s="907"/>
      <c r="K462" s="907"/>
      <c r="L462" s="907"/>
      <c r="M462" s="907"/>
      <c r="N462" s="907"/>
      <c r="O462" s="907"/>
      <c r="P462" s="223"/>
      <c r="Q462" s="223"/>
      <c r="R462" s="223"/>
      <c r="S462" s="223"/>
      <c r="T462" s="223"/>
      <c r="U462" s="223"/>
      <c r="V462" s="223"/>
      <c r="W462" s="223"/>
      <c r="X462" s="223"/>
      <c r="Y462" s="610"/>
      <c r="Z462" s="611"/>
      <c r="AA462" s="908"/>
      <c r="AB462" s="612"/>
    </row>
    <row r="463" spans="1:28" s="313" customFormat="1" ht="36.75" customHeight="1" x14ac:dyDescent="0.2">
      <c r="A463" s="269" t="s">
        <v>1771</v>
      </c>
      <c r="B463" s="216"/>
      <c r="C463" s="1796"/>
      <c r="D463" s="1796"/>
      <c r="E463" s="1796"/>
      <c r="F463" s="1796"/>
      <c r="G463" s="1796"/>
      <c r="H463" s="1796"/>
      <c r="I463" s="1796"/>
      <c r="J463" s="1796"/>
      <c r="K463" s="1796"/>
      <c r="L463" s="1796"/>
      <c r="M463" s="1796"/>
      <c r="N463" s="1796"/>
      <c r="O463" s="1796"/>
      <c r="P463" s="1796"/>
      <c r="Q463" s="1796"/>
      <c r="R463" s="1796"/>
      <c r="S463" s="1796"/>
      <c r="T463" s="1796"/>
      <c r="U463" s="1796"/>
      <c r="V463" s="1796"/>
      <c r="W463" s="1796"/>
      <c r="X463" s="1796"/>
      <c r="Y463" s="140"/>
      <c r="Z463" s="141"/>
      <c r="AA463" s="794">
        <f t="shared" ref="AA463" si="98">IF(C463="?",0,IF(C463&lt;&gt;"",1,0))</f>
        <v>0</v>
      </c>
      <c r="AB463" s="136"/>
    </row>
    <row r="464" spans="1:28" s="313" customFormat="1" ht="9" customHeight="1" x14ac:dyDescent="0.2">
      <c r="A464" s="269"/>
      <c r="B464" s="214"/>
      <c r="C464" s="143"/>
      <c r="D464" s="143"/>
      <c r="E464" s="143"/>
      <c r="F464" s="143"/>
      <c r="G464" s="143"/>
      <c r="H464" s="143"/>
      <c r="I464" s="143"/>
      <c r="J464" s="143"/>
      <c r="K464" s="143"/>
      <c r="L464" s="143"/>
      <c r="M464" s="143"/>
      <c r="N464" s="143"/>
      <c r="O464" s="143"/>
      <c r="P464" s="143"/>
      <c r="Q464" s="143"/>
      <c r="R464" s="143"/>
      <c r="S464" s="143"/>
      <c r="T464" s="143"/>
      <c r="U464" s="143"/>
      <c r="V464" s="143"/>
      <c r="W464" s="143"/>
      <c r="X464" s="143"/>
      <c r="Y464" s="144"/>
      <c r="Z464" s="145"/>
      <c r="AA464" s="794"/>
      <c r="AB464" s="136"/>
    </row>
    <row r="465" spans="1:28" s="313" customFormat="1" ht="5.25" customHeight="1" x14ac:dyDescent="0.2">
      <c r="A465" s="269"/>
      <c r="B465" s="216"/>
      <c r="C465" s="664"/>
      <c r="D465" s="664"/>
      <c r="E465" s="628"/>
      <c r="F465" s="628"/>
      <c r="G465" s="628"/>
      <c r="H465" s="628"/>
      <c r="I465" s="628"/>
      <c r="J465" s="628"/>
      <c r="K465" s="628"/>
      <c r="L465" s="628"/>
      <c r="M465" s="628"/>
      <c r="N465" s="628"/>
      <c r="O465" s="628"/>
      <c r="P465" s="628"/>
      <c r="Q465" s="628"/>
      <c r="R465" s="664"/>
      <c r="S465" s="664"/>
      <c r="T465" s="664"/>
      <c r="U465" s="664"/>
      <c r="V465" s="664"/>
      <c r="W465" s="664"/>
      <c r="X465" s="628"/>
      <c r="Y465" s="1232"/>
      <c r="Z465" s="141"/>
      <c r="AA465" s="794"/>
      <c r="AB465" s="314"/>
    </row>
    <row r="466" spans="1:28" s="313" customFormat="1" ht="36" customHeight="1" x14ac:dyDescent="0.2">
      <c r="A466" s="746" t="s">
        <v>219</v>
      </c>
      <c r="B466" s="221"/>
      <c r="C466" s="1543" t="s">
        <v>1494</v>
      </c>
      <c r="D466" s="2218"/>
      <c r="E466" s="2218"/>
      <c r="F466" s="2218"/>
      <c r="G466" s="2218"/>
      <c r="H466" s="2218"/>
      <c r="I466" s="2218"/>
      <c r="J466" s="2218"/>
      <c r="K466" s="2218"/>
      <c r="L466" s="2218"/>
      <c r="M466" s="2218"/>
      <c r="N466" s="2218"/>
      <c r="O466" s="2218"/>
      <c r="P466" s="2218"/>
      <c r="Q466" s="2218"/>
      <c r="R466" s="2218"/>
      <c r="S466" s="2218"/>
      <c r="T466" s="2218"/>
      <c r="U466" s="2218"/>
      <c r="V466" s="2218"/>
      <c r="W466" s="2218"/>
      <c r="X466" s="2219"/>
      <c r="Y466" s="1225"/>
      <c r="Z466" s="254"/>
      <c r="AA466" s="794"/>
      <c r="AB466" s="314"/>
    </row>
    <row r="467" spans="1:28" s="313" customFormat="1" ht="5.25" customHeight="1" x14ac:dyDescent="0.2">
      <c r="A467" s="269"/>
      <c r="B467" s="259"/>
      <c r="C467" s="627"/>
      <c r="D467" s="627"/>
      <c r="E467" s="627"/>
      <c r="F467" s="627"/>
      <c r="G467" s="627"/>
      <c r="H467" s="627"/>
      <c r="I467" s="627"/>
      <c r="J467" s="627"/>
      <c r="K467" s="627"/>
      <c r="L467" s="627"/>
      <c r="M467" s="627"/>
      <c r="N467" s="627"/>
      <c r="O467" s="627"/>
      <c r="P467" s="627"/>
      <c r="Q467" s="627"/>
      <c r="R467" s="627"/>
      <c r="S467" s="627"/>
      <c r="T467" s="627"/>
      <c r="U467" s="627"/>
      <c r="V467" s="627"/>
      <c r="W467" s="627"/>
      <c r="X467" s="627"/>
      <c r="Y467" s="206"/>
      <c r="Z467" s="175"/>
      <c r="AA467" s="794"/>
      <c r="AB467" s="314"/>
    </row>
    <row r="468" spans="1:28" s="313" customFormat="1" ht="12" customHeight="1" x14ac:dyDescent="0.2">
      <c r="A468" s="269"/>
      <c r="B468" s="216"/>
      <c r="C468" s="242" t="s">
        <v>1495</v>
      </c>
      <c r="D468" s="1149"/>
      <c r="E468" s="1149"/>
      <c r="F468" s="1149"/>
      <c r="G468" s="1149"/>
      <c r="H468" s="1149"/>
      <c r="I468" s="1149"/>
      <c r="J468" s="1149"/>
      <c r="K468" s="1149"/>
      <c r="L468" s="1149"/>
      <c r="M468" s="1149"/>
      <c r="N468" s="1149"/>
      <c r="O468" s="1149"/>
      <c r="P468" s="1149"/>
      <c r="Q468" s="1149"/>
      <c r="R468" s="1149"/>
      <c r="S468" s="1149"/>
      <c r="T468" s="1149"/>
      <c r="U468" s="1149"/>
      <c r="V468" s="1149"/>
      <c r="W468" s="1149"/>
      <c r="X468" s="1149"/>
      <c r="Y468" s="1232"/>
      <c r="Z468" s="141"/>
      <c r="AA468" s="794"/>
      <c r="AB468" s="314"/>
    </row>
    <row r="469" spans="1:28" s="313" customFormat="1" ht="5.25" customHeight="1" thickBot="1" x14ac:dyDescent="0.25">
      <c r="A469" s="269"/>
      <c r="B469" s="216"/>
      <c r="C469" s="1139"/>
      <c r="D469" s="1135"/>
      <c r="E469" s="1136"/>
      <c r="F469" s="1136"/>
      <c r="G469" s="1143"/>
      <c r="H469" s="708"/>
      <c r="I469" s="708"/>
      <c r="J469" s="708"/>
      <c r="K469" s="708"/>
      <c r="L469" s="708"/>
      <c r="M469" s="708"/>
      <c r="N469" s="708"/>
      <c r="O469" s="708"/>
      <c r="P469" s="708"/>
      <c r="Q469" s="708"/>
      <c r="R469" s="708"/>
      <c r="S469" s="1145"/>
      <c r="T469" s="1145"/>
      <c r="U469" s="1145"/>
      <c r="V469" s="1145"/>
      <c r="W469" s="1145"/>
      <c r="X469" s="1144"/>
      <c r="Y469" s="1232"/>
      <c r="Z469" s="141"/>
      <c r="AA469" s="794"/>
      <c r="AB469" s="314"/>
    </row>
    <row r="470" spans="1:28" s="313" customFormat="1" ht="24.75" customHeight="1" thickTop="1" thickBot="1" x14ac:dyDescent="0.25">
      <c r="A470" s="272" t="s">
        <v>1772</v>
      </c>
      <c r="B470" s="216"/>
      <c r="C470" s="2313" t="s">
        <v>849</v>
      </c>
      <c r="D470" s="2314"/>
      <c r="E470" s="2315"/>
      <c r="F470" s="2316"/>
      <c r="G470" s="2317"/>
      <c r="H470" s="1363"/>
      <c r="I470" s="1363"/>
      <c r="J470" s="1363"/>
      <c r="K470" s="1363"/>
      <c r="L470" s="1363"/>
      <c r="M470" s="1363"/>
      <c r="N470" s="1363"/>
      <c r="O470" s="1363"/>
      <c r="P470" s="1363"/>
      <c r="Q470" s="1363"/>
      <c r="R470" s="1363"/>
      <c r="S470" s="1363"/>
      <c r="T470" s="1363"/>
      <c r="U470" s="1363"/>
      <c r="V470" s="1363"/>
      <c r="W470" s="1363"/>
      <c r="X470" s="2318"/>
      <c r="Y470" s="1243"/>
      <c r="Z470" s="141"/>
      <c r="AA470" s="794">
        <f t="shared" ref="AA470" si="99">IF(C470="?",0,IF(C470&lt;&gt;"",1,0))+IF(G470="?",0,IF(G470&lt;&gt;"",1,0))</f>
        <v>0</v>
      </c>
      <c r="AB470" s="314"/>
    </row>
    <row r="471" spans="1:28" s="313" customFormat="1" ht="5.25" customHeight="1" thickTop="1" x14ac:dyDescent="0.2">
      <c r="A471" s="269"/>
      <c r="B471" s="216"/>
      <c r="C471" s="1141"/>
      <c r="D471" s="1134"/>
      <c r="E471" s="215"/>
      <c r="F471" s="215"/>
      <c r="G471" s="1146"/>
      <c r="H471" s="227"/>
      <c r="I471" s="227"/>
      <c r="J471" s="227"/>
      <c r="K471" s="227"/>
      <c r="L471" s="227"/>
      <c r="M471" s="227"/>
      <c r="N471" s="227"/>
      <c r="O471" s="227"/>
      <c r="P471" s="227"/>
      <c r="Q471" s="227"/>
      <c r="R471" s="227"/>
      <c r="S471" s="227"/>
      <c r="T471" s="227"/>
      <c r="U471" s="227"/>
      <c r="V471" s="227"/>
      <c r="W471" s="227"/>
      <c r="X471" s="1147"/>
      <c r="Y471" s="1232"/>
      <c r="Z471" s="141"/>
      <c r="AA471" s="794"/>
      <c r="AB471" s="314"/>
    </row>
    <row r="472" spans="1:28" ht="9" customHeight="1" x14ac:dyDescent="0.2">
      <c r="A472" s="269"/>
      <c r="B472" s="1150"/>
      <c r="C472" s="227"/>
      <c r="D472" s="227"/>
      <c r="E472" s="227"/>
      <c r="F472" s="227"/>
      <c r="G472" s="227"/>
      <c r="H472" s="227"/>
      <c r="I472" s="227"/>
      <c r="J472" s="227"/>
      <c r="K472" s="227"/>
      <c r="L472" s="227"/>
      <c r="M472" s="227"/>
      <c r="N472" s="1151"/>
      <c r="O472" s="1151"/>
      <c r="P472" s="1151"/>
      <c r="Q472" s="1151"/>
      <c r="R472" s="227"/>
      <c r="S472" s="227"/>
      <c r="T472" s="227"/>
      <c r="U472" s="1151"/>
      <c r="V472" s="1151"/>
      <c r="W472" s="1151"/>
      <c r="X472" s="1151"/>
      <c r="Y472" s="536"/>
      <c r="Z472" s="707"/>
      <c r="AA472" s="794"/>
    </row>
    <row r="473" spans="1:28" s="313" customFormat="1" ht="5.25" customHeight="1" x14ac:dyDescent="0.2">
      <c r="A473" s="269"/>
      <c r="B473" s="1098"/>
      <c r="C473" s="1136"/>
      <c r="D473" s="1136"/>
      <c r="E473" s="1136"/>
      <c r="F473" s="1136"/>
      <c r="G473" s="1136"/>
      <c r="H473" s="1136"/>
      <c r="I473" s="1136"/>
      <c r="J473" s="1136"/>
      <c r="K473" s="1136"/>
      <c r="L473" s="1136"/>
      <c r="M473" s="1136"/>
      <c r="N473" s="1136"/>
      <c r="O473" s="1136"/>
      <c r="P473" s="1136"/>
      <c r="Q473" s="1136"/>
      <c r="R473" s="1136"/>
      <c r="S473" s="1136"/>
      <c r="T473" s="1136"/>
      <c r="U473" s="1136"/>
      <c r="V473" s="1136"/>
      <c r="W473" s="1136"/>
      <c r="X473" s="1136"/>
      <c r="Y473" s="1136"/>
      <c r="Z473" s="1099"/>
      <c r="AA473" s="794"/>
    </row>
    <row r="474" spans="1:28" s="767" customFormat="1" ht="22.5" customHeight="1" x14ac:dyDescent="0.2">
      <c r="A474" s="269"/>
      <c r="B474" s="759"/>
      <c r="C474" s="624" t="s">
        <v>1375</v>
      </c>
      <c r="D474" s="624"/>
      <c r="E474" s="624"/>
      <c r="F474" s="624"/>
      <c r="G474" s="624"/>
      <c r="H474" s="624"/>
      <c r="I474" s="624"/>
      <c r="J474" s="624"/>
      <c r="K474" s="624"/>
      <c r="L474" s="624"/>
      <c r="M474" s="624"/>
      <c r="N474" s="624"/>
      <c r="O474" s="624"/>
      <c r="P474" s="624"/>
      <c r="Q474" s="624"/>
      <c r="R474" s="627"/>
      <c r="S474" s="627"/>
      <c r="T474" s="627"/>
      <c r="U474" s="627"/>
      <c r="V474" s="627"/>
      <c r="W474" s="627"/>
      <c r="X474" s="627"/>
      <c r="Y474" s="1228"/>
      <c r="Z474" s="766"/>
      <c r="AA474" s="794"/>
    </row>
    <row r="475" spans="1:28" s="313" customFormat="1" ht="5.25" customHeight="1" x14ac:dyDescent="0.2">
      <c r="A475" s="269"/>
      <c r="B475" s="216"/>
      <c r="C475" s="628"/>
      <c r="D475" s="1230"/>
      <c r="E475" s="1230"/>
      <c r="F475" s="628"/>
      <c r="G475" s="628"/>
      <c r="H475" s="628"/>
      <c r="I475" s="628"/>
      <c r="J475" s="628"/>
      <c r="K475" s="628"/>
      <c r="L475" s="628"/>
      <c r="M475" s="628"/>
      <c r="N475" s="628"/>
      <c r="O475" s="628"/>
      <c r="P475" s="628"/>
      <c r="Q475" s="628"/>
      <c r="R475" s="628"/>
      <c r="S475" s="628"/>
      <c r="T475" s="628"/>
      <c r="U475" s="628"/>
      <c r="V475" s="628"/>
      <c r="W475" s="628"/>
      <c r="X475" s="628"/>
      <c r="Y475" s="628"/>
      <c r="Z475" s="141"/>
      <c r="AA475" s="794">
        <f t="shared" ref="AA475:AA476" si="100">IF(I475="?",0,IF(I475&lt;&gt;"",1,0))</f>
        <v>0</v>
      </c>
    </row>
    <row r="476" spans="1:28" s="313" customFormat="1" ht="21" customHeight="1" x14ac:dyDescent="0.2">
      <c r="A476" s="269" t="s">
        <v>1773</v>
      </c>
      <c r="B476" s="216"/>
      <c r="C476" s="628" t="s">
        <v>69</v>
      </c>
      <c r="D476" s="1242"/>
      <c r="E476" s="1242"/>
      <c r="F476" s="628"/>
      <c r="G476" s="628"/>
      <c r="H476" s="628"/>
      <c r="I476" s="1785"/>
      <c r="J476" s="1786"/>
      <c r="K476" s="1786"/>
      <c r="L476" s="1786"/>
      <c r="M476" s="1786"/>
      <c r="N476" s="1786"/>
      <c r="O476" s="1786"/>
      <c r="P476" s="1786"/>
      <c r="Q476" s="1786"/>
      <c r="R476" s="1786"/>
      <c r="S476" s="1786"/>
      <c r="T476" s="1786"/>
      <c r="U476" s="1786"/>
      <c r="V476" s="1786"/>
      <c r="W476" s="1786"/>
      <c r="X476" s="1787"/>
      <c r="Y476" s="628"/>
      <c r="Z476" s="141"/>
      <c r="AA476" s="794">
        <f t="shared" si="100"/>
        <v>0</v>
      </c>
    </row>
    <row r="477" spans="1:28" s="313" customFormat="1" ht="5.25" customHeight="1" x14ac:dyDescent="0.2">
      <c r="A477" s="269"/>
      <c r="B477" s="216"/>
      <c r="C477" s="627"/>
      <c r="D477" s="1242"/>
      <c r="E477" s="1242"/>
      <c r="F477" s="628"/>
      <c r="G477" s="628"/>
      <c r="H477" s="628"/>
      <c r="I477" s="628"/>
      <c r="J477" s="628"/>
      <c r="K477" s="628"/>
      <c r="L477" s="628"/>
      <c r="M477" s="628"/>
      <c r="N477" s="628"/>
      <c r="O477" s="628"/>
      <c r="P477" s="628"/>
      <c r="Q477" s="628"/>
      <c r="R477" s="628"/>
      <c r="S477" s="628"/>
      <c r="T477" s="628"/>
      <c r="U477" s="628"/>
      <c r="V477" s="628"/>
      <c r="W477" s="628"/>
      <c r="X477" s="628"/>
      <c r="Y477" s="628"/>
      <c r="Z477" s="141"/>
      <c r="AA477" s="794"/>
    </row>
    <row r="478" spans="1:28" s="313" customFormat="1" ht="21" customHeight="1" x14ac:dyDescent="0.2">
      <c r="A478" s="269" t="s">
        <v>1774</v>
      </c>
      <c r="B478" s="221"/>
      <c r="C478" s="628" t="s">
        <v>51</v>
      </c>
      <c r="D478" s="1242"/>
      <c r="E478" s="1242"/>
      <c r="F478" s="628"/>
      <c r="G478" s="628"/>
      <c r="H478" s="628"/>
      <c r="I478" s="1785"/>
      <c r="J478" s="1786"/>
      <c r="K478" s="1786"/>
      <c r="L478" s="1786"/>
      <c r="M478" s="1786"/>
      <c r="N478" s="1786"/>
      <c r="O478" s="1786"/>
      <c r="P478" s="1786"/>
      <c r="Q478" s="1786"/>
      <c r="R478" s="1786"/>
      <c r="S478" s="1786"/>
      <c r="T478" s="1786"/>
      <c r="U478" s="1786"/>
      <c r="V478" s="1786"/>
      <c r="W478" s="1786"/>
      <c r="X478" s="1787"/>
      <c r="Y478" s="628"/>
      <c r="Z478" s="141"/>
      <c r="AA478" s="794">
        <f t="shared" ref="AA478" si="101">IF(I478="?",0,IF(I478&lt;&gt;"",1,0))</f>
        <v>0</v>
      </c>
    </row>
    <row r="479" spans="1:28" s="313" customFormat="1" ht="5.25" customHeight="1" x14ac:dyDescent="0.2">
      <c r="A479" s="269"/>
      <c r="B479" s="216"/>
      <c r="C479" s="627"/>
      <c r="D479" s="1242"/>
      <c r="E479" s="1242"/>
      <c r="F479" s="628"/>
      <c r="G479" s="628"/>
      <c r="H479" s="628"/>
      <c r="I479" s="628"/>
      <c r="J479" s="628"/>
      <c r="K479" s="628"/>
      <c r="L479" s="628"/>
      <c r="M479" s="628"/>
      <c r="N479" s="628"/>
      <c r="O479" s="628"/>
      <c r="P479" s="628"/>
      <c r="Q479" s="628"/>
      <c r="R479" s="628"/>
      <c r="S479" s="628"/>
      <c r="T479" s="628"/>
      <c r="U479" s="628"/>
      <c r="V479" s="628"/>
      <c r="W479" s="628"/>
      <c r="X479" s="628"/>
      <c r="Y479" s="628"/>
      <c r="Z479" s="141"/>
      <c r="AA479" s="794"/>
    </row>
    <row r="480" spans="1:28" s="313" customFormat="1" ht="21" customHeight="1" x14ac:dyDescent="0.2">
      <c r="A480" s="269" t="s">
        <v>1775</v>
      </c>
      <c r="B480" s="221"/>
      <c r="C480" s="628" t="s">
        <v>205</v>
      </c>
      <c r="D480" s="1242"/>
      <c r="E480" s="1242"/>
      <c r="F480" s="628"/>
      <c r="G480" s="628"/>
      <c r="H480" s="628"/>
      <c r="I480" s="1785"/>
      <c r="J480" s="1786"/>
      <c r="K480" s="1786"/>
      <c r="L480" s="1786"/>
      <c r="M480" s="1786"/>
      <c r="N480" s="1786"/>
      <c r="O480" s="1786"/>
      <c r="P480" s="1786"/>
      <c r="Q480" s="1786"/>
      <c r="R480" s="1786"/>
      <c r="S480" s="1786"/>
      <c r="T480" s="1786"/>
      <c r="U480" s="1786"/>
      <c r="V480" s="1786"/>
      <c r="W480" s="1786"/>
      <c r="X480" s="1787"/>
      <c r="Y480" s="628"/>
      <c r="Z480" s="141"/>
      <c r="AA480" s="794">
        <f t="shared" ref="AA480" si="102">IF(I480="?",0,IF(I480&lt;&gt;"",1,0))</f>
        <v>0</v>
      </c>
    </row>
    <row r="481" spans="1:29" s="313" customFormat="1" ht="5.25" customHeight="1" x14ac:dyDescent="0.2">
      <c r="A481" s="269"/>
      <c r="B481" s="214"/>
      <c r="C481" s="215"/>
      <c r="D481" s="215"/>
      <c r="E481" s="215"/>
      <c r="F481" s="215"/>
      <c r="G481" s="215"/>
      <c r="H481" s="215"/>
      <c r="I481" s="215"/>
      <c r="J481" s="215"/>
      <c r="K481" s="215"/>
      <c r="L481" s="215"/>
      <c r="M481" s="215"/>
      <c r="N481" s="215"/>
      <c r="O481" s="215"/>
      <c r="P481" s="215"/>
      <c r="Q481" s="215"/>
      <c r="R481" s="215"/>
      <c r="S481" s="215"/>
      <c r="T481" s="215"/>
      <c r="U481" s="215"/>
      <c r="V481" s="215"/>
      <c r="W481" s="215"/>
      <c r="X481" s="215"/>
      <c r="Y481" s="215"/>
      <c r="Z481" s="145"/>
      <c r="AA481" s="794"/>
    </row>
    <row r="482" spans="1:29" s="313" customFormat="1" ht="5.25" customHeight="1" x14ac:dyDescent="0.2">
      <c r="A482" s="269"/>
      <c r="B482" s="216"/>
      <c r="C482" s="628"/>
      <c r="D482" s="628"/>
      <c r="E482" s="628"/>
      <c r="F482" s="628"/>
      <c r="G482" s="628"/>
      <c r="H482" s="628"/>
      <c r="I482" s="628"/>
      <c r="J482" s="628"/>
      <c r="K482" s="628"/>
      <c r="L482" s="628"/>
      <c r="M482" s="628"/>
      <c r="N482" s="628"/>
      <c r="O482" s="628"/>
      <c r="P482" s="628"/>
      <c r="Q482" s="628"/>
      <c r="R482" s="628"/>
      <c r="S482" s="628"/>
      <c r="T482" s="628"/>
      <c r="U482" s="628"/>
      <c r="V482" s="628"/>
      <c r="W482" s="628"/>
      <c r="X482" s="628"/>
      <c r="Y482" s="628"/>
      <c r="Z482" s="141"/>
      <c r="AA482" s="794"/>
    </row>
    <row r="483" spans="1:29" s="711" customFormat="1" ht="36" customHeight="1" x14ac:dyDescent="0.2">
      <c r="A483" s="269"/>
      <c r="B483" s="211"/>
      <c r="C483" s="2204" t="s">
        <v>750</v>
      </c>
      <c r="D483" s="2325"/>
      <c r="E483" s="2325"/>
      <c r="F483" s="2325"/>
      <c r="G483" s="2325"/>
      <c r="H483" s="2325"/>
      <c r="I483" s="2325"/>
      <c r="J483" s="2325"/>
      <c r="K483" s="2325"/>
      <c r="L483" s="2325"/>
      <c r="M483" s="2325"/>
      <c r="N483" s="2325"/>
      <c r="O483" s="2325"/>
      <c r="P483" s="2325"/>
      <c r="Q483" s="2325"/>
      <c r="R483" s="2325"/>
      <c r="S483" s="2325"/>
      <c r="T483" s="2325"/>
      <c r="U483" s="2325"/>
      <c r="V483" s="2325"/>
      <c r="W483" s="2325"/>
      <c r="X483" s="2326"/>
      <c r="Y483" s="594"/>
      <c r="Z483" s="1231"/>
      <c r="AA483" s="794"/>
    </row>
    <row r="484" spans="1:29" s="313" customFormat="1" ht="5.25" customHeight="1" x14ac:dyDescent="0.2">
      <c r="A484" s="269"/>
      <c r="B484" s="214"/>
      <c r="C484" s="215"/>
      <c r="D484" s="215"/>
      <c r="E484" s="215"/>
      <c r="F484" s="215"/>
      <c r="G484" s="215"/>
      <c r="H484" s="215"/>
      <c r="I484" s="215"/>
      <c r="J484" s="215"/>
      <c r="K484" s="215"/>
      <c r="L484" s="215"/>
      <c r="M484" s="215"/>
      <c r="N484" s="215"/>
      <c r="O484" s="215"/>
      <c r="P484" s="215"/>
      <c r="Q484" s="215"/>
      <c r="R484" s="215"/>
      <c r="S484" s="215"/>
      <c r="T484" s="215"/>
      <c r="U484" s="215"/>
      <c r="V484" s="215"/>
      <c r="W484" s="215"/>
      <c r="X484" s="215"/>
      <c r="Y484" s="215"/>
      <c r="Z484" s="145"/>
      <c r="AA484" s="794"/>
    </row>
    <row r="485" spans="1:29" s="313" customFormat="1" ht="5.25" customHeight="1" x14ac:dyDescent="0.2">
      <c r="A485" s="269"/>
      <c r="B485" s="216"/>
      <c r="C485" s="628"/>
      <c r="D485" s="628"/>
      <c r="E485" s="628"/>
      <c r="F485" s="628"/>
      <c r="G485" s="628"/>
      <c r="H485" s="628"/>
      <c r="I485" s="628"/>
      <c r="J485" s="628"/>
      <c r="K485" s="628"/>
      <c r="L485" s="628"/>
      <c r="M485" s="628"/>
      <c r="N485" s="628"/>
      <c r="O485" s="628"/>
      <c r="P485" s="628"/>
      <c r="Q485" s="628"/>
      <c r="R485" s="628"/>
      <c r="S485" s="628"/>
      <c r="T485" s="628"/>
      <c r="U485" s="628"/>
      <c r="V485" s="628"/>
      <c r="W485" s="628"/>
      <c r="X485" s="628"/>
      <c r="Y485" s="628"/>
      <c r="Z485" s="141"/>
      <c r="AA485" s="794"/>
    </row>
    <row r="486" spans="1:29" s="313" customFormat="1" ht="30.75" customHeight="1" x14ac:dyDescent="0.2">
      <c r="A486" s="269" t="s">
        <v>1776</v>
      </c>
      <c r="B486" s="216"/>
      <c r="C486" s="1782" t="s">
        <v>837</v>
      </c>
      <c r="D486" s="1782"/>
      <c r="E486" s="1782"/>
      <c r="F486" s="1782"/>
      <c r="G486" s="1782"/>
      <c r="H486" s="1782"/>
      <c r="I486" s="1782"/>
      <c r="J486" s="1782"/>
      <c r="K486" s="1782"/>
      <c r="L486" s="1782"/>
      <c r="M486" s="1782"/>
      <c r="N486" s="1675"/>
      <c r="O486" s="1675"/>
      <c r="P486" s="1675"/>
      <c r="Q486" s="1675"/>
      <c r="R486" s="1675"/>
      <c r="S486" s="1675"/>
      <c r="T486" s="1675"/>
      <c r="U486" s="1229"/>
      <c r="V486" s="1229"/>
      <c r="W486" s="1358" t="s">
        <v>849</v>
      </c>
      <c r="X486" s="1359"/>
      <c r="Y486" s="628"/>
      <c r="Z486" s="141"/>
      <c r="AA486" s="794">
        <f t="shared" ref="AA486" si="103">IF(W486="?",0,IF(W486&lt;&gt;"",1,0))</f>
        <v>0</v>
      </c>
    </row>
    <row r="487" spans="1:29" s="313" customFormat="1" ht="10.5" customHeight="1" x14ac:dyDescent="0.2">
      <c r="A487" s="265" t="str">
        <f>IF($L$4&lt;&gt;"",$L$4,"")</f>
        <v>00000000</v>
      </c>
      <c r="B487" s="183"/>
      <c r="C487" s="184"/>
      <c r="D487" s="184"/>
      <c r="E487" s="184"/>
      <c r="F487" s="184"/>
      <c r="G487" s="184"/>
      <c r="H487" s="184"/>
      <c r="I487" s="184"/>
      <c r="J487" s="184"/>
      <c r="K487" s="184"/>
      <c r="L487" s="184"/>
      <c r="M487" s="184"/>
      <c r="N487" s="184"/>
      <c r="O487" s="184"/>
      <c r="P487" s="184"/>
      <c r="Q487" s="184"/>
      <c r="R487" s="184"/>
      <c r="S487" s="184"/>
      <c r="T487" s="184"/>
      <c r="U487" s="184"/>
      <c r="V487" s="184"/>
      <c r="W487" s="184"/>
      <c r="X487" s="184"/>
      <c r="Y487" s="184"/>
      <c r="Z487" s="149"/>
      <c r="AA487" s="794"/>
    </row>
    <row r="488" spans="1:29" s="313" customFormat="1" ht="5.25" customHeight="1" x14ac:dyDescent="0.2">
      <c r="A488" s="269"/>
      <c r="B488" s="757"/>
      <c r="C488" s="758"/>
      <c r="D488" s="758"/>
      <c r="E488" s="758"/>
      <c r="F488" s="758"/>
      <c r="G488" s="758"/>
      <c r="H488" s="758"/>
      <c r="I488" s="758"/>
      <c r="J488" s="758"/>
      <c r="K488" s="758"/>
      <c r="L488" s="758"/>
      <c r="M488" s="758"/>
      <c r="N488" s="758"/>
      <c r="O488" s="758"/>
      <c r="P488" s="758"/>
      <c r="Q488" s="758"/>
      <c r="R488" s="758"/>
      <c r="S488" s="758"/>
      <c r="T488" s="758"/>
      <c r="U488" s="758"/>
      <c r="V488" s="669"/>
      <c r="W488" s="669"/>
      <c r="X488" s="669"/>
      <c r="Y488" s="669"/>
      <c r="Z488" s="670"/>
      <c r="AA488" s="794"/>
      <c r="AB488" s="136"/>
      <c r="AC488" s="136"/>
    </row>
    <row r="489" spans="1:29" s="313" customFormat="1" ht="21" customHeight="1" x14ac:dyDescent="0.2">
      <c r="A489" s="269"/>
      <c r="B489" s="259"/>
      <c r="C489" s="2361" t="s">
        <v>942</v>
      </c>
      <c r="D489" s="2074"/>
      <c r="E489" s="2074"/>
      <c r="F489" s="2074"/>
      <c r="G489" s="693" t="s">
        <v>954</v>
      </c>
      <c r="H489" s="1432" t="str">
        <f>$L$10</f>
        <v/>
      </c>
      <c r="I489" s="2362"/>
      <c r="J489" s="2362"/>
      <c r="K489" s="2362"/>
      <c r="L489" s="2362"/>
      <c r="M489" s="2362"/>
      <c r="N489" s="2362"/>
      <c r="O489" s="2362"/>
      <c r="P489" s="2362"/>
      <c r="Q489" s="2362"/>
      <c r="R489" s="2362"/>
      <c r="S489" s="2362"/>
      <c r="T489" s="2363"/>
      <c r="U489" s="2364" t="str">
        <f>$L$4</f>
        <v>00000000</v>
      </c>
      <c r="V489" s="2365"/>
      <c r="W489" s="2365"/>
      <c r="X489" s="2366"/>
      <c r="Y489" s="672"/>
      <c r="Z489" s="175"/>
      <c r="AA489" s="794">
        <f t="shared" ref="AA489" si="104">IF(SUM(AA490:AA539)&gt;0,10000,0)</f>
        <v>0</v>
      </c>
      <c r="AB489" s="136"/>
      <c r="AC489" s="136"/>
    </row>
    <row r="490" spans="1:29" ht="9" customHeight="1" x14ac:dyDescent="0.2">
      <c r="A490" s="269"/>
      <c r="B490" s="150"/>
      <c r="C490" s="628"/>
      <c r="D490" s="628"/>
      <c r="E490" s="628"/>
      <c r="F490" s="628"/>
      <c r="G490" s="628"/>
      <c r="H490" s="628"/>
      <c r="I490" s="628"/>
      <c r="J490" s="628"/>
      <c r="K490" s="628"/>
      <c r="L490" s="628"/>
      <c r="M490" s="628"/>
      <c r="N490" s="628"/>
      <c r="O490" s="628"/>
      <c r="P490" s="628"/>
      <c r="Q490" s="628"/>
      <c r="R490" s="628"/>
      <c r="S490" s="628"/>
      <c r="T490" s="628"/>
      <c r="U490" s="628"/>
      <c r="V490" s="628"/>
      <c r="W490" s="628"/>
      <c r="X490" s="628"/>
      <c r="Y490" s="179"/>
      <c r="Z490" s="175"/>
      <c r="AA490" s="794"/>
    </row>
    <row r="491" spans="1:29" ht="21" customHeight="1" x14ac:dyDescent="0.2">
      <c r="A491" s="748" t="s">
        <v>1598</v>
      </c>
      <c r="B491" s="150"/>
      <c r="C491" s="628" t="s">
        <v>1761</v>
      </c>
      <c r="D491" s="664"/>
      <c r="E491" s="664"/>
      <c r="F491" s="664"/>
      <c r="G491" s="664"/>
      <c r="H491" s="2351"/>
      <c r="I491" s="2380"/>
      <c r="J491" s="2380"/>
      <c r="K491" s="2380"/>
      <c r="L491" s="2380"/>
      <c r="M491" s="2380"/>
      <c r="N491" s="2380"/>
      <c r="O491" s="2380"/>
      <c r="P491" s="2380"/>
      <c r="Q491" s="2380"/>
      <c r="R491" s="2380"/>
      <c r="S491" s="2380"/>
      <c r="T491" s="2380"/>
      <c r="U491" s="2380"/>
      <c r="V491" s="2380"/>
      <c r="W491" s="2380"/>
      <c r="X491" s="2380"/>
      <c r="Y491" s="179"/>
      <c r="Z491" s="175"/>
      <c r="AA491" s="794">
        <f>IF(H491="?",0,IF(H491&lt;&gt;"",1,0))</f>
        <v>0</v>
      </c>
    </row>
    <row r="492" spans="1:29" s="313" customFormat="1" ht="5.25" customHeight="1" x14ac:dyDescent="0.2">
      <c r="A492" s="269"/>
      <c r="B492" s="216"/>
      <c r="C492" s="664"/>
      <c r="D492" s="664"/>
      <c r="E492" s="628"/>
      <c r="F492" s="628"/>
      <c r="G492" s="628"/>
      <c r="H492" s="628"/>
      <c r="I492" s="628"/>
      <c r="J492" s="628"/>
      <c r="K492" s="628"/>
      <c r="L492" s="628"/>
      <c r="M492" s="628"/>
      <c r="N492" s="628"/>
      <c r="O492" s="628"/>
      <c r="P492" s="628"/>
      <c r="Q492" s="628"/>
      <c r="R492" s="664"/>
      <c r="S492" s="664"/>
      <c r="T492" s="664"/>
      <c r="U492" s="664"/>
      <c r="V492" s="664"/>
      <c r="W492" s="664"/>
      <c r="X492" s="628"/>
      <c r="Y492" s="1232"/>
      <c r="Z492" s="141"/>
      <c r="AA492" s="794"/>
      <c r="AB492" s="314"/>
    </row>
    <row r="493" spans="1:29" ht="21" customHeight="1" x14ac:dyDescent="0.2">
      <c r="A493" s="272" t="s">
        <v>1589</v>
      </c>
      <c r="B493" s="150"/>
      <c r="C493" s="628" t="s">
        <v>799</v>
      </c>
      <c r="D493" s="664"/>
      <c r="E493" s="2351"/>
      <c r="F493" s="2352"/>
      <c r="G493" s="628"/>
      <c r="H493" s="664" t="s">
        <v>693</v>
      </c>
      <c r="I493" s="2351"/>
      <c r="J493" s="2352"/>
      <c r="K493" s="2352"/>
      <c r="L493" s="2352"/>
      <c r="M493" s="2352"/>
      <c r="N493" s="2352"/>
      <c r="O493" s="2352"/>
      <c r="P493" s="2352"/>
      <c r="Q493" s="2352"/>
      <c r="R493" s="2352"/>
      <c r="S493" s="2352"/>
      <c r="T493" s="2352"/>
      <c r="U493" s="2352"/>
      <c r="V493" s="2352"/>
      <c r="W493" s="2352"/>
      <c r="X493" s="2380"/>
      <c r="Y493" s="179"/>
      <c r="Z493" s="175"/>
      <c r="AA493" s="794">
        <f>IF(E493="?",0,IF(E493&lt;&gt;"",1,0))+IF(I493="?",0,IF(I493&lt;&gt;"",1,0))</f>
        <v>0</v>
      </c>
    </row>
    <row r="494" spans="1:29" s="313" customFormat="1" ht="9" customHeight="1" x14ac:dyDescent="0.2">
      <c r="A494" s="269"/>
      <c r="B494" s="216"/>
      <c r="C494" s="664"/>
      <c r="D494" s="664"/>
      <c r="E494" s="628"/>
      <c r="F494" s="628"/>
      <c r="G494" s="628"/>
      <c r="H494" s="628"/>
      <c r="I494" s="628"/>
      <c r="J494" s="628"/>
      <c r="K494" s="628"/>
      <c r="L494" s="628"/>
      <c r="M494" s="628"/>
      <c r="N494" s="628"/>
      <c r="O494" s="628"/>
      <c r="P494" s="628"/>
      <c r="Q494" s="628"/>
      <c r="R494" s="664"/>
      <c r="S494" s="664"/>
      <c r="T494" s="664"/>
      <c r="U494" s="664"/>
      <c r="V494" s="664"/>
      <c r="W494" s="664"/>
      <c r="X494" s="628"/>
      <c r="Y494" s="1232"/>
      <c r="Z494" s="141"/>
      <c r="AA494" s="794"/>
      <c r="AB494" s="314"/>
    </row>
    <row r="495" spans="1:29" s="313" customFormat="1" ht="21" customHeight="1" x14ac:dyDescent="0.2">
      <c r="A495" s="269" t="s">
        <v>1590</v>
      </c>
      <c r="B495" s="216"/>
      <c r="C495" s="628" t="s">
        <v>1536</v>
      </c>
      <c r="D495" s="664"/>
      <c r="E495" s="628"/>
      <c r="F495" s="628"/>
      <c r="G495" s="628"/>
      <c r="H495" s="628"/>
      <c r="I495" s="628"/>
      <c r="J495" s="628"/>
      <c r="K495" s="628"/>
      <c r="L495" s="628"/>
      <c r="M495" s="628"/>
      <c r="N495" s="628"/>
      <c r="O495" s="628"/>
      <c r="P495" s="628"/>
      <c r="Q495" s="628"/>
      <c r="R495" s="664"/>
      <c r="S495" s="664"/>
      <c r="T495" s="664"/>
      <c r="U495" s="2043"/>
      <c r="V495" s="2378"/>
      <c r="W495" s="2379"/>
      <c r="X495" s="628" t="s">
        <v>752</v>
      </c>
      <c r="Y495" s="1232"/>
      <c r="Z495" s="141"/>
      <c r="AA495" s="794">
        <f t="shared" ref="AA495" si="105">IF(U495="?",0,IF(U495&lt;&gt;"",1,0))</f>
        <v>0</v>
      </c>
      <c r="AB495" s="314"/>
    </row>
    <row r="496" spans="1:29" s="313" customFormat="1" ht="9" customHeight="1" x14ac:dyDescent="0.2">
      <c r="A496" s="269"/>
      <c r="B496" s="216"/>
      <c r="C496" s="664"/>
      <c r="D496" s="664"/>
      <c r="E496" s="628"/>
      <c r="F496" s="628"/>
      <c r="G496" s="628"/>
      <c r="H496" s="628"/>
      <c r="I496" s="628"/>
      <c r="J496" s="628"/>
      <c r="K496" s="628"/>
      <c r="L496" s="628"/>
      <c r="M496" s="628"/>
      <c r="N496" s="628"/>
      <c r="O496" s="628"/>
      <c r="P496" s="628"/>
      <c r="Q496" s="628"/>
      <c r="R496" s="664"/>
      <c r="S496" s="664"/>
      <c r="T496" s="664"/>
      <c r="U496" s="664"/>
      <c r="V496" s="664"/>
      <c r="W496" s="664"/>
      <c r="X496" s="628"/>
      <c r="Y496" s="1232"/>
      <c r="Z496" s="141"/>
      <c r="AA496" s="794"/>
      <c r="AB496" s="314"/>
    </row>
    <row r="497" spans="1:28" s="313" customFormat="1" ht="24" customHeight="1" x14ac:dyDescent="0.2">
      <c r="A497" s="272" t="s">
        <v>1591</v>
      </c>
      <c r="B497" s="216"/>
      <c r="C497" s="2332" t="s">
        <v>1374</v>
      </c>
      <c r="D497" s="2333"/>
      <c r="E497" s="2333"/>
      <c r="F497" s="2333"/>
      <c r="G497" s="2333"/>
      <c r="H497" s="2333"/>
      <c r="I497" s="2333"/>
      <c r="J497" s="2333"/>
      <c r="K497" s="2333"/>
      <c r="L497" s="2333"/>
      <c r="M497" s="2333"/>
      <c r="N497" s="2333"/>
      <c r="O497" s="2333"/>
      <c r="P497" s="2333"/>
      <c r="Q497" s="2333"/>
      <c r="R497" s="2333"/>
      <c r="S497" s="2333"/>
      <c r="T497" s="664"/>
      <c r="U497" s="1213" t="s">
        <v>849</v>
      </c>
      <c r="V497" s="93"/>
      <c r="W497" s="1213" t="s">
        <v>849</v>
      </c>
      <c r="X497" s="664"/>
      <c r="Y497" s="1232"/>
      <c r="Z497" s="141"/>
      <c r="AA497" s="794">
        <f t="shared" ref="AA497" si="106">IF(U497="?",0,IF(U497&lt;&gt;"",1,0))+IF(W497="?",0,IF(W497&lt;&gt;"",1,0))</f>
        <v>0</v>
      </c>
      <c r="AB497" s="314"/>
    </row>
    <row r="498" spans="1:28" s="313" customFormat="1" ht="5.25" customHeight="1" x14ac:dyDescent="0.2">
      <c r="A498" s="269"/>
      <c r="B498" s="216"/>
      <c r="C498" s="664"/>
      <c r="D498" s="664"/>
      <c r="E498" s="628"/>
      <c r="F498" s="628"/>
      <c r="G498" s="628"/>
      <c r="H498" s="628"/>
      <c r="I498" s="628"/>
      <c r="J498" s="628"/>
      <c r="K498" s="628"/>
      <c r="L498" s="628"/>
      <c r="M498" s="628"/>
      <c r="N498" s="628"/>
      <c r="O498" s="628"/>
      <c r="P498" s="628"/>
      <c r="Q498" s="628"/>
      <c r="R498" s="664"/>
      <c r="S498" s="664"/>
      <c r="T498" s="664"/>
      <c r="U498" s="664"/>
      <c r="V498" s="664"/>
      <c r="W498" s="664"/>
      <c r="X498" s="628"/>
      <c r="Y498" s="1232"/>
      <c r="Z498" s="141"/>
      <c r="AA498" s="794"/>
      <c r="AB498" s="314"/>
    </row>
    <row r="499" spans="1:28" s="313" customFormat="1" ht="21" customHeight="1" x14ac:dyDescent="0.2">
      <c r="A499" s="272" t="s">
        <v>1592</v>
      </c>
      <c r="B499" s="216"/>
      <c r="C499" s="628" t="s">
        <v>1517</v>
      </c>
      <c r="D499" s="664"/>
      <c r="E499" s="664"/>
      <c r="F499" s="664"/>
      <c r="G499" s="664"/>
      <c r="H499" s="664"/>
      <c r="I499" s="664"/>
      <c r="J499" s="664"/>
      <c r="K499" s="664"/>
      <c r="L499" s="664"/>
      <c r="M499" s="664"/>
      <c r="N499" s="664"/>
      <c r="O499" s="664"/>
      <c r="P499" s="664"/>
      <c r="Q499" s="1213" t="s">
        <v>849</v>
      </c>
      <c r="R499" s="627" t="s">
        <v>1050</v>
      </c>
      <c r="S499" s="1232"/>
      <c r="T499" s="1213" t="s">
        <v>849</v>
      </c>
      <c r="U499" s="627" t="s">
        <v>1051</v>
      </c>
      <c r="V499" s="1232"/>
      <c r="W499" s="1213" t="s">
        <v>849</v>
      </c>
      <c r="X499" s="627" t="s">
        <v>1052</v>
      </c>
      <c r="Y499" s="1232"/>
      <c r="Z499" s="141"/>
      <c r="AA499" s="794">
        <f t="shared" ref="AA499" si="107">IF(Q499="?",0,IF(Q499&lt;&gt;"",1,0))+IF(T499="?",0,IF(T499&lt;&gt;"",1,0))+IF(W499="?",0,IF(W499&lt;&gt;"",1,0))</f>
        <v>0</v>
      </c>
      <c r="AB499" s="314"/>
    </row>
    <row r="500" spans="1:28" s="313" customFormat="1" ht="9" customHeight="1" x14ac:dyDescent="0.2">
      <c r="A500" s="269"/>
      <c r="B500" s="216"/>
      <c r="C500" s="664"/>
      <c r="D500" s="664"/>
      <c r="E500" s="628"/>
      <c r="F500" s="628"/>
      <c r="G500" s="628"/>
      <c r="H500" s="628"/>
      <c r="I500" s="628"/>
      <c r="J500" s="628"/>
      <c r="K500" s="628"/>
      <c r="L500" s="628"/>
      <c r="M500" s="628"/>
      <c r="N500" s="628"/>
      <c r="O500" s="628"/>
      <c r="P500" s="628"/>
      <c r="Q500" s="628"/>
      <c r="R500" s="664"/>
      <c r="S500" s="664"/>
      <c r="T500" s="664"/>
      <c r="U500" s="664"/>
      <c r="V500" s="664"/>
      <c r="W500" s="664"/>
      <c r="X500" s="628"/>
      <c r="Y500" s="1232"/>
      <c r="Z500" s="141"/>
      <c r="AA500" s="794"/>
      <c r="AB500" s="314"/>
    </row>
    <row r="501" spans="1:28" s="313" customFormat="1" ht="12" customHeight="1" x14ac:dyDescent="0.15">
      <c r="A501" s="1234"/>
      <c r="B501" s="216"/>
      <c r="C501" s="1094"/>
      <c r="D501" s="1102"/>
      <c r="E501" s="1100"/>
      <c r="F501" s="1100"/>
      <c r="G501" s="1100"/>
      <c r="H501" s="1100"/>
      <c r="I501" s="1100"/>
      <c r="J501" s="1100"/>
      <c r="K501" s="1100"/>
      <c r="L501" s="1095"/>
      <c r="M501" s="2381" t="s">
        <v>1455</v>
      </c>
      <c r="N501" s="2382"/>
      <c r="O501" s="2382" t="s">
        <v>1429</v>
      </c>
      <c r="P501" s="2382"/>
      <c r="Q501" s="2382"/>
      <c r="R501" s="2383"/>
      <c r="S501" s="2381" t="s">
        <v>1443</v>
      </c>
      <c r="T501" s="2382"/>
      <c r="U501" s="2382" t="s">
        <v>1429</v>
      </c>
      <c r="V501" s="2382"/>
      <c r="W501" s="2382"/>
      <c r="X501" s="2383"/>
      <c r="Y501" s="140"/>
      <c r="Z501" s="141"/>
      <c r="AA501" s="794"/>
      <c r="AB501" s="136"/>
    </row>
    <row r="502" spans="1:28" s="313" customFormat="1" ht="24" customHeight="1" x14ac:dyDescent="0.2">
      <c r="A502" s="1234"/>
      <c r="B502" s="216"/>
      <c r="C502" s="1096"/>
      <c r="D502" s="1103"/>
      <c r="E502" s="143"/>
      <c r="F502" s="143"/>
      <c r="G502" s="143"/>
      <c r="H502" s="143"/>
      <c r="I502" s="143"/>
      <c r="J502" s="143"/>
      <c r="K502" s="143"/>
      <c r="L502" s="1097"/>
      <c r="M502" s="2384" t="s">
        <v>1441</v>
      </c>
      <c r="N502" s="2385"/>
      <c r="O502" s="2386"/>
      <c r="P502" s="2179" t="s">
        <v>1442</v>
      </c>
      <c r="Q502" s="2180"/>
      <c r="R502" s="2181"/>
      <c r="S502" s="2384" t="s">
        <v>1441</v>
      </c>
      <c r="T502" s="2385"/>
      <c r="U502" s="2386"/>
      <c r="V502" s="2179" t="s">
        <v>1442</v>
      </c>
      <c r="W502" s="2180"/>
      <c r="X502" s="2181"/>
      <c r="Y502" s="140"/>
      <c r="Z502" s="141"/>
      <c r="AA502" s="794"/>
      <c r="AB502" s="136"/>
    </row>
    <row r="503" spans="1:28" s="313" customFormat="1" ht="21" customHeight="1" x14ac:dyDescent="0.15">
      <c r="A503" s="1234" t="s">
        <v>1593</v>
      </c>
      <c r="B503" s="216"/>
      <c r="C503" s="2154" t="s">
        <v>1538</v>
      </c>
      <c r="D503" s="2155"/>
      <c r="E503" s="2155"/>
      <c r="F503" s="2155"/>
      <c r="G503" s="2155"/>
      <c r="H503" s="2155"/>
      <c r="I503" s="2155"/>
      <c r="J503" s="2155"/>
      <c r="K503" s="2155"/>
      <c r="L503" s="2156"/>
      <c r="M503" s="2189"/>
      <c r="N503" s="2190"/>
      <c r="O503" s="2191"/>
      <c r="P503" s="2189"/>
      <c r="Q503" s="2190"/>
      <c r="R503" s="2191"/>
      <c r="S503" s="2189"/>
      <c r="T503" s="2190"/>
      <c r="U503" s="2191"/>
      <c r="V503" s="2189"/>
      <c r="W503" s="2190"/>
      <c r="X503" s="2191"/>
      <c r="Y503" s="140"/>
      <c r="Z503" s="141"/>
      <c r="AA503" s="794">
        <f t="shared" ref="AA503" si="108">IF(M503="?",0,IF(M503&lt;&gt;"",1,0))+IF(P503="?",0,IF(P503&lt;&gt;"",1,0))+IF(S503="?",0,IF(S503&lt;&gt;"",1,0))+IF(V503="?",0,IF(V503&lt;&gt;"",1,0))</f>
        <v>0</v>
      </c>
      <c r="AB503" s="136"/>
    </row>
    <row r="504" spans="1:28" s="313" customFormat="1" ht="9" customHeight="1" x14ac:dyDescent="0.15">
      <c r="A504" s="1234"/>
      <c r="B504" s="216"/>
      <c r="C504" s="625"/>
      <c r="D504" s="625"/>
      <c r="E504" s="625"/>
      <c r="F504" s="625"/>
      <c r="G504" s="625"/>
      <c r="H504" s="625"/>
      <c r="I504" s="625"/>
      <c r="J504" s="625"/>
      <c r="K504" s="625"/>
      <c r="L504" s="625"/>
      <c r="M504" s="625"/>
      <c r="N504" s="625"/>
      <c r="O504" s="625"/>
      <c r="P504" s="625"/>
      <c r="Q504" s="625"/>
      <c r="R504" s="625"/>
      <c r="S504" s="625"/>
      <c r="T504" s="625"/>
      <c r="U504" s="625"/>
      <c r="V504" s="625"/>
      <c r="W504" s="625"/>
      <c r="X504" s="625"/>
      <c r="Y504" s="140"/>
      <c r="Z504" s="141"/>
      <c r="AA504" s="794"/>
      <c r="AB504" s="136"/>
    </row>
    <row r="505" spans="1:28" s="313" customFormat="1" ht="15" customHeight="1" x14ac:dyDescent="0.2">
      <c r="A505" s="1234"/>
      <c r="B505" s="216"/>
      <c r="C505" s="1152"/>
      <c r="D505" s="1153" t="s">
        <v>1500</v>
      </c>
      <c r="E505" s="628"/>
      <c r="F505" s="628"/>
      <c r="G505" s="628"/>
      <c r="H505" s="628"/>
      <c r="I505" s="628"/>
      <c r="J505" s="628"/>
      <c r="K505" s="628"/>
      <c r="L505" s="628"/>
      <c r="M505" s="628"/>
      <c r="N505" s="628"/>
      <c r="O505" s="628"/>
      <c r="P505" s="628"/>
      <c r="Q505" s="628"/>
      <c r="R505" s="664"/>
      <c r="S505" s="664"/>
      <c r="T505" s="664"/>
      <c r="U505" s="664"/>
      <c r="V505" s="664"/>
      <c r="W505" s="664"/>
      <c r="X505" s="628"/>
      <c r="Y505" s="1232"/>
      <c r="Z505" s="141"/>
      <c r="AA505" s="794"/>
      <c r="AB505" s="314"/>
    </row>
    <row r="506" spans="1:28" s="313" customFormat="1" ht="21" customHeight="1" x14ac:dyDescent="0.2">
      <c r="A506" s="272" t="s">
        <v>1766</v>
      </c>
      <c r="B506" s="216"/>
      <c r="C506" s="627"/>
      <c r="D506" s="1213" t="s">
        <v>849</v>
      </c>
      <c r="E506" s="627" t="s">
        <v>227</v>
      </c>
      <c r="F506" s="628"/>
      <c r="G506" s="628"/>
      <c r="H506" s="628"/>
      <c r="I506" s="628"/>
      <c r="J506" s="628"/>
      <c r="K506" s="628"/>
      <c r="L506" s="628"/>
      <c r="M506" s="628"/>
      <c r="N506" s="628"/>
      <c r="O506" s="1213" t="s">
        <v>849</v>
      </c>
      <c r="P506" s="627" t="s">
        <v>1499</v>
      </c>
      <c r="Q506" s="628"/>
      <c r="R506" s="664"/>
      <c r="S506" s="664"/>
      <c r="T506" s="664"/>
      <c r="U506" s="664"/>
      <c r="V506" s="664"/>
      <c r="W506" s="664"/>
      <c r="X506" s="628"/>
      <c r="Y506" s="1232"/>
      <c r="Z506" s="141"/>
      <c r="AA506" s="794">
        <f t="shared" ref="AA506:AA509" si="109">IF(D506="?",0,IF(D506&lt;&gt;"",1,0))+IF(O506="?",0,IF(O506&lt;&gt;"",1,0))</f>
        <v>0</v>
      </c>
      <c r="AB506" s="314"/>
    </row>
    <row r="507" spans="1:28" s="313" customFormat="1" ht="21.75" customHeight="1" x14ac:dyDescent="0.2">
      <c r="A507" s="272" t="s">
        <v>1767</v>
      </c>
      <c r="B507" s="216"/>
      <c r="C507" s="664"/>
      <c r="D507" s="1213" t="s">
        <v>849</v>
      </c>
      <c r="E507" s="627" t="s">
        <v>1497</v>
      </c>
      <c r="F507" s="628"/>
      <c r="G507" s="628"/>
      <c r="H507" s="628"/>
      <c r="I507" s="628"/>
      <c r="J507" s="628"/>
      <c r="K507" s="628"/>
      <c r="L507" s="628"/>
      <c r="M507" s="628"/>
      <c r="N507" s="628"/>
      <c r="O507" s="1213" t="s">
        <v>849</v>
      </c>
      <c r="P507" s="627" t="s">
        <v>1</v>
      </c>
      <c r="Q507" s="628"/>
      <c r="R507" s="664"/>
      <c r="S507" s="664"/>
      <c r="T507" s="664"/>
      <c r="U507" s="664"/>
      <c r="V507" s="664"/>
      <c r="W507" s="664"/>
      <c r="X507" s="628"/>
      <c r="Y507" s="1232"/>
      <c r="Z507" s="141"/>
      <c r="AA507" s="794">
        <f t="shared" si="109"/>
        <v>0</v>
      </c>
      <c r="AB507" s="314"/>
    </row>
    <row r="508" spans="1:28" s="313" customFormat="1" ht="20.25" customHeight="1" x14ac:dyDescent="0.2">
      <c r="A508" s="272" t="s">
        <v>1768</v>
      </c>
      <c r="B508" s="216"/>
      <c r="C508" s="664"/>
      <c r="D508" s="1213" t="s">
        <v>849</v>
      </c>
      <c r="E508" s="627" t="s">
        <v>1498</v>
      </c>
      <c r="F508" s="628"/>
      <c r="G508" s="628"/>
      <c r="H508" s="628"/>
      <c r="I508" s="628"/>
      <c r="J508" s="628"/>
      <c r="K508" s="628"/>
      <c r="L508" s="628"/>
      <c r="M508" s="628"/>
      <c r="N508" s="628"/>
      <c r="O508" s="1213" t="s">
        <v>849</v>
      </c>
      <c r="P508" s="627" t="s">
        <v>188</v>
      </c>
      <c r="Q508" s="628"/>
      <c r="R508" s="664"/>
      <c r="S508" s="664"/>
      <c r="T508" s="664"/>
      <c r="U508" s="664"/>
      <c r="V508" s="664"/>
      <c r="W508" s="664"/>
      <c r="X508" s="628"/>
      <c r="Y508" s="1232"/>
      <c r="Z508" s="141"/>
      <c r="AA508" s="794">
        <f t="shared" si="109"/>
        <v>0</v>
      </c>
      <c r="AB508" s="314"/>
    </row>
    <row r="509" spans="1:28" s="313" customFormat="1" ht="21" customHeight="1" x14ac:dyDescent="0.2">
      <c r="A509" s="272" t="s">
        <v>1769</v>
      </c>
      <c r="B509" s="216"/>
      <c r="C509" s="664"/>
      <c r="D509" s="1213" t="s">
        <v>849</v>
      </c>
      <c r="E509" s="627" t="s">
        <v>148</v>
      </c>
      <c r="F509" s="628"/>
      <c r="G509" s="628"/>
      <c r="H509" s="628"/>
      <c r="I509" s="628"/>
      <c r="J509" s="628"/>
      <c r="K509" s="628"/>
      <c r="L509" s="628"/>
      <c r="M509" s="628"/>
      <c r="N509" s="628"/>
      <c r="O509" s="1213" t="s">
        <v>849</v>
      </c>
      <c r="P509" s="627" t="s">
        <v>46</v>
      </c>
      <c r="Q509" s="628"/>
      <c r="R509" s="664"/>
      <c r="S509" s="664"/>
      <c r="T509" s="664"/>
      <c r="U509" s="664"/>
      <c r="V509" s="664"/>
      <c r="W509" s="664"/>
      <c r="X509" s="628"/>
      <c r="Y509" s="1232"/>
      <c r="Z509" s="141"/>
      <c r="AA509" s="794">
        <f t="shared" si="109"/>
        <v>0</v>
      </c>
      <c r="AB509" s="314"/>
    </row>
    <row r="510" spans="1:28" s="313" customFormat="1" ht="5.25" customHeight="1" x14ac:dyDescent="0.2">
      <c r="A510" s="269"/>
      <c r="B510" s="216"/>
      <c r="C510" s="625"/>
      <c r="D510" s="625"/>
      <c r="E510" s="625"/>
      <c r="F510" s="625"/>
      <c r="G510" s="625"/>
      <c r="H510" s="625"/>
      <c r="I510" s="625"/>
      <c r="J510" s="625"/>
      <c r="K510" s="625"/>
      <c r="L510" s="625"/>
      <c r="M510" s="625"/>
      <c r="N510" s="625"/>
      <c r="O510" s="625"/>
      <c r="P510" s="625"/>
      <c r="Q510" s="625"/>
      <c r="R510" s="625"/>
      <c r="S510" s="625"/>
      <c r="T510" s="625"/>
      <c r="U510" s="625"/>
      <c r="V510" s="625"/>
      <c r="W510" s="625"/>
      <c r="X510" s="625"/>
      <c r="Y510" s="140"/>
      <c r="Z510" s="141"/>
      <c r="AA510" s="794"/>
      <c r="AB510" s="136"/>
    </row>
    <row r="511" spans="1:28" s="313" customFormat="1" ht="21" customHeight="1" x14ac:dyDescent="0.2">
      <c r="A511" s="269"/>
      <c r="B511" s="216"/>
      <c r="C511" s="625"/>
      <c r="D511" s="2277" t="s">
        <v>1501</v>
      </c>
      <c r="E511" s="1658"/>
      <c r="F511" s="1658"/>
      <c r="G511" s="1658"/>
      <c r="H511" s="1658"/>
      <c r="I511" s="1658"/>
      <c r="J511" s="1658"/>
      <c r="K511" s="1658"/>
      <c r="L511" s="1658"/>
      <c r="M511" s="1658"/>
      <c r="N511" s="1658"/>
      <c r="O511" s="1658"/>
      <c r="P511" s="1658"/>
      <c r="Q511" s="1658"/>
      <c r="R511" s="1658"/>
      <c r="S511" s="1658"/>
      <c r="T511" s="1658"/>
      <c r="U511" s="1658"/>
      <c r="V511" s="1658"/>
      <c r="W511" s="1658"/>
      <c r="X511" s="1659"/>
      <c r="Y511" s="140"/>
      <c r="Z511" s="141"/>
      <c r="AA511" s="794"/>
      <c r="AB511" s="136"/>
    </row>
    <row r="512" spans="1:28" s="313" customFormat="1" ht="5.25" customHeight="1" x14ac:dyDescent="0.2">
      <c r="A512" s="269"/>
      <c r="B512" s="216"/>
      <c r="C512" s="625"/>
      <c r="D512" s="625"/>
      <c r="E512" s="625"/>
      <c r="F512" s="625"/>
      <c r="G512" s="625"/>
      <c r="H512" s="625"/>
      <c r="I512" s="625"/>
      <c r="J512" s="625"/>
      <c r="K512" s="625"/>
      <c r="L512" s="625"/>
      <c r="M512" s="625"/>
      <c r="N512" s="625"/>
      <c r="O512" s="625"/>
      <c r="P512" s="625"/>
      <c r="Q512" s="625"/>
      <c r="R512" s="625"/>
      <c r="S512" s="625"/>
      <c r="T512" s="625"/>
      <c r="U512" s="625"/>
      <c r="V512" s="625"/>
      <c r="W512" s="625"/>
      <c r="X512" s="625"/>
      <c r="Y512" s="140"/>
      <c r="Z512" s="141"/>
      <c r="AA512" s="794"/>
      <c r="AB512" s="136"/>
    </row>
    <row r="513" spans="1:28" s="313" customFormat="1" ht="23.25" customHeight="1" x14ac:dyDescent="0.2">
      <c r="A513" s="269" t="s">
        <v>1770</v>
      </c>
      <c r="B513" s="216"/>
      <c r="C513" s="1457" t="s">
        <v>1760</v>
      </c>
      <c r="D513" s="1457"/>
      <c r="E513" s="1457"/>
      <c r="F513" s="1457"/>
      <c r="G513" s="1457"/>
      <c r="H513" s="1457"/>
      <c r="I513" s="1457"/>
      <c r="J513" s="1457"/>
      <c r="K513" s="1457"/>
      <c r="L513" s="1457"/>
      <c r="M513" s="1457"/>
      <c r="N513" s="1457"/>
      <c r="O513" s="1457"/>
      <c r="P513" s="1457"/>
      <c r="Q513" s="1457"/>
      <c r="R513" s="1457"/>
      <c r="S513" s="1457"/>
      <c r="T513" s="1751"/>
      <c r="U513" s="1751"/>
      <c r="V513" s="2377"/>
      <c r="W513" s="1358" t="s">
        <v>849</v>
      </c>
      <c r="X513" s="1359"/>
      <c r="Y513" s="628"/>
      <c r="Z513" s="141"/>
      <c r="AA513" s="794">
        <f t="shared" ref="AA513" si="110">IF(W513="?",0,IF(W513&lt;&gt;"",1,0))</f>
        <v>0</v>
      </c>
      <c r="AB513" s="136"/>
    </row>
    <row r="514" spans="1:28" s="773" customFormat="1" ht="15" customHeight="1" x14ac:dyDescent="0.2">
      <c r="A514" s="269"/>
      <c r="B514" s="608"/>
      <c r="C514" s="1154" t="s">
        <v>838</v>
      </c>
      <c r="D514" s="907"/>
      <c r="E514" s="907"/>
      <c r="F514" s="907"/>
      <c r="G514" s="907"/>
      <c r="H514" s="907"/>
      <c r="I514" s="907"/>
      <c r="J514" s="907"/>
      <c r="K514" s="907"/>
      <c r="L514" s="907"/>
      <c r="M514" s="907"/>
      <c r="N514" s="907"/>
      <c r="O514" s="907"/>
      <c r="P514" s="223"/>
      <c r="Q514" s="223"/>
      <c r="R514" s="223"/>
      <c r="S514" s="223"/>
      <c r="T514" s="223"/>
      <c r="U514" s="223"/>
      <c r="V514" s="223"/>
      <c r="W514" s="223"/>
      <c r="X514" s="223"/>
      <c r="Y514" s="610"/>
      <c r="Z514" s="611"/>
      <c r="AA514" s="908"/>
      <c r="AB514" s="612"/>
    </row>
    <row r="515" spans="1:28" s="313" customFormat="1" ht="36.75" customHeight="1" x14ac:dyDescent="0.2">
      <c r="A515" s="269" t="s">
        <v>1771</v>
      </c>
      <c r="B515" s="216"/>
      <c r="C515" s="1796"/>
      <c r="D515" s="1796"/>
      <c r="E515" s="1796"/>
      <c r="F515" s="1796"/>
      <c r="G515" s="1796"/>
      <c r="H515" s="1796"/>
      <c r="I515" s="1796"/>
      <c r="J515" s="1796"/>
      <c r="K515" s="1796"/>
      <c r="L515" s="1796"/>
      <c r="M515" s="1796"/>
      <c r="N515" s="1796"/>
      <c r="O515" s="1796"/>
      <c r="P515" s="1796"/>
      <c r="Q515" s="1796"/>
      <c r="R515" s="1796"/>
      <c r="S515" s="1796"/>
      <c r="T515" s="1796"/>
      <c r="U515" s="1796"/>
      <c r="V515" s="1796"/>
      <c r="W515" s="1796"/>
      <c r="X515" s="1796"/>
      <c r="Y515" s="140"/>
      <c r="Z515" s="141"/>
      <c r="AA515" s="794">
        <f t="shared" ref="AA515" si="111">IF(C515="?",0,IF(C515&lt;&gt;"",1,0))</f>
        <v>0</v>
      </c>
      <c r="AB515" s="136"/>
    </row>
    <row r="516" spans="1:28" s="313" customFormat="1" ht="9" customHeight="1" x14ac:dyDescent="0.2">
      <c r="A516" s="269"/>
      <c r="B516" s="214"/>
      <c r="C516" s="143"/>
      <c r="D516" s="143"/>
      <c r="E516" s="143"/>
      <c r="F516" s="143"/>
      <c r="G516" s="143"/>
      <c r="H516" s="143"/>
      <c r="I516" s="143"/>
      <c r="J516" s="143"/>
      <c r="K516" s="143"/>
      <c r="L516" s="143"/>
      <c r="M516" s="143"/>
      <c r="N516" s="143"/>
      <c r="O516" s="143"/>
      <c r="P516" s="143"/>
      <c r="Q516" s="143"/>
      <c r="R516" s="143"/>
      <c r="S516" s="143"/>
      <c r="T516" s="143"/>
      <c r="U516" s="143"/>
      <c r="V516" s="143"/>
      <c r="W516" s="143"/>
      <c r="X516" s="143"/>
      <c r="Y516" s="144"/>
      <c r="Z516" s="145"/>
      <c r="AA516" s="794"/>
      <c r="AB516" s="136"/>
    </row>
    <row r="517" spans="1:28" s="313" customFormat="1" ht="5.25" customHeight="1" x14ac:dyDescent="0.2">
      <c r="A517" s="269"/>
      <c r="B517" s="216"/>
      <c r="C517" s="664"/>
      <c r="D517" s="664"/>
      <c r="E517" s="628"/>
      <c r="F517" s="628"/>
      <c r="G517" s="628"/>
      <c r="H517" s="628"/>
      <c r="I517" s="628"/>
      <c r="J517" s="628"/>
      <c r="K517" s="628"/>
      <c r="L517" s="628"/>
      <c r="M517" s="628"/>
      <c r="N517" s="628"/>
      <c r="O517" s="628"/>
      <c r="P517" s="628"/>
      <c r="Q517" s="628"/>
      <c r="R517" s="664"/>
      <c r="S517" s="664"/>
      <c r="T517" s="664"/>
      <c r="U517" s="664"/>
      <c r="V517" s="664"/>
      <c r="W517" s="664"/>
      <c r="X517" s="628"/>
      <c r="Y517" s="1232"/>
      <c r="Z517" s="141"/>
      <c r="AA517" s="794"/>
      <c r="AB517" s="314"/>
    </row>
    <row r="518" spans="1:28" s="313" customFormat="1" ht="36" customHeight="1" x14ac:dyDescent="0.2">
      <c r="A518" s="746" t="s">
        <v>219</v>
      </c>
      <c r="B518" s="221"/>
      <c r="C518" s="1543" t="s">
        <v>1494</v>
      </c>
      <c r="D518" s="2218"/>
      <c r="E518" s="2218"/>
      <c r="F518" s="2218"/>
      <c r="G518" s="2218"/>
      <c r="H518" s="2218"/>
      <c r="I518" s="2218"/>
      <c r="J518" s="2218"/>
      <c r="K518" s="2218"/>
      <c r="L518" s="2218"/>
      <c r="M518" s="2218"/>
      <c r="N518" s="2218"/>
      <c r="O518" s="2218"/>
      <c r="P518" s="2218"/>
      <c r="Q518" s="2218"/>
      <c r="R518" s="2218"/>
      <c r="S518" s="2218"/>
      <c r="T518" s="2218"/>
      <c r="U518" s="2218"/>
      <c r="V518" s="2218"/>
      <c r="W518" s="2218"/>
      <c r="X518" s="2219"/>
      <c r="Y518" s="1225"/>
      <c r="Z518" s="254"/>
      <c r="AA518" s="794"/>
      <c r="AB518" s="314"/>
    </row>
    <row r="519" spans="1:28" s="313" customFormat="1" ht="5.25" customHeight="1" x14ac:dyDescent="0.2">
      <c r="A519" s="269"/>
      <c r="B519" s="259"/>
      <c r="C519" s="627"/>
      <c r="D519" s="627"/>
      <c r="E519" s="627"/>
      <c r="F519" s="627"/>
      <c r="G519" s="627"/>
      <c r="H519" s="627"/>
      <c r="I519" s="627"/>
      <c r="J519" s="627"/>
      <c r="K519" s="627"/>
      <c r="L519" s="627"/>
      <c r="M519" s="627"/>
      <c r="N519" s="627"/>
      <c r="O519" s="627"/>
      <c r="P519" s="627"/>
      <c r="Q519" s="627"/>
      <c r="R519" s="627"/>
      <c r="S519" s="627"/>
      <c r="T519" s="627"/>
      <c r="U519" s="627"/>
      <c r="V519" s="627"/>
      <c r="W519" s="627"/>
      <c r="X519" s="627"/>
      <c r="Y519" s="206"/>
      <c r="Z519" s="175"/>
      <c r="AA519" s="794"/>
      <c r="AB519" s="314"/>
    </row>
    <row r="520" spans="1:28" s="313" customFormat="1" ht="12" customHeight="1" x14ac:dyDescent="0.2">
      <c r="A520" s="269"/>
      <c r="B520" s="216"/>
      <c r="C520" s="242" t="s">
        <v>1495</v>
      </c>
      <c r="D520" s="1149"/>
      <c r="E520" s="1149"/>
      <c r="F520" s="1149"/>
      <c r="G520" s="1149"/>
      <c r="H520" s="1149"/>
      <c r="I520" s="1149"/>
      <c r="J520" s="1149"/>
      <c r="K520" s="1149"/>
      <c r="L520" s="1149"/>
      <c r="M520" s="1149"/>
      <c r="N520" s="1149"/>
      <c r="O520" s="1149"/>
      <c r="P520" s="1149"/>
      <c r="Q520" s="1149"/>
      <c r="R520" s="1149"/>
      <c r="S520" s="1149"/>
      <c r="T520" s="1149"/>
      <c r="U520" s="1149"/>
      <c r="V520" s="1149"/>
      <c r="W520" s="1149"/>
      <c r="X520" s="1149"/>
      <c r="Y520" s="1232"/>
      <c r="Z520" s="141"/>
      <c r="AA520" s="794"/>
      <c r="AB520" s="314"/>
    </row>
    <row r="521" spans="1:28" s="313" customFormat="1" ht="5.25" customHeight="1" thickBot="1" x14ac:dyDescent="0.25">
      <c r="A521" s="269"/>
      <c r="B521" s="216"/>
      <c r="C521" s="1139"/>
      <c r="D521" s="1135"/>
      <c r="E521" s="1136"/>
      <c r="F521" s="1136"/>
      <c r="G521" s="1143"/>
      <c r="H521" s="708"/>
      <c r="I521" s="708"/>
      <c r="J521" s="708"/>
      <c r="K521" s="708"/>
      <c r="L521" s="708"/>
      <c r="M521" s="708"/>
      <c r="N521" s="708"/>
      <c r="O521" s="708"/>
      <c r="P521" s="708"/>
      <c r="Q521" s="708"/>
      <c r="R521" s="708"/>
      <c r="S521" s="1145"/>
      <c r="T521" s="1145"/>
      <c r="U521" s="1145"/>
      <c r="V521" s="1145"/>
      <c r="W521" s="1145"/>
      <c r="X521" s="1144"/>
      <c r="Y521" s="1232"/>
      <c r="Z521" s="141"/>
      <c r="AA521" s="794"/>
      <c r="AB521" s="314"/>
    </row>
    <row r="522" spans="1:28" s="313" customFormat="1" ht="24.75" customHeight="1" thickTop="1" thickBot="1" x14ac:dyDescent="0.25">
      <c r="A522" s="272" t="s">
        <v>1772</v>
      </c>
      <c r="B522" s="216"/>
      <c r="C522" s="2313" t="s">
        <v>849</v>
      </c>
      <c r="D522" s="2314"/>
      <c r="E522" s="2315"/>
      <c r="F522" s="2316"/>
      <c r="G522" s="2317"/>
      <c r="H522" s="1363"/>
      <c r="I522" s="1363"/>
      <c r="J522" s="1363"/>
      <c r="K522" s="1363"/>
      <c r="L522" s="1363"/>
      <c r="M522" s="1363"/>
      <c r="N522" s="1363"/>
      <c r="O522" s="1363"/>
      <c r="P522" s="1363"/>
      <c r="Q522" s="1363"/>
      <c r="R522" s="1363"/>
      <c r="S522" s="1363"/>
      <c r="T522" s="1363"/>
      <c r="U522" s="1363"/>
      <c r="V522" s="1363"/>
      <c r="W522" s="1363"/>
      <c r="X522" s="2318"/>
      <c r="Y522" s="1243"/>
      <c r="Z522" s="141"/>
      <c r="AA522" s="794">
        <f t="shared" ref="AA522" si="112">IF(C522="?",0,IF(C522&lt;&gt;"",1,0))+IF(G522="?",0,IF(G522&lt;&gt;"",1,0))</f>
        <v>0</v>
      </c>
      <c r="AB522" s="314"/>
    </row>
    <row r="523" spans="1:28" s="313" customFormat="1" ht="5.25" customHeight="1" thickTop="1" x14ac:dyDescent="0.2">
      <c r="A523" s="269"/>
      <c r="B523" s="216"/>
      <c r="C523" s="1141"/>
      <c r="D523" s="1134"/>
      <c r="E523" s="215"/>
      <c r="F523" s="215"/>
      <c r="G523" s="1146"/>
      <c r="H523" s="227"/>
      <c r="I523" s="227"/>
      <c r="J523" s="227"/>
      <c r="K523" s="227"/>
      <c r="L523" s="227"/>
      <c r="M523" s="227"/>
      <c r="N523" s="227"/>
      <c r="O523" s="227"/>
      <c r="P523" s="227"/>
      <c r="Q523" s="227"/>
      <c r="R523" s="227"/>
      <c r="S523" s="227"/>
      <c r="T523" s="227"/>
      <c r="U523" s="227"/>
      <c r="V523" s="227"/>
      <c r="W523" s="227"/>
      <c r="X523" s="1147"/>
      <c r="Y523" s="1232"/>
      <c r="Z523" s="141"/>
      <c r="AA523" s="794"/>
      <c r="AB523" s="314"/>
    </row>
    <row r="524" spans="1:28" ht="9" customHeight="1" x14ac:dyDescent="0.2">
      <c r="A524" s="269"/>
      <c r="B524" s="1150"/>
      <c r="C524" s="227"/>
      <c r="D524" s="227"/>
      <c r="E524" s="227"/>
      <c r="F524" s="227"/>
      <c r="G524" s="227"/>
      <c r="H524" s="227"/>
      <c r="I524" s="227"/>
      <c r="J524" s="227"/>
      <c r="K524" s="227"/>
      <c r="L524" s="227"/>
      <c r="M524" s="227"/>
      <c r="N524" s="1151"/>
      <c r="O524" s="1151"/>
      <c r="P524" s="1151"/>
      <c r="Q524" s="1151"/>
      <c r="R524" s="227"/>
      <c r="S524" s="227"/>
      <c r="T524" s="227"/>
      <c r="U524" s="1151"/>
      <c r="V524" s="1151"/>
      <c r="W524" s="1151"/>
      <c r="X524" s="1151"/>
      <c r="Y524" s="536"/>
      <c r="Z524" s="707"/>
      <c r="AA524" s="794"/>
    </row>
    <row r="525" spans="1:28" s="313" customFormat="1" ht="5.25" customHeight="1" x14ac:dyDescent="0.2">
      <c r="A525" s="269"/>
      <c r="B525" s="1098"/>
      <c r="C525" s="1136"/>
      <c r="D525" s="1136"/>
      <c r="E525" s="1136"/>
      <c r="F525" s="1136"/>
      <c r="G525" s="1136"/>
      <c r="H525" s="1136"/>
      <c r="I525" s="1136"/>
      <c r="J525" s="1136"/>
      <c r="K525" s="1136"/>
      <c r="L525" s="1136"/>
      <c r="M525" s="1136"/>
      <c r="N525" s="1136"/>
      <c r="O525" s="1136"/>
      <c r="P525" s="1136"/>
      <c r="Q525" s="1136"/>
      <c r="R525" s="1136"/>
      <c r="S525" s="1136"/>
      <c r="T525" s="1136"/>
      <c r="U525" s="1136"/>
      <c r="V525" s="1136"/>
      <c r="W525" s="1136"/>
      <c r="X525" s="1136"/>
      <c r="Y525" s="1136"/>
      <c r="Z525" s="1099"/>
      <c r="AA525" s="794"/>
    </row>
    <row r="526" spans="1:28" s="767" customFormat="1" ht="22.5" customHeight="1" x14ac:dyDescent="0.2">
      <c r="A526" s="269"/>
      <c r="B526" s="759"/>
      <c r="C526" s="624" t="s">
        <v>1375</v>
      </c>
      <c r="D526" s="624"/>
      <c r="E526" s="624"/>
      <c r="F526" s="624"/>
      <c r="G526" s="624"/>
      <c r="H526" s="624"/>
      <c r="I526" s="624"/>
      <c r="J526" s="624"/>
      <c r="K526" s="624"/>
      <c r="L526" s="624"/>
      <c r="M526" s="624"/>
      <c r="N526" s="624"/>
      <c r="O526" s="624"/>
      <c r="P526" s="624"/>
      <c r="Q526" s="624"/>
      <c r="R526" s="627"/>
      <c r="S526" s="627"/>
      <c r="T526" s="627"/>
      <c r="U526" s="627"/>
      <c r="V526" s="627"/>
      <c r="W526" s="627"/>
      <c r="X526" s="627"/>
      <c r="Y526" s="1228"/>
      <c r="Z526" s="766"/>
      <c r="AA526" s="794"/>
    </row>
    <row r="527" spans="1:28" s="313" customFormat="1" ht="5.25" customHeight="1" x14ac:dyDescent="0.2">
      <c r="A527" s="269"/>
      <c r="B527" s="216"/>
      <c r="C527" s="628"/>
      <c r="D527" s="1230"/>
      <c r="E527" s="1230"/>
      <c r="F527" s="628"/>
      <c r="G527" s="628"/>
      <c r="H527" s="628"/>
      <c r="I527" s="628"/>
      <c r="J527" s="628"/>
      <c r="K527" s="628"/>
      <c r="L527" s="628"/>
      <c r="M527" s="628"/>
      <c r="N527" s="628"/>
      <c r="O527" s="628"/>
      <c r="P527" s="628"/>
      <c r="Q527" s="628"/>
      <c r="R527" s="628"/>
      <c r="S527" s="628"/>
      <c r="T527" s="628"/>
      <c r="U527" s="628"/>
      <c r="V527" s="628"/>
      <c r="W527" s="628"/>
      <c r="X527" s="628"/>
      <c r="Y527" s="628"/>
      <c r="Z527" s="141"/>
      <c r="AA527" s="794">
        <f t="shared" ref="AA527:AA528" si="113">IF(I527="?",0,IF(I527&lt;&gt;"",1,0))</f>
        <v>0</v>
      </c>
    </row>
    <row r="528" spans="1:28" s="313" customFormat="1" ht="21" customHeight="1" x14ac:dyDescent="0.2">
      <c r="A528" s="269" t="s">
        <v>1773</v>
      </c>
      <c r="B528" s="216"/>
      <c r="C528" s="628" t="s">
        <v>69</v>
      </c>
      <c r="D528" s="1230"/>
      <c r="E528" s="1230"/>
      <c r="F528" s="628"/>
      <c r="G528" s="628"/>
      <c r="H528" s="628"/>
      <c r="I528" s="1785"/>
      <c r="J528" s="1786"/>
      <c r="K528" s="1786"/>
      <c r="L528" s="1786"/>
      <c r="M528" s="1786"/>
      <c r="N528" s="1786"/>
      <c r="O528" s="1786"/>
      <c r="P528" s="1786"/>
      <c r="Q528" s="1786"/>
      <c r="R528" s="1786"/>
      <c r="S528" s="1786"/>
      <c r="T528" s="1786"/>
      <c r="U528" s="1786"/>
      <c r="V528" s="1786"/>
      <c r="W528" s="1786"/>
      <c r="X528" s="1787"/>
      <c r="Y528" s="628"/>
      <c r="Z528" s="141"/>
      <c r="AA528" s="794">
        <f t="shared" si="113"/>
        <v>0</v>
      </c>
    </row>
    <row r="529" spans="1:27" s="313" customFormat="1" ht="5.25" customHeight="1" x14ac:dyDescent="0.2">
      <c r="A529" s="269"/>
      <c r="B529" s="216"/>
      <c r="C529" s="627"/>
      <c r="D529" s="1230"/>
      <c r="E529" s="1230"/>
      <c r="F529" s="628"/>
      <c r="G529" s="628"/>
      <c r="H529" s="628"/>
      <c r="I529" s="628"/>
      <c r="J529" s="628"/>
      <c r="K529" s="628"/>
      <c r="L529" s="628"/>
      <c r="M529" s="628"/>
      <c r="N529" s="628"/>
      <c r="O529" s="628"/>
      <c r="P529" s="628"/>
      <c r="Q529" s="628"/>
      <c r="R529" s="628"/>
      <c r="S529" s="628"/>
      <c r="T529" s="628"/>
      <c r="U529" s="628"/>
      <c r="V529" s="628"/>
      <c r="W529" s="628"/>
      <c r="X529" s="628"/>
      <c r="Y529" s="628"/>
      <c r="Z529" s="141"/>
      <c r="AA529" s="794"/>
    </row>
    <row r="530" spans="1:27" s="313" customFormat="1" ht="21" customHeight="1" x14ac:dyDescent="0.2">
      <c r="A530" s="269" t="s">
        <v>1774</v>
      </c>
      <c r="B530" s="221"/>
      <c r="C530" s="628" t="s">
        <v>51</v>
      </c>
      <c r="D530" s="1230"/>
      <c r="E530" s="1230"/>
      <c r="F530" s="628"/>
      <c r="G530" s="628"/>
      <c r="H530" s="628"/>
      <c r="I530" s="1785"/>
      <c r="J530" s="1786"/>
      <c r="K530" s="1786"/>
      <c r="L530" s="1786"/>
      <c r="M530" s="1786"/>
      <c r="N530" s="1786"/>
      <c r="O530" s="1786"/>
      <c r="P530" s="1786"/>
      <c r="Q530" s="1786"/>
      <c r="R530" s="1786"/>
      <c r="S530" s="1786"/>
      <c r="T530" s="1786"/>
      <c r="U530" s="1786"/>
      <c r="V530" s="1786"/>
      <c r="W530" s="1786"/>
      <c r="X530" s="1787"/>
      <c r="Y530" s="628"/>
      <c r="Z530" s="141"/>
      <c r="AA530" s="794">
        <f t="shared" ref="AA530" si="114">IF(I530="?",0,IF(I530&lt;&gt;"",1,0))</f>
        <v>0</v>
      </c>
    </row>
    <row r="531" spans="1:27" s="313" customFormat="1" ht="5.25" customHeight="1" x14ac:dyDescent="0.2">
      <c r="A531" s="269"/>
      <c r="B531" s="216"/>
      <c r="C531" s="627"/>
      <c r="D531" s="1230"/>
      <c r="E531" s="1230"/>
      <c r="F531" s="628"/>
      <c r="G531" s="628"/>
      <c r="H531" s="628"/>
      <c r="I531" s="628"/>
      <c r="J531" s="628"/>
      <c r="K531" s="628"/>
      <c r="L531" s="628"/>
      <c r="M531" s="628"/>
      <c r="N531" s="628"/>
      <c r="O531" s="628"/>
      <c r="P531" s="628"/>
      <c r="Q531" s="628"/>
      <c r="R531" s="628"/>
      <c r="S531" s="628"/>
      <c r="T531" s="628"/>
      <c r="U531" s="628"/>
      <c r="V531" s="628"/>
      <c r="W531" s="628"/>
      <c r="X531" s="628"/>
      <c r="Y531" s="628"/>
      <c r="Z531" s="141"/>
      <c r="AA531" s="794"/>
    </row>
    <row r="532" spans="1:27" s="313" customFormat="1" ht="21" customHeight="1" x14ac:dyDescent="0.2">
      <c r="A532" s="269" t="s">
        <v>1775</v>
      </c>
      <c r="B532" s="221"/>
      <c r="C532" s="628" t="s">
        <v>205</v>
      </c>
      <c r="D532" s="1230"/>
      <c r="E532" s="1230"/>
      <c r="F532" s="628"/>
      <c r="G532" s="628"/>
      <c r="H532" s="628"/>
      <c r="I532" s="1785"/>
      <c r="J532" s="1786"/>
      <c r="K532" s="1786"/>
      <c r="L532" s="1786"/>
      <c r="M532" s="1786"/>
      <c r="N532" s="1786"/>
      <c r="O532" s="1786"/>
      <c r="P532" s="1786"/>
      <c r="Q532" s="1786"/>
      <c r="R532" s="1786"/>
      <c r="S532" s="1786"/>
      <c r="T532" s="1786"/>
      <c r="U532" s="1786"/>
      <c r="V532" s="1786"/>
      <c r="W532" s="1786"/>
      <c r="X532" s="1787"/>
      <c r="Y532" s="628"/>
      <c r="Z532" s="141"/>
      <c r="AA532" s="794">
        <f t="shared" ref="AA532" si="115">IF(I532="?",0,IF(I532&lt;&gt;"",1,0))</f>
        <v>0</v>
      </c>
    </row>
    <row r="533" spans="1:27" s="313" customFormat="1" ht="5.25" customHeight="1" x14ac:dyDescent="0.2">
      <c r="A533" s="269"/>
      <c r="B533" s="214"/>
      <c r="C533" s="215"/>
      <c r="D533" s="215"/>
      <c r="E533" s="215"/>
      <c r="F533" s="215"/>
      <c r="G533" s="215"/>
      <c r="H533" s="215"/>
      <c r="I533" s="215"/>
      <c r="J533" s="215"/>
      <c r="K533" s="215"/>
      <c r="L533" s="215"/>
      <c r="M533" s="215"/>
      <c r="N533" s="215"/>
      <c r="O533" s="215"/>
      <c r="P533" s="215"/>
      <c r="Q533" s="215"/>
      <c r="R533" s="215"/>
      <c r="S533" s="215"/>
      <c r="T533" s="215"/>
      <c r="U533" s="215"/>
      <c r="V533" s="215"/>
      <c r="W533" s="215"/>
      <c r="X533" s="215"/>
      <c r="Y533" s="215"/>
      <c r="Z533" s="145"/>
      <c r="AA533" s="794"/>
    </row>
    <row r="534" spans="1:27" s="313" customFormat="1" ht="5.25" customHeight="1" x14ac:dyDescent="0.2">
      <c r="A534" s="269"/>
      <c r="B534" s="216"/>
      <c r="C534" s="628"/>
      <c r="D534" s="628"/>
      <c r="E534" s="628"/>
      <c r="F534" s="628"/>
      <c r="G534" s="628"/>
      <c r="H534" s="628"/>
      <c r="I534" s="628"/>
      <c r="J534" s="628"/>
      <c r="K534" s="628"/>
      <c r="L534" s="628"/>
      <c r="M534" s="628"/>
      <c r="N534" s="628"/>
      <c r="O534" s="628"/>
      <c r="P534" s="628"/>
      <c r="Q534" s="628"/>
      <c r="R534" s="628"/>
      <c r="S534" s="628"/>
      <c r="T534" s="628"/>
      <c r="U534" s="628"/>
      <c r="V534" s="628"/>
      <c r="W534" s="628"/>
      <c r="X534" s="628"/>
      <c r="Y534" s="628"/>
      <c r="Z534" s="141"/>
      <c r="AA534" s="794"/>
    </row>
    <row r="535" spans="1:27" s="711" customFormat="1" ht="36" customHeight="1" x14ac:dyDescent="0.2">
      <c r="A535" s="269"/>
      <c r="B535" s="211"/>
      <c r="C535" s="2204" t="s">
        <v>750</v>
      </c>
      <c r="D535" s="2325"/>
      <c r="E535" s="2325"/>
      <c r="F535" s="2325"/>
      <c r="G535" s="2325"/>
      <c r="H535" s="2325"/>
      <c r="I535" s="2325"/>
      <c r="J535" s="2325"/>
      <c r="K535" s="2325"/>
      <c r="L535" s="2325"/>
      <c r="M535" s="2325"/>
      <c r="N535" s="2325"/>
      <c r="O535" s="2325"/>
      <c r="P535" s="2325"/>
      <c r="Q535" s="2325"/>
      <c r="R535" s="2325"/>
      <c r="S535" s="2325"/>
      <c r="T535" s="2325"/>
      <c r="U535" s="2325"/>
      <c r="V535" s="2325"/>
      <c r="W535" s="2325"/>
      <c r="X535" s="2326"/>
      <c r="Y535" s="594"/>
      <c r="Z535" s="1231"/>
      <c r="AA535" s="794"/>
    </row>
    <row r="536" spans="1:27" s="313" customFormat="1" ht="5.25" customHeight="1" x14ac:dyDescent="0.2">
      <c r="A536" s="269"/>
      <c r="B536" s="214"/>
      <c r="C536" s="215"/>
      <c r="D536" s="215"/>
      <c r="E536" s="215"/>
      <c r="F536" s="215"/>
      <c r="G536" s="215"/>
      <c r="H536" s="215"/>
      <c r="I536" s="215"/>
      <c r="J536" s="215"/>
      <c r="K536" s="215"/>
      <c r="L536" s="215"/>
      <c r="M536" s="215"/>
      <c r="N536" s="215"/>
      <c r="O536" s="215"/>
      <c r="P536" s="215"/>
      <c r="Q536" s="215"/>
      <c r="R536" s="215"/>
      <c r="S536" s="215"/>
      <c r="T536" s="215"/>
      <c r="U536" s="215"/>
      <c r="V536" s="215"/>
      <c r="W536" s="215"/>
      <c r="X536" s="215"/>
      <c r="Y536" s="215"/>
      <c r="Z536" s="145"/>
      <c r="AA536" s="794"/>
    </row>
    <row r="537" spans="1:27" s="313" customFormat="1" ht="5.25" customHeight="1" x14ac:dyDescent="0.2">
      <c r="A537" s="269"/>
      <c r="B537" s="216"/>
      <c r="C537" s="628"/>
      <c r="D537" s="628"/>
      <c r="E537" s="628"/>
      <c r="F537" s="628"/>
      <c r="G537" s="628"/>
      <c r="H537" s="628"/>
      <c r="I537" s="628"/>
      <c r="J537" s="628"/>
      <c r="K537" s="628"/>
      <c r="L537" s="628"/>
      <c r="M537" s="628"/>
      <c r="N537" s="628"/>
      <c r="O537" s="628"/>
      <c r="P537" s="628"/>
      <c r="Q537" s="628"/>
      <c r="R537" s="628"/>
      <c r="S537" s="628"/>
      <c r="T537" s="628"/>
      <c r="U537" s="628"/>
      <c r="V537" s="628"/>
      <c r="W537" s="628"/>
      <c r="X537" s="628"/>
      <c r="Y537" s="628"/>
      <c r="Z537" s="141"/>
      <c r="AA537" s="794"/>
    </row>
    <row r="538" spans="1:27" s="313" customFormat="1" ht="30.75" customHeight="1" x14ac:dyDescent="0.2">
      <c r="A538" s="269" t="s">
        <v>1776</v>
      </c>
      <c r="B538" s="216"/>
      <c r="C538" s="1782" t="s">
        <v>837</v>
      </c>
      <c r="D538" s="1782"/>
      <c r="E538" s="1782"/>
      <c r="F538" s="1782"/>
      <c r="G538" s="1782"/>
      <c r="H538" s="1782"/>
      <c r="I538" s="1782"/>
      <c r="J538" s="1782"/>
      <c r="K538" s="1782"/>
      <c r="L538" s="1782"/>
      <c r="M538" s="1782"/>
      <c r="N538" s="1675"/>
      <c r="O538" s="1675"/>
      <c r="P538" s="1675"/>
      <c r="Q538" s="1675"/>
      <c r="R538" s="1675"/>
      <c r="S538" s="1675"/>
      <c r="T538" s="1675"/>
      <c r="U538" s="1229"/>
      <c r="V538" s="1229"/>
      <c r="W538" s="1358" t="s">
        <v>849</v>
      </c>
      <c r="X538" s="1359"/>
      <c r="Y538" s="628"/>
      <c r="Z538" s="141"/>
      <c r="AA538" s="794">
        <f t="shared" ref="AA538" si="116">IF(W538="?",0,IF(W538&lt;&gt;"",1,0))</f>
        <v>0</v>
      </c>
    </row>
    <row r="539" spans="1:27" s="313" customFormat="1" ht="10.5" customHeight="1" x14ac:dyDescent="0.2">
      <c r="A539" s="265" t="str">
        <f>IF($L$4&lt;&gt;"",$L$4,"")</f>
        <v>00000000</v>
      </c>
      <c r="B539" s="183"/>
      <c r="C539" s="184"/>
      <c r="D539" s="184"/>
      <c r="E539" s="184"/>
      <c r="F539" s="184"/>
      <c r="G539" s="184"/>
      <c r="H539" s="184"/>
      <c r="I539" s="184"/>
      <c r="J539" s="184"/>
      <c r="K539" s="184"/>
      <c r="L539" s="184"/>
      <c r="M539" s="184"/>
      <c r="N539" s="184"/>
      <c r="O539" s="184"/>
      <c r="P539" s="184"/>
      <c r="Q539" s="184"/>
      <c r="R539" s="184"/>
      <c r="S539" s="184"/>
      <c r="T539" s="184"/>
      <c r="U539" s="184"/>
      <c r="V539" s="184"/>
      <c r="W539" s="184"/>
      <c r="X539" s="184"/>
      <c r="Y539" s="184"/>
      <c r="Z539" s="149"/>
      <c r="AA539" s="794"/>
    </row>
  </sheetData>
  <sheetProtection algorithmName="SHA-512" hashValue="uS1MVzYkwJje5il70y0hI0Ez09y6IN7O4Ne3GYo5cMasOdUn7MyQURZ1A8hRARAyZuhAauCyM5pauxqGobhNmg==" saltValue="IithvcZGmlfAG0lrOvnu+g==" spinCount="100000" sheet="1" selectLockedCells="1"/>
  <mergeCells count="330">
    <mergeCell ref="I129:X129"/>
    <mergeCell ref="H127:X127"/>
    <mergeCell ref="I181:X181"/>
    <mergeCell ref="H179:X179"/>
    <mergeCell ref="I233:X233"/>
    <mergeCell ref="H231:X231"/>
    <mergeCell ref="I285:X285"/>
    <mergeCell ref="H283:X283"/>
    <mergeCell ref="U443:W443"/>
    <mergeCell ref="I428:X428"/>
    <mergeCell ref="C431:X431"/>
    <mergeCell ref="C434:T434"/>
    <mergeCell ref="W434:X434"/>
    <mergeCell ref="C437:F437"/>
    <mergeCell ref="H437:T437"/>
    <mergeCell ref="U437:X437"/>
    <mergeCell ref="C347:L347"/>
    <mergeCell ref="M347:O347"/>
    <mergeCell ref="P347:R347"/>
    <mergeCell ref="S347:U347"/>
    <mergeCell ref="V347:X347"/>
    <mergeCell ref="D355:X355"/>
    <mergeCell ref="E389:F389"/>
    <mergeCell ref="I376:X376"/>
    <mergeCell ref="C538:T538"/>
    <mergeCell ref="W538:X538"/>
    <mergeCell ref="I530:X530"/>
    <mergeCell ref="E493:F493"/>
    <mergeCell ref="U495:W495"/>
    <mergeCell ref="C497:S497"/>
    <mergeCell ref="M501:R501"/>
    <mergeCell ref="S501:X501"/>
    <mergeCell ref="M502:O502"/>
    <mergeCell ref="P502:R502"/>
    <mergeCell ref="S502:U502"/>
    <mergeCell ref="V502:X502"/>
    <mergeCell ref="C503:L503"/>
    <mergeCell ref="M503:O503"/>
    <mergeCell ref="P503:R503"/>
    <mergeCell ref="S503:U503"/>
    <mergeCell ref="V503:X503"/>
    <mergeCell ref="D511:X511"/>
    <mergeCell ref="I528:X528"/>
    <mergeCell ref="C515:X515"/>
    <mergeCell ref="C518:X518"/>
    <mergeCell ref="C522:F522"/>
    <mergeCell ref="I493:X493"/>
    <mergeCell ref="I532:X532"/>
    <mergeCell ref="C535:X535"/>
    <mergeCell ref="I441:X441"/>
    <mergeCell ref="H439:X439"/>
    <mergeCell ref="H491:X491"/>
    <mergeCell ref="C445:S445"/>
    <mergeCell ref="M449:R449"/>
    <mergeCell ref="S449:X449"/>
    <mergeCell ref="I480:X480"/>
    <mergeCell ref="C483:X483"/>
    <mergeCell ref="C486:T486"/>
    <mergeCell ref="W486:X486"/>
    <mergeCell ref="C489:F489"/>
    <mergeCell ref="H489:T489"/>
    <mergeCell ref="G522:X522"/>
    <mergeCell ref="M450:O450"/>
    <mergeCell ref="P450:R450"/>
    <mergeCell ref="S450:U450"/>
    <mergeCell ref="V450:X450"/>
    <mergeCell ref="C451:L451"/>
    <mergeCell ref="M451:O451"/>
    <mergeCell ref="P451:R451"/>
    <mergeCell ref="S451:U451"/>
    <mergeCell ref="V451:X451"/>
    <mergeCell ref="D459:X459"/>
    <mergeCell ref="C385:F385"/>
    <mergeCell ref="H385:T385"/>
    <mergeCell ref="U385:X385"/>
    <mergeCell ref="C357:V357"/>
    <mergeCell ref="W357:X357"/>
    <mergeCell ref="C359:X359"/>
    <mergeCell ref="C362:X362"/>
    <mergeCell ref="C366:F366"/>
    <mergeCell ref="G366:X366"/>
    <mergeCell ref="I372:X372"/>
    <mergeCell ref="E337:F337"/>
    <mergeCell ref="U339:W339"/>
    <mergeCell ref="C341:S341"/>
    <mergeCell ref="M345:R345"/>
    <mergeCell ref="S345:X345"/>
    <mergeCell ref="M346:O346"/>
    <mergeCell ref="P346:R346"/>
    <mergeCell ref="S346:U346"/>
    <mergeCell ref="V346:X346"/>
    <mergeCell ref="I337:X337"/>
    <mergeCell ref="H335:X335"/>
    <mergeCell ref="I324:X324"/>
    <mergeCell ref="C327:X327"/>
    <mergeCell ref="C330:T330"/>
    <mergeCell ref="W330:X330"/>
    <mergeCell ref="C333:F333"/>
    <mergeCell ref="H333:T333"/>
    <mergeCell ref="U333:X333"/>
    <mergeCell ref="I322:X322"/>
    <mergeCell ref="C307:X307"/>
    <mergeCell ref="C310:X310"/>
    <mergeCell ref="C314:F314"/>
    <mergeCell ref="G314:X314"/>
    <mergeCell ref="M294:O294"/>
    <mergeCell ref="P294:R294"/>
    <mergeCell ref="S294:U294"/>
    <mergeCell ref="V294:X294"/>
    <mergeCell ref="C295:L295"/>
    <mergeCell ref="M295:O295"/>
    <mergeCell ref="P295:R295"/>
    <mergeCell ref="I268:X268"/>
    <mergeCell ref="U287:W287"/>
    <mergeCell ref="C289:S289"/>
    <mergeCell ref="M293:R293"/>
    <mergeCell ref="S293:X293"/>
    <mergeCell ref="D303:X303"/>
    <mergeCell ref="C305:V305"/>
    <mergeCell ref="W305:X305"/>
    <mergeCell ref="I270:X270"/>
    <mergeCell ref="I164:X164"/>
    <mergeCell ref="E181:F181"/>
    <mergeCell ref="C191:L191"/>
    <mergeCell ref="M191:O191"/>
    <mergeCell ref="P191:R191"/>
    <mergeCell ref="S191:U191"/>
    <mergeCell ref="V191:X191"/>
    <mergeCell ref="D199:X199"/>
    <mergeCell ref="E233:F233"/>
    <mergeCell ref="I220:X220"/>
    <mergeCell ref="C223:X223"/>
    <mergeCell ref="C226:T226"/>
    <mergeCell ref="W226:X226"/>
    <mergeCell ref="C229:F229"/>
    <mergeCell ref="H229:T229"/>
    <mergeCell ref="U229:X229"/>
    <mergeCell ref="I218:X218"/>
    <mergeCell ref="C201:V201"/>
    <mergeCell ref="W201:X201"/>
    <mergeCell ref="C203:X203"/>
    <mergeCell ref="C206:X206"/>
    <mergeCell ref="C210:F210"/>
    <mergeCell ref="G210:X210"/>
    <mergeCell ref="I216:X216"/>
    <mergeCell ref="G106:X106"/>
    <mergeCell ref="I112:X112"/>
    <mergeCell ref="U183:W183"/>
    <mergeCell ref="C185:S185"/>
    <mergeCell ref="M189:R189"/>
    <mergeCell ref="S189:X189"/>
    <mergeCell ref="M190:O190"/>
    <mergeCell ref="P190:R190"/>
    <mergeCell ref="S190:U190"/>
    <mergeCell ref="V190:X190"/>
    <mergeCell ref="U131:W131"/>
    <mergeCell ref="C133:S133"/>
    <mergeCell ref="M137:R137"/>
    <mergeCell ref="S137:X137"/>
    <mergeCell ref="I168:X168"/>
    <mergeCell ref="C171:X171"/>
    <mergeCell ref="C174:T174"/>
    <mergeCell ref="W174:X174"/>
    <mergeCell ref="C177:F177"/>
    <mergeCell ref="H177:T177"/>
    <mergeCell ref="U177:X177"/>
    <mergeCell ref="I166:X166"/>
    <mergeCell ref="C158:F158"/>
    <mergeCell ref="G158:X158"/>
    <mergeCell ref="E129:F129"/>
    <mergeCell ref="I116:X116"/>
    <mergeCell ref="C119:X119"/>
    <mergeCell ref="C122:T122"/>
    <mergeCell ref="W122:X122"/>
    <mergeCell ref="C125:F125"/>
    <mergeCell ref="H125:T125"/>
    <mergeCell ref="U125:X125"/>
    <mergeCell ref="M86:O86"/>
    <mergeCell ref="P86:R86"/>
    <mergeCell ref="S86:U86"/>
    <mergeCell ref="V86:X86"/>
    <mergeCell ref="C87:L87"/>
    <mergeCell ref="M87:O87"/>
    <mergeCell ref="P87:R87"/>
    <mergeCell ref="S87:U87"/>
    <mergeCell ref="V87:X87"/>
    <mergeCell ref="I114:X114"/>
    <mergeCell ref="D95:X95"/>
    <mergeCell ref="C97:V97"/>
    <mergeCell ref="W97:X97"/>
    <mergeCell ref="C99:X99"/>
    <mergeCell ref="C102:X102"/>
    <mergeCell ref="C106:F106"/>
    <mergeCell ref="W45:X45"/>
    <mergeCell ref="C45:V45"/>
    <mergeCell ref="C47:X47"/>
    <mergeCell ref="C50:X50"/>
    <mergeCell ref="C54:F54"/>
    <mergeCell ref="G54:X54"/>
    <mergeCell ref="I60:X60"/>
    <mergeCell ref="M85:R85"/>
    <mergeCell ref="S85:X85"/>
    <mergeCell ref="U79:W79"/>
    <mergeCell ref="C81:S81"/>
    <mergeCell ref="E77:F77"/>
    <mergeCell ref="I62:X62"/>
    <mergeCell ref="I64:X64"/>
    <mergeCell ref="C67:X67"/>
    <mergeCell ref="C70:T70"/>
    <mergeCell ref="W70:X70"/>
    <mergeCell ref="C73:F73"/>
    <mergeCell ref="H73:T73"/>
    <mergeCell ref="U73:X73"/>
    <mergeCell ref="I77:X77"/>
    <mergeCell ref="H75:X75"/>
    <mergeCell ref="C16:X16"/>
    <mergeCell ref="C18:X18"/>
    <mergeCell ref="D19:E19"/>
    <mergeCell ref="G19:H19"/>
    <mergeCell ref="C21:F21"/>
    <mergeCell ref="H21:T21"/>
    <mergeCell ref="U21:X21"/>
    <mergeCell ref="D43:X43"/>
    <mergeCell ref="M33:R33"/>
    <mergeCell ref="S33:X33"/>
    <mergeCell ref="M34:O34"/>
    <mergeCell ref="P34:R34"/>
    <mergeCell ref="S34:U34"/>
    <mergeCell ref="V34:X34"/>
    <mergeCell ref="E25:F25"/>
    <mergeCell ref="I25:X25"/>
    <mergeCell ref="H23:X23"/>
    <mergeCell ref="C35:L35"/>
    <mergeCell ref="M35:O35"/>
    <mergeCell ref="P35:R35"/>
    <mergeCell ref="S35:U35"/>
    <mergeCell ref="V35:X35"/>
    <mergeCell ref="U27:W27"/>
    <mergeCell ref="C29:S29"/>
    <mergeCell ref="B2:Z2"/>
    <mergeCell ref="L4:Q4"/>
    <mergeCell ref="S4:X4"/>
    <mergeCell ref="C7:X7"/>
    <mergeCell ref="L10:X10"/>
    <mergeCell ref="C14:X14"/>
    <mergeCell ref="M243:O243"/>
    <mergeCell ref="P243:R243"/>
    <mergeCell ref="S243:U243"/>
    <mergeCell ref="V243:X243"/>
    <mergeCell ref="M138:O138"/>
    <mergeCell ref="P138:R138"/>
    <mergeCell ref="S138:U138"/>
    <mergeCell ref="V138:X138"/>
    <mergeCell ref="C139:L139"/>
    <mergeCell ref="M139:O139"/>
    <mergeCell ref="P139:R139"/>
    <mergeCell ref="S139:U139"/>
    <mergeCell ref="V139:X139"/>
    <mergeCell ref="D147:X147"/>
    <mergeCell ref="C149:V149"/>
    <mergeCell ref="W149:X149"/>
    <mergeCell ref="C151:X151"/>
    <mergeCell ref="C154:X154"/>
    <mergeCell ref="U235:W235"/>
    <mergeCell ref="C237:S237"/>
    <mergeCell ref="M241:R241"/>
    <mergeCell ref="S241:X241"/>
    <mergeCell ref="M242:O242"/>
    <mergeCell ref="P242:R242"/>
    <mergeCell ref="S242:U242"/>
    <mergeCell ref="V242:X242"/>
    <mergeCell ref="C243:L243"/>
    <mergeCell ref="D251:X251"/>
    <mergeCell ref="C253:V253"/>
    <mergeCell ref="W253:X253"/>
    <mergeCell ref="M397:R397"/>
    <mergeCell ref="S397:X397"/>
    <mergeCell ref="M398:O398"/>
    <mergeCell ref="P398:R398"/>
    <mergeCell ref="S398:U398"/>
    <mergeCell ref="V398:X398"/>
    <mergeCell ref="S295:U295"/>
    <mergeCell ref="V295:X295"/>
    <mergeCell ref="E285:F285"/>
    <mergeCell ref="I272:X272"/>
    <mergeCell ref="C275:X275"/>
    <mergeCell ref="C278:T278"/>
    <mergeCell ref="W278:X278"/>
    <mergeCell ref="C281:F281"/>
    <mergeCell ref="H281:T281"/>
    <mergeCell ref="U281:X281"/>
    <mergeCell ref="I320:X320"/>
    <mergeCell ref="C255:X255"/>
    <mergeCell ref="C258:X258"/>
    <mergeCell ref="C262:F262"/>
    <mergeCell ref="G262:X262"/>
    <mergeCell ref="U391:W391"/>
    <mergeCell ref="C393:S393"/>
    <mergeCell ref="I374:X374"/>
    <mergeCell ref="C513:V513"/>
    <mergeCell ref="W513:X513"/>
    <mergeCell ref="U489:X489"/>
    <mergeCell ref="I478:X478"/>
    <mergeCell ref="G470:X470"/>
    <mergeCell ref="I476:X476"/>
    <mergeCell ref="I426:X426"/>
    <mergeCell ref="D407:X407"/>
    <mergeCell ref="C409:V409"/>
    <mergeCell ref="W409:X409"/>
    <mergeCell ref="C411:X411"/>
    <mergeCell ref="C414:X414"/>
    <mergeCell ref="C418:F418"/>
    <mergeCell ref="G418:X418"/>
    <mergeCell ref="I424:X424"/>
    <mergeCell ref="E441:F441"/>
    <mergeCell ref="I389:X389"/>
    <mergeCell ref="H387:X387"/>
    <mergeCell ref="C379:X379"/>
    <mergeCell ref="C382:T382"/>
    <mergeCell ref="W382:X382"/>
    <mergeCell ref="C461:V461"/>
    <mergeCell ref="W461:X461"/>
    <mergeCell ref="C463:X463"/>
    <mergeCell ref="C466:X466"/>
    <mergeCell ref="C470:F470"/>
    <mergeCell ref="C399:L399"/>
    <mergeCell ref="M399:O399"/>
    <mergeCell ref="P399:R399"/>
    <mergeCell ref="S399:U399"/>
    <mergeCell ref="V399:X399"/>
  </mergeCells>
  <conditionalFormatting sqref="U29">
    <cfRule type="cellIs" dxfId="99" priority="119" operator="equal">
      <formula>"?"</formula>
    </cfRule>
  </conditionalFormatting>
  <conditionalFormatting sqref="Q31">
    <cfRule type="cellIs" dxfId="98" priority="117" operator="equal">
      <formula>"?"</formula>
    </cfRule>
  </conditionalFormatting>
  <conditionalFormatting sqref="W29">
    <cfRule type="cellIs" dxfId="97" priority="118" operator="equal">
      <formula>"?"</formula>
    </cfRule>
  </conditionalFormatting>
  <conditionalFormatting sqref="T31">
    <cfRule type="cellIs" dxfId="96" priority="116" operator="equal">
      <formula>"?"</formula>
    </cfRule>
  </conditionalFormatting>
  <conditionalFormatting sqref="W31">
    <cfRule type="cellIs" dxfId="95" priority="115" operator="equal">
      <formula>"?"</formula>
    </cfRule>
  </conditionalFormatting>
  <conditionalFormatting sqref="W45:X45">
    <cfRule type="cellIs" dxfId="94" priority="114" operator="equal">
      <formula>"?"</formula>
    </cfRule>
  </conditionalFormatting>
  <conditionalFormatting sqref="D38:D41">
    <cfRule type="cellIs" dxfId="93" priority="113" operator="equal">
      <formula>"?"</formula>
    </cfRule>
  </conditionalFormatting>
  <conditionalFormatting sqref="O38:O41">
    <cfRule type="cellIs" dxfId="92" priority="112" operator="equal">
      <formula>"?"</formula>
    </cfRule>
  </conditionalFormatting>
  <conditionalFormatting sqref="C54:D54">
    <cfRule type="cellIs" dxfId="91" priority="111" operator="equal">
      <formula>"?"</formula>
    </cfRule>
  </conditionalFormatting>
  <conditionalFormatting sqref="W70:X70">
    <cfRule type="cellIs" dxfId="90" priority="110" operator="equal">
      <formula>"?"</formula>
    </cfRule>
  </conditionalFormatting>
  <conditionalFormatting sqref="U81">
    <cfRule type="cellIs" dxfId="89" priority="99" operator="equal">
      <formula>"?"</formula>
    </cfRule>
  </conditionalFormatting>
  <conditionalFormatting sqref="Q83">
    <cfRule type="cellIs" dxfId="88" priority="97" operator="equal">
      <formula>"?"</formula>
    </cfRule>
  </conditionalFormatting>
  <conditionalFormatting sqref="W81">
    <cfRule type="cellIs" dxfId="87" priority="98" operator="equal">
      <formula>"?"</formula>
    </cfRule>
  </conditionalFormatting>
  <conditionalFormatting sqref="T83">
    <cfRule type="cellIs" dxfId="86" priority="96" operator="equal">
      <formula>"?"</formula>
    </cfRule>
  </conditionalFormatting>
  <conditionalFormatting sqref="W83">
    <cfRule type="cellIs" dxfId="85" priority="95" operator="equal">
      <formula>"?"</formula>
    </cfRule>
  </conditionalFormatting>
  <conditionalFormatting sqref="W97:X97">
    <cfRule type="cellIs" dxfId="84" priority="94" operator="equal">
      <formula>"?"</formula>
    </cfRule>
  </conditionalFormatting>
  <conditionalFormatting sqref="D90:D93">
    <cfRule type="cellIs" dxfId="83" priority="93" operator="equal">
      <formula>"?"</formula>
    </cfRule>
  </conditionalFormatting>
  <conditionalFormatting sqref="O90:O93">
    <cfRule type="cellIs" dxfId="82" priority="92" operator="equal">
      <formula>"?"</formula>
    </cfRule>
  </conditionalFormatting>
  <conditionalFormatting sqref="W122:X122">
    <cfRule type="cellIs" dxfId="81" priority="90" operator="equal">
      <formula>"?"</formula>
    </cfRule>
  </conditionalFormatting>
  <conditionalFormatting sqref="U133">
    <cfRule type="cellIs" dxfId="80" priority="89" operator="equal">
      <formula>"?"</formula>
    </cfRule>
  </conditionalFormatting>
  <conditionalFormatting sqref="Q135">
    <cfRule type="cellIs" dxfId="79" priority="87" operator="equal">
      <formula>"?"</formula>
    </cfRule>
  </conditionalFormatting>
  <conditionalFormatting sqref="W133">
    <cfRule type="cellIs" dxfId="78" priority="88" operator="equal">
      <formula>"?"</formula>
    </cfRule>
  </conditionalFormatting>
  <conditionalFormatting sqref="T135">
    <cfRule type="cellIs" dxfId="77" priority="86" operator="equal">
      <formula>"?"</formula>
    </cfRule>
  </conditionalFormatting>
  <conditionalFormatting sqref="W135">
    <cfRule type="cellIs" dxfId="76" priority="85" operator="equal">
      <formula>"?"</formula>
    </cfRule>
  </conditionalFormatting>
  <conditionalFormatting sqref="W149:X149">
    <cfRule type="cellIs" dxfId="75" priority="84" operator="equal">
      <formula>"?"</formula>
    </cfRule>
  </conditionalFormatting>
  <conditionalFormatting sqref="D142:D145">
    <cfRule type="cellIs" dxfId="74" priority="83" operator="equal">
      <formula>"?"</formula>
    </cfRule>
  </conditionalFormatting>
  <conditionalFormatting sqref="O142:O145">
    <cfRule type="cellIs" dxfId="73" priority="82" operator="equal">
      <formula>"?"</formula>
    </cfRule>
  </conditionalFormatting>
  <conditionalFormatting sqref="W174:X174">
    <cfRule type="cellIs" dxfId="72" priority="80" operator="equal">
      <formula>"?"</formula>
    </cfRule>
  </conditionalFormatting>
  <conditionalFormatting sqref="U185">
    <cfRule type="cellIs" dxfId="71" priority="79" operator="equal">
      <formula>"?"</formula>
    </cfRule>
  </conditionalFormatting>
  <conditionalFormatting sqref="Q187">
    <cfRule type="cellIs" dxfId="70" priority="77" operator="equal">
      <formula>"?"</formula>
    </cfRule>
  </conditionalFormatting>
  <conditionalFormatting sqref="W185">
    <cfRule type="cellIs" dxfId="69" priority="78" operator="equal">
      <formula>"?"</formula>
    </cfRule>
  </conditionalFormatting>
  <conditionalFormatting sqref="T187">
    <cfRule type="cellIs" dxfId="68" priority="76" operator="equal">
      <formula>"?"</formula>
    </cfRule>
  </conditionalFormatting>
  <conditionalFormatting sqref="W187">
    <cfRule type="cellIs" dxfId="67" priority="75" operator="equal">
      <formula>"?"</formula>
    </cfRule>
  </conditionalFormatting>
  <conditionalFormatting sqref="W201:X201">
    <cfRule type="cellIs" dxfId="66" priority="74" operator="equal">
      <formula>"?"</formula>
    </cfRule>
  </conditionalFormatting>
  <conditionalFormatting sqref="D194:D197">
    <cfRule type="cellIs" dxfId="65" priority="73" operator="equal">
      <formula>"?"</formula>
    </cfRule>
  </conditionalFormatting>
  <conditionalFormatting sqref="O194:O197">
    <cfRule type="cellIs" dxfId="64" priority="72" operator="equal">
      <formula>"?"</formula>
    </cfRule>
  </conditionalFormatting>
  <conditionalFormatting sqref="W253:X253">
    <cfRule type="cellIs" dxfId="63" priority="64" operator="equal">
      <formula>"?"</formula>
    </cfRule>
  </conditionalFormatting>
  <conditionalFormatting sqref="W226:X226">
    <cfRule type="cellIs" dxfId="62" priority="70" operator="equal">
      <formula>"?"</formula>
    </cfRule>
  </conditionalFormatting>
  <conditionalFormatting sqref="U237">
    <cfRule type="cellIs" dxfId="61" priority="69" operator="equal">
      <formula>"?"</formula>
    </cfRule>
  </conditionalFormatting>
  <conditionalFormatting sqref="Q239">
    <cfRule type="cellIs" dxfId="60" priority="67" operator="equal">
      <formula>"?"</formula>
    </cfRule>
  </conditionalFormatting>
  <conditionalFormatting sqref="W237">
    <cfRule type="cellIs" dxfId="59" priority="68" operator="equal">
      <formula>"?"</formula>
    </cfRule>
  </conditionalFormatting>
  <conditionalFormatting sqref="T239">
    <cfRule type="cellIs" dxfId="58" priority="66" operator="equal">
      <formula>"?"</formula>
    </cfRule>
  </conditionalFormatting>
  <conditionalFormatting sqref="W239">
    <cfRule type="cellIs" dxfId="57" priority="65" operator="equal">
      <formula>"?"</formula>
    </cfRule>
  </conditionalFormatting>
  <conditionalFormatting sqref="D246:D249">
    <cfRule type="cellIs" dxfId="56" priority="63" operator="equal">
      <formula>"?"</formula>
    </cfRule>
  </conditionalFormatting>
  <conditionalFormatting sqref="O246:O249">
    <cfRule type="cellIs" dxfId="55" priority="62" operator="equal">
      <formula>"?"</formula>
    </cfRule>
  </conditionalFormatting>
  <conditionalFormatting sqref="W278:X278">
    <cfRule type="cellIs" dxfId="54" priority="60" operator="equal">
      <formula>"?"</formula>
    </cfRule>
  </conditionalFormatting>
  <conditionalFormatting sqref="U289">
    <cfRule type="cellIs" dxfId="53" priority="59" operator="equal">
      <formula>"?"</formula>
    </cfRule>
  </conditionalFormatting>
  <conditionalFormatting sqref="Q291">
    <cfRule type="cellIs" dxfId="52" priority="57" operator="equal">
      <formula>"?"</formula>
    </cfRule>
  </conditionalFormatting>
  <conditionalFormatting sqref="W289">
    <cfRule type="cellIs" dxfId="51" priority="58" operator="equal">
      <formula>"?"</formula>
    </cfRule>
  </conditionalFormatting>
  <conditionalFormatting sqref="T291">
    <cfRule type="cellIs" dxfId="50" priority="56" operator="equal">
      <formula>"?"</formula>
    </cfRule>
  </conditionalFormatting>
  <conditionalFormatting sqref="W291">
    <cfRule type="cellIs" dxfId="49" priority="55" operator="equal">
      <formula>"?"</formula>
    </cfRule>
  </conditionalFormatting>
  <conditionalFormatting sqref="W305:X305">
    <cfRule type="cellIs" dxfId="48" priority="54" operator="equal">
      <formula>"?"</formula>
    </cfRule>
  </conditionalFormatting>
  <conditionalFormatting sqref="D298:D301">
    <cfRule type="cellIs" dxfId="47" priority="53" operator="equal">
      <formula>"?"</formula>
    </cfRule>
  </conditionalFormatting>
  <conditionalFormatting sqref="O298:O301">
    <cfRule type="cellIs" dxfId="46" priority="52" operator="equal">
      <formula>"?"</formula>
    </cfRule>
  </conditionalFormatting>
  <conditionalFormatting sqref="W330:X330">
    <cfRule type="cellIs" dxfId="45" priority="50" operator="equal">
      <formula>"?"</formula>
    </cfRule>
  </conditionalFormatting>
  <conditionalFormatting sqref="U341">
    <cfRule type="cellIs" dxfId="44" priority="49" operator="equal">
      <formula>"?"</formula>
    </cfRule>
  </conditionalFormatting>
  <conditionalFormatting sqref="Q343">
    <cfRule type="cellIs" dxfId="43" priority="47" operator="equal">
      <formula>"?"</formula>
    </cfRule>
  </conditionalFormatting>
  <conditionalFormatting sqref="W341">
    <cfRule type="cellIs" dxfId="42" priority="48" operator="equal">
      <formula>"?"</formula>
    </cfRule>
  </conditionalFormatting>
  <conditionalFormatting sqref="T343">
    <cfRule type="cellIs" dxfId="41" priority="46" operator="equal">
      <formula>"?"</formula>
    </cfRule>
  </conditionalFormatting>
  <conditionalFormatting sqref="W343">
    <cfRule type="cellIs" dxfId="40" priority="45" operator="equal">
      <formula>"?"</formula>
    </cfRule>
  </conditionalFormatting>
  <conditionalFormatting sqref="W357:X357">
    <cfRule type="cellIs" dxfId="39" priority="44" operator="equal">
      <formula>"?"</formula>
    </cfRule>
  </conditionalFormatting>
  <conditionalFormatting sqref="D350:D353">
    <cfRule type="cellIs" dxfId="38" priority="43" operator="equal">
      <formula>"?"</formula>
    </cfRule>
  </conditionalFormatting>
  <conditionalFormatting sqref="O350:O353">
    <cfRule type="cellIs" dxfId="37" priority="42" operator="equal">
      <formula>"?"</formula>
    </cfRule>
  </conditionalFormatting>
  <conditionalFormatting sqref="W382:X382">
    <cfRule type="cellIs" dxfId="36" priority="40" operator="equal">
      <formula>"?"</formula>
    </cfRule>
  </conditionalFormatting>
  <conditionalFormatting sqref="U393">
    <cfRule type="cellIs" dxfId="35" priority="39" operator="equal">
      <formula>"?"</formula>
    </cfRule>
  </conditionalFormatting>
  <conditionalFormatting sqref="Q395">
    <cfRule type="cellIs" dxfId="34" priority="37" operator="equal">
      <formula>"?"</formula>
    </cfRule>
  </conditionalFormatting>
  <conditionalFormatting sqref="W393">
    <cfRule type="cellIs" dxfId="33" priority="38" operator="equal">
      <formula>"?"</formula>
    </cfRule>
  </conditionalFormatting>
  <conditionalFormatting sqref="T395">
    <cfRule type="cellIs" dxfId="32" priority="36" operator="equal">
      <formula>"?"</formula>
    </cfRule>
  </conditionalFormatting>
  <conditionalFormatting sqref="W395">
    <cfRule type="cellIs" dxfId="31" priority="35" operator="equal">
      <formula>"?"</formula>
    </cfRule>
  </conditionalFormatting>
  <conditionalFormatting sqref="W409:X409">
    <cfRule type="cellIs" dxfId="30" priority="34" operator="equal">
      <formula>"?"</formula>
    </cfRule>
  </conditionalFormatting>
  <conditionalFormatting sqref="D402:D405">
    <cfRule type="cellIs" dxfId="29" priority="33" operator="equal">
      <formula>"?"</formula>
    </cfRule>
  </conditionalFormatting>
  <conditionalFormatting sqref="O402:O405">
    <cfRule type="cellIs" dxfId="28" priority="32" operator="equal">
      <formula>"?"</formula>
    </cfRule>
  </conditionalFormatting>
  <conditionalFormatting sqref="W434:X434">
    <cfRule type="cellIs" dxfId="27" priority="30" operator="equal">
      <formula>"?"</formula>
    </cfRule>
  </conditionalFormatting>
  <conditionalFormatting sqref="U445">
    <cfRule type="cellIs" dxfId="26" priority="29" operator="equal">
      <formula>"?"</formula>
    </cfRule>
  </conditionalFormatting>
  <conditionalFormatting sqref="Q447">
    <cfRule type="cellIs" dxfId="25" priority="27" operator="equal">
      <formula>"?"</formula>
    </cfRule>
  </conditionalFormatting>
  <conditionalFormatting sqref="W445">
    <cfRule type="cellIs" dxfId="24" priority="28" operator="equal">
      <formula>"?"</formula>
    </cfRule>
  </conditionalFormatting>
  <conditionalFormatting sqref="T447">
    <cfRule type="cellIs" dxfId="23" priority="26" operator="equal">
      <formula>"?"</formula>
    </cfRule>
  </conditionalFormatting>
  <conditionalFormatting sqref="W447">
    <cfRule type="cellIs" dxfId="22" priority="25" operator="equal">
      <formula>"?"</formula>
    </cfRule>
  </conditionalFormatting>
  <conditionalFormatting sqref="W461:X461">
    <cfRule type="cellIs" dxfId="21" priority="24" operator="equal">
      <formula>"?"</formula>
    </cfRule>
  </conditionalFormatting>
  <conditionalFormatting sqref="D454:D457">
    <cfRule type="cellIs" dxfId="20" priority="23" operator="equal">
      <formula>"?"</formula>
    </cfRule>
  </conditionalFormatting>
  <conditionalFormatting sqref="O454:O457">
    <cfRule type="cellIs" dxfId="19" priority="22" operator="equal">
      <formula>"?"</formula>
    </cfRule>
  </conditionalFormatting>
  <conditionalFormatting sqref="W486:X486">
    <cfRule type="cellIs" dxfId="18" priority="20" operator="equal">
      <formula>"?"</formula>
    </cfRule>
  </conditionalFormatting>
  <conditionalFormatting sqref="U497">
    <cfRule type="cellIs" dxfId="17" priority="19" operator="equal">
      <formula>"?"</formula>
    </cfRule>
  </conditionalFormatting>
  <conditionalFormatting sqref="Q499">
    <cfRule type="cellIs" dxfId="16" priority="17" operator="equal">
      <formula>"?"</formula>
    </cfRule>
  </conditionalFormatting>
  <conditionalFormatting sqref="W497">
    <cfRule type="cellIs" dxfId="15" priority="18" operator="equal">
      <formula>"?"</formula>
    </cfRule>
  </conditionalFormatting>
  <conditionalFormatting sqref="T499">
    <cfRule type="cellIs" dxfId="14" priority="16" operator="equal">
      <formula>"?"</formula>
    </cfRule>
  </conditionalFormatting>
  <conditionalFormatting sqref="W499">
    <cfRule type="cellIs" dxfId="13" priority="15" operator="equal">
      <formula>"?"</formula>
    </cfRule>
  </conditionalFormatting>
  <conditionalFormatting sqref="W513:X513">
    <cfRule type="cellIs" dxfId="12" priority="14" operator="equal">
      <formula>"?"</formula>
    </cfRule>
  </conditionalFormatting>
  <conditionalFormatting sqref="D506:D509">
    <cfRule type="cellIs" dxfId="11" priority="13" operator="equal">
      <formula>"?"</formula>
    </cfRule>
  </conditionalFormatting>
  <conditionalFormatting sqref="O506:O509">
    <cfRule type="cellIs" dxfId="10" priority="12" operator="equal">
      <formula>"?"</formula>
    </cfRule>
  </conditionalFormatting>
  <conditionalFormatting sqref="W538:X538">
    <cfRule type="cellIs" dxfId="9" priority="10" operator="equal">
      <formula>"?"</formula>
    </cfRule>
  </conditionalFormatting>
  <conditionalFormatting sqref="C106:D106">
    <cfRule type="cellIs" dxfId="8" priority="9" operator="equal">
      <formula>"?"</formula>
    </cfRule>
  </conditionalFormatting>
  <conditionalFormatting sqref="C158:D158">
    <cfRule type="cellIs" dxfId="7" priority="8" operator="equal">
      <formula>"?"</formula>
    </cfRule>
  </conditionalFormatting>
  <conditionalFormatting sqref="C210:D210">
    <cfRule type="cellIs" dxfId="6" priority="7" operator="equal">
      <formula>"?"</formula>
    </cfRule>
  </conditionalFormatting>
  <conditionalFormatting sqref="C262:D262">
    <cfRule type="cellIs" dxfId="5" priority="6" operator="equal">
      <formula>"?"</formula>
    </cfRule>
  </conditionalFormatting>
  <conditionalFormatting sqref="C314:D314">
    <cfRule type="cellIs" dxfId="4" priority="5" operator="equal">
      <formula>"?"</formula>
    </cfRule>
  </conditionalFormatting>
  <conditionalFormatting sqref="C366:D366">
    <cfRule type="cellIs" dxfId="3" priority="4" operator="equal">
      <formula>"?"</formula>
    </cfRule>
  </conditionalFormatting>
  <conditionalFormatting sqref="C418:D418">
    <cfRule type="cellIs" dxfId="2" priority="3" operator="equal">
      <formula>"?"</formula>
    </cfRule>
  </conditionalFormatting>
  <conditionalFormatting sqref="C470:D470">
    <cfRule type="cellIs" dxfId="1" priority="2" operator="equal">
      <formula>"?"</formula>
    </cfRule>
  </conditionalFormatting>
  <conditionalFormatting sqref="C522:D522">
    <cfRule type="cellIs" dxfId="0" priority="1" operator="equal">
      <formula>"?"</formula>
    </cfRule>
  </conditionalFormatting>
  <dataValidations count="8">
    <dataValidation type="textLength" operator="equal" allowBlank="1" showInputMessage="1" showErrorMessage="1" sqref="E441:F441 E77:F77 E129:F129 E181:F181 E233:F233 E285:F285 E337:F337 E389:F389 E493:F493 E25">
      <formula1>5</formula1>
    </dataValidation>
    <dataValidation type="list" allowBlank="1" showInputMessage="1" showErrorMessage="1" sqref="W70:X70 O38:O41 D38:D41 T135 Q135 W135 W330:X330 O298:O301 D298:D301 T343 Q343 W343 W278:X278 O246:O249 D246:D249 W486:X486 O454:O457 D454:D457 T31 Q31 W31 W382:X382 O350:O353 D350:D353 W226:X226 O194:O197 D194:D197 T187 Q187 W187 T447 Q447 W447 W122:X122 O90:O93 D90:D93 T83 Q83 W83 T291 Q291 W291 T239 Q239 W239 W434:X434 O402:O405 D402:D405 T395 Q395 W395 W174:X174 O142:O145 D142:D145 W538:X538 O506:O509 D506:D509 T499 Q499 W499">
      <formula1>"?,x"</formula1>
    </dataValidation>
    <dataValidation type="list" allowBlank="1" showInputMessage="1" showErrorMessage="1" sqref="U29 W29 U445 W445 U81 W81 U133 W133 U185 W185 U237 W237 U289 W289 U341 W341 U393 W393 U497 W497">
      <formula1>"?,1,3,4,8"</formula1>
    </dataValidation>
    <dataValidation type="list" allowBlank="1" showInputMessage="1" showErrorMessage="1" sqref="W45:X45 W97:X97 W149:X149 W201:X201 W253:X253 W305:X305 W357:X357 W409:X409 W461:X461 W513:X513">
      <formula1>"?,Ja,Nein"</formula1>
    </dataValidation>
    <dataValidation type="list" allowBlank="1" showInputMessage="1" showErrorMessage="1" sqref="C54:F54 C106:F106 C158:F158 C210:F210 C262:F262 C314:F314 C366:F366 C418:F418 C470:F470 C522:F522">
      <mc:AlternateContent xmlns:x12ac="http://schemas.microsoft.com/office/spreadsheetml/2011/1/ac" xmlns:mc="http://schemas.openxmlformats.org/markup-compatibility/2006">
        <mc:Choice Requires="x12ac">
          <x12ac:list>?,nein,"ja, von uns selbst","ja, von einem Dritten, nämlich:"</x12ac:list>
        </mc:Choice>
        <mc:Fallback>
          <formula1>"?,nein,ja, von uns selbst,ja, von einem Dritten, nämlich:"</formula1>
        </mc:Fallback>
      </mc:AlternateContent>
    </dataValidation>
    <dataValidation operator="greaterThanOrEqual" allowBlank="1" showInputMessage="1" showErrorMessage="1" sqref="G54 G106 G158 G210 G262 G314 G366 G418 G470 G522"/>
    <dataValidation type="custom" operator="greaterThanOrEqual" allowBlank="1" showInputMessage="1" showErrorMessage="1" error="Die Eingabe ist auf 1 Nachkommastelle begrenzt." sqref="U27:W27 U79:W79 U131:W131 U183:W183 U235:W235 U287:W287 U339:W339 U391:W391 U443:W443 U495:W495">
      <formula1>MOD(U27*10^1,1)=0</formula1>
    </dataValidation>
    <dataValidation type="whole" operator="greaterThanOrEqual" allowBlank="1" showInputMessage="1" showErrorMessage="1" error="Die Eingabe ist auf ganzzahlige Werte begrenzt." sqref="M35:X35 M87:X87 M139:X139 M191:X191 M243:X243 M295:X295 M347:X347 M399:X399 M451:X451 M503:X503">
      <formula1>0</formula1>
    </dataValidation>
  </dataValidations>
  <pageMargins left="0.59055118110236215" right="0.39370078740157483" top="0.59055118110236215" bottom="0.59055118110236215" header="0.39370078740157483" footer="0.51181102362204722"/>
  <pageSetup paperSize="9" orientation="portrait" r:id="rId1"/>
  <headerFooter>
    <oddFooter>&amp;L         Berichtszeitraum: 2019 / Version 1.9&amp;RSeite &amp;P von &amp;N</oddFooter>
  </headerFooter>
  <rowBreaks count="2" manualBreakCount="2">
    <brk id="19" max="16383" man="1"/>
    <brk id="71" max="25"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theme="0" tint="-4.9989318521683403E-2"/>
  </sheetPr>
  <dimension ref="A1:S3000"/>
  <sheetViews>
    <sheetView zoomScale="130" zoomScaleNormal="130" workbookViewId="0">
      <selection activeCell="E1" sqref="E1"/>
    </sheetView>
  </sheetViews>
  <sheetFormatPr baseColWidth="10" defaultColWidth="11.42578125" defaultRowHeight="12.75" x14ac:dyDescent="0.2"/>
  <cols>
    <col min="1" max="1" width="6.7109375" style="24" customWidth="1"/>
    <col min="2" max="2" width="1.7109375" style="12" customWidth="1"/>
    <col min="3" max="17" width="5.7109375" style="12" customWidth="1"/>
    <col min="18" max="16384" width="11.42578125" style="12"/>
  </cols>
  <sheetData>
    <row r="1" spans="1:17" s="7" customFormat="1" ht="63" customHeight="1" x14ac:dyDescent="0.2">
      <c r="A1" s="4"/>
      <c r="B1" s="5"/>
      <c r="C1" s="5"/>
      <c r="D1" s="5"/>
      <c r="E1" s="5"/>
      <c r="F1" s="5"/>
      <c r="G1" s="5"/>
      <c r="H1" s="5"/>
      <c r="I1" s="5"/>
      <c r="J1" s="5"/>
      <c r="K1" s="5"/>
      <c r="L1" s="28"/>
      <c r="M1" s="5"/>
      <c r="N1" s="5"/>
      <c r="O1" s="5"/>
      <c r="P1" s="5"/>
      <c r="Q1" s="5"/>
    </row>
    <row r="2" spans="1:17" s="7" customFormat="1" ht="14.25" customHeight="1" x14ac:dyDescent="0.2">
      <c r="A2" s="4"/>
      <c r="B2" s="5"/>
      <c r="C2" s="5"/>
      <c r="D2" s="5"/>
      <c r="E2" s="5"/>
      <c r="F2" s="5"/>
      <c r="G2" s="5"/>
      <c r="H2" s="5"/>
      <c r="I2" s="5"/>
      <c r="J2" s="5"/>
      <c r="K2" s="5"/>
      <c r="L2" s="5"/>
      <c r="M2" s="5"/>
      <c r="N2" s="5"/>
      <c r="O2" s="5"/>
      <c r="P2" s="5"/>
      <c r="Q2" s="5"/>
    </row>
    <row r="3" spans="1:17" s="7" customFormat="1" ht="48" customHeight="1" x14ac:dyDescent="0.2">
      <c r="A3" s="1255" t="s">
        <v>1332</v>
      </c>
      <c r="B3" s="1255"/>
      <c r="C3" s="1255"/>
      <c r="D3" s="1255"/>
      <c r="E3" s="1255"/>
      <c r="F3" s="1255"/>
      <c r="G3" s="1255"/>
      <c r="H3" s="1255"/>
      <c r="I3" s="1255"/>
      <c r="J3" s="1255"/>
      <c r="K3" s="1255"/>
      <c r="L3" s="1255"/>
      <c r="M3" s="1255"/>
      <c r="N3" s="1255"/>
      <c r="O3" s="1255"/>
      <c r="P3" s="1255"/>
      <c r="Q3" s="1255"/>
    </row>
    <row r="4" spans="1:17" s="7" customFormat="1" ht="12" customHeight="1" x14ac:dyDescent="0.2">
      <c r="A4" s="29"/>
      <c r="B4" s="30"/>
      <c r="C4" s="30"/>
      <c r="D4" s="30"/>
      <c r="E4" s="30"/>
      <c r="F4" s="30"/>
      <c r="G4" s="30"/>
      <c r="H4" s="30"/>
      <c r="I4" s="30"/>
      <c r="J4" s="30"/>
      <c r="K4" s="30"/>
      <c r="L4" s="30"/>
      <c r="M4" s="30"/>
      <c r="N4" s="30"/>
      <c r="O4" s="30"/>
      <c r="P4" s="30"/>
      <c r="Q4" s="30"/>
    </row>
    <row r="5" spans="1:17" s="10" customFormat="1" ht="21" customHeight="1" x14ac:dyDescent="0.2">
      <c r="A5" s="473" t="s">
        <v>106</v>
      </c>
      <c r="B5" s="474"/>
      <c r="C5" s="475" t="s">
        <v>156</v>
      </c>
      <c r="D5" s="475"/>
      <c r="E5" s="475"/>
      <c r="F5" s="475"/>
      <c r="G5" s="475"/>
      <c r="H5" s="475"/>
      <c r="I5" s="475" t="s">
        <v>157</v>
      </c>
      <c r="J5" s="475"/>
      <c r="K5" s="475"/>
      <c r="L5" s="475"/>
      <c r="M5" s="475"/>
      <c r="N5" s="475"/>
      <c r="O5" s="475"/>
      <c r="P5" s="475"/>
      <c r="Q5" s="476"/>
    </row>
    <row r="6" spans="1:17" s="7" customFormat="1" ht="12" customHeight="1" x14ac:dyDescent="0.2">
      <c r="A6" s="477"/>
      <c r="B6" s="478"/>
      <c r="C6" s="478"/>
      <c r="D6" s="478"/>
      <c r="E6" s="478"/>
      <c r="F6" s="478"/>
      <c r="G6" s="478"/>
      <c r="H6" s="478"/>
      <c r="I6" s="478"/>
      <c r="J6" s="478"/>
      <c r="K6" s="478"/>
      <c r="L6" s="478"/>
      <c r="M6" s="478"/>
      <c r="N6" s="478"/>
      <c r="O6" s="478"/>
      <c r="P6" s="478"/>
      <c r="Q6" s="479"/>
    </row>
    <row r="7" spans="1:17" ht="12" customHeight="1" x14ac:dyDescent="0.2">
      <c r="A7" s="485">
        <v>1</v>
      </c>
      <c r="B7" s="486"/>
      <c r="C7" s="487" t="s">
        <v>163</v>
      </c>
      <c r="D7" s="488"/>
      <c r="E7" s="488"/>
      <c r="F7" s="488"/>
      <c r="G7" s="488"/>
      <c r="H7" s="488"/>
      <c r="I7" s="486" t="s">
        <v>220</v>
      </c>
      <c r="J7" s="488"/>
      <c r="K7" s="488"/>
      <c r="L7" s="488"/>
      <c r="M7" s="488"/>
      <c r="N7" s="488"/>
      <c r="O7" s="488"/>
      <c r="P7" s="488"/>
      <c r="Q7" s="489"/>
    </row>
    <row r="8" spans="1:17" ht="8.25" customHeight="1" x14ac:dyDescent="0.2">
      <c r="A8" s="480"/>
      <c r="B8" s="481"/>
      <c r="C8" s="482"/>
      <c r="D8" s="483"/>
      <c r="E8" s="483"/>
      <c r="F8" s="483"/>
      <c r="G8" s="483"/>
      <c r="H8" s="483"/>
      <c r="I8" s="481"/>
      <c r="J8" s="483"/>
      <c r="K8" s="483"/>
      <c r="L8" s="483"/>
      <c r="M8" s="483"/>
      <c r="N8" s="483"/>
      <c r="O8" s="483"/>
      <c r="P8" s="483"/>
      <c r="Q8" s="484"/>
    </row>
    <row r="9" spans="1:17" ht="12" customHeight="1" x14ac:dyDescent="0.2">
      <c r="A9" s="485">
        <v>1</v>
      </c>
      <c r="B9" s="486"/>
      <c r="C9" s="487" t="s">
        <v>73</v>
      </c>
      <c r="D9" s="488"/>
      <c r="E9" s="488"/>
      <c r="F9" s="488"/>
      <c r="G9" s="488"/>
      <c r="H9" s="488"/>
      <c r="I9" s="486" t="s">
        <v>8</v>
      </c>
      <c r="J9" s="488"/>
      <c r="K9" s="488"/>
      <c r="L9" s="488"/>
      <c r="M9" s="488"/>
      <c r="N9" s="488"/>
      <c r="O9" s="488"/>
      <c r="P9" s="488"/>
      <c r="Q9" s="489"/>
    </row>
    <row r="10" spans="1:17" ht="8.25" customHeight="1" x14ac:dyDescent="0.2">
      <c r="A10" s="480"/>
      <c r="B10" s="481"/>
      <c r="C10" s="482"/>
      <c r="D10" s="483"/>
      <c r="E10" s="483"/>
      <c r="F10" s="483"/>
      <c r="G10" s="483"/>
      <c r="H10" s="483"/>
      <c r="I10" s="481"/>
      <c r="J10" s="483"/>
      <c r="K10" s="483"/>
      <c r="L10" s="483"/>
      <c r="M10" s="483"/>
      <c r="N10" s="483"/>
      <c r="O10" s="483"/>
      <c r="P10" s="483"/>
      <c r="Q10" s="484"/>
    </row>
    <row r="11" spans="1:17" ht="12" customHeight="1" x14ac:dyDescent="0.2">
      <c r="A11" s="485">
        <v>1</v>
      </c>
      <c r="B11" s="486"/>
      <c r="C11" s="487" t="s">
        <v>105</v>
      </c>
      <c r="D11" s="488"/>
      <c r="E11" s="488"/>
      <c r="F11" s="488"/>
      <c r="G11" s="488"/>
      <c r="H11" s="488"/>
      <c r="I11" s="486" t="s">
        <v>9</v>
      </c>
      <c r="J11" s="488"/>
      <c r="K11" s="488"/>
      <c r="L11" s="488"/>
      <c r="M11" s="488"/>
      <c r="N11" s="488"/>
      <c r="O11" s="488"/>
      <c r="P11" s="488"/>
      <c r="Q11" s="489"/>
    </row>
    <row r="12" spans="1:17" ht="8.25" customHeight="1" x14ac:dyDescent="0.2">
      <c r="A12" s="480"/>
      <c r="B12" s="481"/>
      <c r="C12" s="482"/>
      <c r="D12" s="483"/>
      <c r="E12" s="483"/>
      <c r="F12" s="483"/>
      <c r="G12" s="483"/>
      <c r="H12" s="483"/>
      <c r="I12" s="481"/>
      <c r="J12" s="483"/>
      <c r="K12" s="483"/>
      <c r="L12" s="483"/>
      <c r="M12" s="483"/>
      <c r="N12" s="483"/>
      <c r="O12" s="483"/>
      <c r="P12" s="483"/>
      <c r="Q12" s="484"/>
    </row>
    <row r="13" spans="1:17" ht="12" customHeight="1" x14ac:dyDescent="0.2">
      <c r="A13" s="485">
        <v>1</v>
      </c>
      <c r="B13" s="486"/>
      <c r="C13" s="487" t="s">
        <v>75</v>
      </c>
      <c r="D13" s="488"/>
      <c r="E13" s="488"/>
      <c r="F13" s="488"/>
      <c r="G13" s="488"/>
      <c r="H13" s="488"/>
      <c r="I13" s="486" t="s">
        <v>247</v>
      </c>
      <c r="J13" s="488"/>
      <c r="K13" s="488"/>
      <c r="L13" s="488"/>
      <c r="M13" s="488"/>
      <c r="N13" s="488"/>
      <c r="O13" s="488"/>
      <c r="P13" s="488"/>
      <c r="Q13" s="489"/>
    </row>
    <row r="14" spans="1:17" ht="12" customHeight="1" x14ac:dyDescent="0.2">
      <c r="A14" s="485">
        <v>1</v>
      </c>
      <c r="B14" s="486"/>
      <c r="C14" s="487" t="s">
        <v>74</v>
      </c>
      <c r="D14" s="488"/>
      <c r="E14" s="488"/>
      <c r="F14" s="488"/>
      <c r="G14" s="488"/>
      <c r="H14" s="488"/>
      <c r="I14" s="486" t="s">
        <v>101</v>
      </c>
      <c r="J14" s="488"/>
      <c r="K14" s="488"/>
      <c r="L14" s="488"/>
      <c r="M14" s="488"/>
      <c r="N14" s="488"/>
      <c r="O14" s="488"/>
      <c r="P14" s="488"/>
      <c r="Q14" s="489"/>
    </row>
    <row r="15" spans="1:17" ht="12" customHeight="1" x14ac:dyDescent="0.2">
      <c r="A15" s="485"/>
      <c r="B15" s="486"/>
      <c r="C15" s="487"/>
      <c r="D15" s="488"/>
      <c r="E15" s="488"/>
      <c r="F15" s="488"/>
      <c r="G15" s="488"/>
      <c r="H15" s="488"/>
      <c r="I15" s="486" t="s">
        <v>89</v>
      </c>
      <c r="J15" s="488"/>
      <c r="K15" s="488"/>
      <c r="L15" s="488"/>
      <c r="M15" s="488"/>
      <c r="N15" s="488"/>
      <c r="O15" s="488"/>
      <c r="P15" s="488"/>
      <c r="Q15" s="489"/>
    </row>
    <row r="16" spans="1:17" ht="12" customHeight="1" x14ac:dyDescent="0.2">
      <c r="A16" s="485"/>
      <c r="B16" s="486"/>
      <c r="C16" s="487"/>
      <c r="D16" s="488"/>
      <c r="E16" s="488"/>
      <c r="F16" s="488"/>
      <c r="G16" s="488"/>
      <c r="H16" s="488"/>
      <c r="I16" s="486" t="s">
        <v>134</v>
      </c>
      <c r="J16" s="488"/>
      <c r="K16" s="488"/>
      <c r="L16" s="488"/>
      <c r="M16" s="488"/>
      <c r="N16" s="488"/>
      <c r="O16" s="488"/>
      <c r="P16" s="488"/>
      <c r="Q16" s="489"/>
    </row>
    <row r="17" spans="1:17" ht="12" customHeight="1" x14ac:dyDescent="0.2">
      <c r="A17" s="485"/>
      <c r="B17" s="486"/>
      <c r="C17" s="487"/>
      <c r="D17" s="488"/>
      <c r="E17" s="488"/>
      <c r="F17" s="488"/>
      <c r="G17" s="488"/>
      <c r="H17" s="488"/>
      <c r="I17" s="486" t="s">
        <v>135</v>
      </c>
      <c r="J17" s="488"/>
      <c r="K17" s="488"/>
      <c r="L17" s="488"/>
      <c r="M17" s="488"/>
      <c r="N17" s="488"/>
      <c r="O17" s="488"/>
      <c r="P17" s="488"/>
      <c r="Q17" s="489"/>
    </row>
    <row r="18" spans="1:17" ht="8.25" customHeight="1" x14ac:dyDescent="0.2">
      <c r="A18" s="480"/>
      <c r="B18" s="481"/>
      <c r="C18" s="482"/>
      <c r="D18" s="483"/>
      <c r="E18" s="483"/>
      <c r="F18" s="483"/>
      <c r="G18" s="483"/>
      <c r="H18" s="483"/>
      <c r="I18" s="481"/>
      <c r="J18" s="483"/>
      <c r="K18" s="483"/>
      <c r="L18" s="483"/>
      <c r="M18" s="483"/>
      <c r="N18" s="483"/>
      <c r="O18" s="483"/>
      <c r="P18" s="483"/>
      <c r="Q18" s="484"/>
    </row>
    <row r="19" spans="1:17" ht="12" customHeight="1" x14ac:dyDescent="0.2">
      <c r="A19" s="485">
        <v>1</v>
      </c>
      <c r="B19" s="486"/>
      <c r="C19" s="487" t="s">
        <v>369</v>
      </c>
      <c r="D19" s="488"/>
      <c r="E19" s="488"/>
      <c r="F19" s="488"/>
      <c r="G19" s="488"/>
      <c r="H19" s="488"/>
      <c r="I19" s="486" t="s">
        <v>370</v>
      </c>
      <c r="J19" s="488"/>
      <c r="K19" s="488"/>
      <c r="L19" s="488"/>
      <c r="M19" s="488"/>
      <c r="N19" s="488"/>
      <c r="O19" s="488"/>
      <c r="P19" s="488"/>
      <c r="Q19" s="489"/>
    </row>
    <row r="20" spans="1:17" ht="12" customHeight="1" x14ac:dyDescent="0.2">
      <c r="A20" s="485"/>
      <c r="B20" s="486"/>
      <c r="C20" s="487"/>
      <c r="D20" s="488"/>
      <c r="E20" s="488"/>
      <c r="F20" s="488"/>
      <c r="G20" s="488"/>
      <c r="H20" s="488"/>
      <c r="I20" s="486" t="s">
        <v>371</v>
      </c>
      <c r="J20" s="488"/>
      <c r="K20" s="488"/>
      <c r="L20" s="488"/>
      <c r="M20" s="488"/>
      <c r="N20" s="488"/>
      <c r="O20" s="488"/>
      <c r="P20" s="488"/>
      <c r="Q20" s="489"/>
    </row>
    <row r="21" spans="1:17" ht="12" customHeight="1" x14ac:dyDescent="0.2">
      <c r="A21" s="485"/>
      <c r="B21" s="486"/>
      <c r="C21" s="487"/>
      <c r="D21" s="488"/>
      <c r="E21" s="488"/>
      <c r="F21" s="488"/>
      <c r="G21" s="488"/>
      <c r="H21" s="488"/>
      <c r="I21" s="486"/>
      <c r="J21" s="488"/>
      <c r="K21" s="488"/>
      <c r="L21" s="486" t="s">
        <v>372</v>
      </c>
      <c r="M21" s="488"/>
      <c r="N21" s="488"/>
      <c r="O21" s="488"/>
      <c r="P21" s="488"/>
      <c r="Q21" s="489"/>
    </row>
    <row r="22" spans="1:17" ht="8.25" customHeight="1" x14ac:dyDescent="0.2">
      <c r="A22" s="480"/>
      <c r="B22" s="481"/>
      <c r="C22" s="482"/>
      <c r="D22" s="483"/>
      <c r="E22" s="483"/>
      <c r="F22" s="483"/>
      <c r="G22" s="483"/>
      <c r="H22" s="483"/>
      <c r="I22" s="481"/>
      <c r="J22" s="483"/>
      <c r="K22" s="483"/>
      <c r="L22" s="483"/>
      <c r="M22" s="483"/>
      <c r="N22" s="483"/>
      <c r="O22" s="483"/>
      <c r="P22" s="483"/>
      <c r="Q22" s="484"/>
    </row>
    <row r="23" spans="1:17" ht="12" customHeight="1" x14ac:dyDescent="0.2">
      <c r="A23" s="485">
        <v>1</v>
      </c>
      <c r="B23" s="486"/>
      <c r="C23" s="487" t="s">
        <v>39</v>
      </c>
      <c r="D23" s="488"/>
      <c r="E23" s="488"/>
      <c r="F23" s="488"/>
      <c r="G23" s="488"/>
      <c r="H23" s="488"/>
      <c r="I23" s="486" t="s">
        <v>355</v>
      </c>
      <c r="J23" s="488"/>
      <c r="K23" s="488"/>
      <c r="L23" s="488"/>
      <c r="M23" s="488"/>
      <c r="N23" s="488"/>
      <c r="O23" s="488"/>
      <c r="P23" s="488"/>
      <c r="Q23" s="489"/>
    </row>
    <row r="24" spans="1:17" ht="12" customHeight="1" x14ac:dyDescent="0.2">
      <c r="A24" s="485"/>
      <c r="B24" s="486"/>
      <c r="C24" s="487" t="s">
        <v>40</v>
      </c>
      <c r="D24" s="488"/>
      <c r="E24" s="488"/>
      <c r="F24" s="488"/>
      <c r="G24" s="488"/>
      <c r="H24" s="488"/>
      <c r="I24" s="486"/>
      <c r="J24" s="488"/>
      <c r="K24" s="488"/>
      <c r="L24" s="488"/>
      <c r="M24" s="488"/>
      <c r="N24" s="488"/>
      <c r="O24" s="488"/>
      <c r="P24" s="488"/>
      <c r="Q24" s="489"/>
    </row>
    <row r="25" spans="1:17" ht="8.25" customHeight="1" x14ac:dyDescent="0.2">
      <c r="A25" s="480"/>
      <c r="B25" s="481"/>
      <c r="C25" s="482"/>
      <c r="D25" s="483"/>
      <c r="E25" s="483"/>
      <c r="F25" s="483"/>
      <c r="G25" s="483"/>
      <c r="H25" s="483"/>
      <c r="I25" s="481"/>
      <c r="J25" s="483"/>
      <c r="K25" s="483"/>
      <c r="L25" s="483"/>
      <c r="M25" s="483"/>
      <c r="N25" s="483"/>
      <c r="O25" s="483"/>
      <c r="P25" s="483"/>
      <c r="Q25" s="484"/>
    </row>
    <row r="26" spans="1:17" ht="12" customHeight="1" x14ac:dyDescent="0.2">
      <c r="A26" s="485">
        <v>1</v>
      </c>
      <c r="B26" s="486"/>
      <c r="C26" s="487" t="s">
        <v>360</v>
      </c>
      <c r="D26" s="488"/>
      <c r="E26" s="488"/>
      <c r="F26" s="488"/>
      <c r="G26" s="488"/>
      <c r="H26" s="488"/>
      <c r="I26" s="486" t="s">
        <v>361</v>
      </c>
      <c r="J26" s="488"/>
      <c r="K26" s="488"/>
      <c r="L26" s="488"/>
      <c r="M26" s="488"/>
      <c r="N26" s="488"/>
      <c r="O26" s="488"/>
      <c r="P26" s="488"/>
      <c r="Q26" s="489"/>
    </row>
    <row r="27" spans="1:17" ht="12" customHeight="1" x14ac:dyDescent="0.2">
      <c r="A27" s="485"/>
      <c r="B27" s="486"/>
      <c r="C27" s="487"/>
      <c r="D27" s="488"/>
      <c r="E27" s="488"/>
      <c r="F27" s="488"/>
      <c r="G27" s="488"/>
      <c r="H27" s="488"/>
      <c r="I27" s="486" t="s">
        <v>362</v>
      </c>
      <c r="J27" s="488"/>
      <c r="K27" s="488"/>
      <c r="L27" s="488"/>
      <c r="M27" s="488"/>
      <c r="N27" s="488"/>
      <c r="O27" s="488"/>
      <c r="P27" s="488"/>
      <c r="Q27" s="489"/>
    </row>
    <row r="28" spans="1:17" ht="12" customHeight="1" x14ac:dyDescent="0.2">
      <c r="A28" s="485"/>
      <c r="B28" s="486"/>
      <c r="C28" s="487"/>
      <c r="D28" s="488"/>
      <c r="E28" s="488"/>
      <c r="F28" s="488"/>
      <c r="G28" s="488"/>
      <c r="H28" s="488"/>
      <c r="I28" s="486" t="s">
        <v>930</v>
      </c>
      <c r="J28" s="488"/>
      <c r="K28" s="488"/>
      <c r="L28" s="488"/>
      <c r="M28" s="488"/>
      <c r="N28" s="488"/>
      <c r="O28" s="488"/>
      <c r="P28" s="488"/>
      <c r="Q28" s="489"/>
    </row>
    <row r="29" spans="1:17" ht="8.25" customHeight="1" x14ac:dyDescent="0.2">
      <c r="A29" s="480"/>
      <c r="B29" s="481"/>
      <c r="C29" s="482"/>
      <c r="D29" s="483"/>
      <c r="E29" s="483"/>
      <c r="F29" s="483"/>
      <c r="G29" s="483"/>
      <c r="H29" s="483"/>
      <c r="I29" s="481"/>
      <c r="J29" s="483"/>
      <c r="K29" s="483"/>
      <c r="L29" s="483"/>
      <c r="M29" s="483"/>
      <c r="N29" s="483"/>
      <c r="O29" s="483"/>
      <c r="P29" s="483"/>
      <c r="Q29" s="484"/>
    </row>
    <row r="30" spans="1:17" ht="12" customHeight="1" x14ac:dyDescent="0.2">
      <c r="A30" s="485">
        <v>1</v>
      </c>
      <c r="B30" s="486"/>
      <c r="C30" s="487" t="s">
        <v>363</v>
      </c>
      <c r="D30" s="488"/>
      <c r="E30" s="488"/>
      <c r="F30" s="488"/>
      <c r="G30" s="488"/>
      <c r="H30" s="488"/>
      <c r="I30" s="486" t="s">
        <v>374</v>
      </c>
      <c r="J30" s="488"/>
      <c r="K30" s="488"/>
      <c r="L30" s="488"/>
      <c r="M30" s="488"/>
      <c r="N30" s="488"/>
      <c r="O30" s="488"/>
      <c r="P30" s="488"/>
      <c r="Q30" s="489"/>
    </row>
    <row r="31" spans="1:17" ht="12" customHeight="1" x14ac:dyDescent="0.2">
      <c r="A31" s="485"/>
      <c r="B31" s="486"/>
      <c r="C31" s="487" t="s">
        <v>373</v>
      </c>
      <c r="D31" s="488"/>
      <c r="E31" s="488"/>
      <c r="F31" s="488"/>
      <c r="G31" s="488"/>
      <c r="H31" s="488"/>
      <c r="I31" s="486" t="s">
        <v>721</v>
      </c>
      <c r="J31" s="488"/>
      <c r="K31" s="488"/>
      <c r="L31" s="488"/>
      <c r="M31" s="488"/>
      <c r="N31" s="488"/>
      <c r="O31" s="488"/>
      <c r="P31" s="488"/>
      <c r="Q31" s="489"/>
    </row>
    <row r="32" spans="1:17" ht="8.25" customHeight="1" x14ac:dyDescent="0.2">
      <c r="A32" s="480"/>
      <c r="B32" s="481"/>
      <c r="C32" s="482"/>
      <c r="D32" s="483"/>
      <c r="E32" s="483"/>
      <c r="F32" s="483"/>
      <c r="G32" s="483"/>
      <c r="H32" s="483"/>
      <c r="I32" s="481"/>
      <c r="J32" s="483"/>
      <c r="K32" s="483"/>
      <c r="L32" s="483"/>
      <c r="M32" s="483"/>
      <c r="N32" s="483"/>
      <c r="O32" s="483"/>
      <c r="P32" s="483"/>
      <c r="Q32" s="484"/>
    </row>
    <row r="33" spans="1:17" ht="12" customHeight="1" x14ac:dyDescent="0.2">
      <c r="A33" s="485">
        <v>1</v>
      </c>
      <c r="B33" s="486"/>
      <c r="C33" s="487" t="s">
        <v>364</v>
      </c>
      <c r="D33" s="488"/>
      <c r="E33" s="488"/>
      <c r="F33" s="488"/>
      <c r="G33" s="488"/>
      <c r="H33" s="488"/>
      <c r="I33" s="486" t="s">
        <v>366</v>
      </c>
      <c r="J33" s="488"/>
      <c r="K33" s="488"/>
      <c r="L33" s="488"/>
      <c r="M33" s="488"/>
      <c r="N33" s="488"/>
      <c r="O33" s="488"/>
      <c r="P33" s="488"/>
      <c r="Q33" s="489"/>
    </row>
    <row r="34" spans="1:17" ht="12" customHeight="1" x14ac:dyDescent="0.2">
      <c r="A34" s="485"/>
      <c r="B34" s="486"/>
      <c r="C34" s="487" t="s">
        <v>365</v>
      </c>
      <c r="D34" s="488"/>
      <c r="E34" s="488"/>
      <c r="F34" s="488"/>
      <c r="G34" s="488"/>
      <c r="H34" s="488"/>
      <c r="I34" s="486" t="s">
        <v>367</v>
      </c>
      <c r="J34" s="488"/>
      <c r="K34" s="488"/>
      <c r="L34" s="488"/>
      <c r="M34" s="488"/>
      <c r="N34" s="488"/>
      <c r="O34" s="488"/>
      <c r="P34" s="488"/>
      <c r="Q34" s="489"/>
    </row>
    <row r="35" spans="1:17" ht="12" customHeight="1" x14ac:dyDescent="0.2">
      <c r="A35" s="485"/>
      <c r="B35" s="486"/>
      <c r="C35" s="487"/>
      <c r="D35" s="488"/>
      <c r="E35" s="488"/>
      <c r="F35" s="488"/>
      <c r="G35" s="488"/>
      <c r="H35" s="488"/>
      <c r="I35" s="486" t="s">
        <v>368</v>
      </c>
      <c r="J35" s="488"/>
      <c r="K35" s="488"/>
      <c r="L35" s="488"/>
      <c r="M35" s="488"/>
      <c r="N35" s="488"/>
      <c r="O35" s="488"/>
      <c r="P35" s="488"/>
      <c r="Q35" s="489"/>
    </row>
    <row r="36" spans="1:17" ht="8.25" customHeight="1" x14ac:dyDescent="0.2">
      <c r="A36" s="480"/>
      <c r="B36" s="481"/>
      <c r="C36" s="482"/>
      <c r="D36" s="483"/>
      <c r="E36" s="483"/>
      <c r="F36" s="483"/>
      <c r="G36" s="483"/>
      <c r="H36" s="483"/>
      <c r="I36" s="481"/>
      <c r="J36" s="483"/>
      <c r="K36" s="483"/>
      <c r="L36" s="483"/>
      <c r="M36" s="483"/>
      <c r="N36" s="483"/>
      <c r="O36" s="483"/>
      <c r="P36" s="483"/>
      <c r="Q36" s="484"/>
    </row>
    <row r="37" spans="1:17" ht="12" customHeight="1" x14ac:dyDescent="0.2">
      <c r="A37" s="490" t="s">
        <v>720</v>
      </c>
      <c r="B37" s="486"/>
      <c r="C37" s="487" t="s">
        <v>14</v>
      </c>
      <c r="D37" s="488"/>
      <c r="E37" s="488"/>
      <c r="F37" s="488"/>
      <c r="G37" s="488"/>
      <c r="H37" s="488"/>
      <c r="I37" s="486" t="s">
        <v>102</v>
      </c>
      <c r="J37" s="488"/>
      <c r="K37" s="488"/>
      <c r="L37" s="488"/>
      <c r="M37" s="488"/>
      <c r="N37" s="488"/>
      <c r="O37" s="488"/>
      <c r="P37" s="488"/>
      <c r="Q37" s="489"/>
    </row>
    <row r="38" spans="1:17" ht="12" customHeight="1" x14ac:dyDescent="0.2">
      <c r="A38" s="485"/>
      <c r="B38" s="486"/>
      <c r="C38" s="487"/>
      <c r="D38" s="488"/>
      <c r="E38" s="488"/>
      <c r="F38" s="488"/>
      <c r="G38" s="488"/>
      <c r="H38" s="488"/>
      <c r="I38" s="486" t="s">
        <v>103</v>
      </c>
      <c r="J38" s="488"/>
      <c r="K38" s="488"/>
      <c r="L38" s="488"/>
      <c r="M38" s="488"/>
      <c r="N38" s="488"/>
      <c r="O38" s="488"/>
      <c r="P38" s="488"/>
      <c r="Q38" s="489"/>
    </row>
    <row r="39" spans="1:17" ht="12" customHeight="1" x14ac:dyDescent="0.2">
      <c r="A39" s="485"/>
      <c r="B39" s="486"/>
      <c r="C39" s="487"/>
      <c r="D39" s="488"/>
      <c r="E39" s="488"/>
      <c r="F39" s="488"/>
      <c r="G39" s="488"/>
      <c r="H39" s="488"/>
      <c r="I39" s="486" t="s">
        <v>104</v>
      </c>
      <c r="J39" s="488"/>
      <c r="K39" s="488"/>
      <c r="L39" s="488"/>
      <c r="M39" s="488"/>
      <c r="N39" s="488"/>
      <c r="O39" s="488"/>
      <c r="P39" s="488"/>
      <c r="Q39" s="489"/>
    </row>
    <row r="40" spans="1:17" ht="8.25" customHeight="1" x14ac:dyDescent="0.2">
      <c r="A40" s="480"/>
      <c r="B40" s="481"/>
      <c r="C40" s="482"/>
      <c r="D40" s="483"/>
      <c r="E40" s="483"/>
      <c r="F40" s="483"/>
      <c r="G40" s="483"/>
      <c r="H40" s="483"/>
      <c r="I40" s="481"/>
      <c r="J40" s="483"/>
      <c r="K40" s="483"/>
      <c r="L40" s="483"/>
      <c r="M40" s="483"/>
      <c r="N40" s="483"/>
      <c r="O40" s="483"/>
      <c r="P40" s="483"/>
      <c r="Q40" s="484"/>
    </row>
    <row r="41" spans="1:17" ht="12" customHeight="1" x14ac:dyDescent="0.2">
      <c r="A41" s="485">
        <v>2</v>
      </c>
      <c r="B41" s="486"/>
      <c r="C41" s="487" t="s">
        <v>228</v>
      </c>
      <c r="D41" s="488"/>
      <c r="E41" s="488"/>
      <c r="F41" s="488"/>
      <c r="G41" s="488"/>
      <c r="H41" s="488"/>
      <c r="I41" s="486" t="s">
        <v>229</v>
      </c>
      <c r="J41" s="488"/>
      <c r="K41" s="488"/>
      <c r="L41" s="488"/>
      <c r="M41" s="488"/>
      <c r="N41" s="488"/>
      <c r="O41" s="488"/>
      <c r="P41" s="488"/>
      <c r="Q41" s="489"/>
    </row>
    <row r="42" spans="1:17" ht="12" customHeight="1" x14ac:dyDescent="0.2">
      <c r="A42" s="485"/>
      <c r="B42" s="486"/>
      <c r="C42" s="487"/>
      <c r="D42" s="488"/>
      <c r="E42" s="488"/>
      <c r="F42" s="488"/>
      <c r="G42" s="488"/>
      <c r="H42" s="488"/>
      <c r="I42" s="486" t="s">
        <v>356</v>
      </c>
      <c r="J42" s="488"/>
      <c r="K42" s="488"/>
      <c r="L42" s="488"/>
      <c r="M42" s="488"/>
      <c r="N42" s="488"/>
      <c r="O42" s="488"/>
      <c r="P42" s="488"/>
      <c r="Q42" s="489"/>
    </row>
    <row r="43" spans="1:17" ht="12" customHeight="1" x14ac:dyDescent="0.2">
      <c r="A43" s="485"/>
      <c r="B43" s="486"/>
      <c r="C43" s="487"/>
      <c r="D43" s="488"/>
      <c r="E43" s="488"/>
      <c r="F43" s="488"/>
      <c r="G43" s="488"/>
      <c r="H43" s="488"/>
      <c r="I43" s="486" t="s">
        <v>90</v>
      </c>
      <c r="J43" s="488"/>
      <c r="K43" s="488"/>
      <c r="L43" s="488"/>
      <c r="M43" s="488"/>
      <c r="N43" s="488"/>
      <c r="O43" s="488"/>
      <c r="P43" s="488"/>
      <c r="Q43" s="489"/>
    </row>
    <row r="44" spans="1:17" ht="8.25" customHeight="1" x14ac:dyDescent="0.2">
      <c r="A44" s="480"/>
      <c r="B44" s="481"/>
      <c r="C44" s="482"/>
      <c r="D44" s="483"/>
      <c r="E44" s="483"/>
      <c r="F44" s="483"/>
      <c r="G44" s="483"/>
      <c r="H44" s="483"/>
      <c r="I44" s="481"/>
      <c r="J44" s="483"/>
      <c r="K44" s="483"/>
      <c r="L44" s="483"/>
      <c r="M44" s="483"/>
      <c r="N44" s="483"/>
      <c r="O44" s="483"/>
      <c r="P44" s="483"/>
      <c r="Q44" s="484"/>
    </row>
    <row r="45" spans="1:17" ht="12" customHeight="1" x14ac:dyDescent="0.2">
      <c r="A45" s="485">
        <v>2</v>
      </c>
      <c r="B45" s="486"/>
      <c r="C45" s="487" t="s">
        <v>30</v>
      </c>
      <c r="D45" s="488"/>
      <c r="E45" s="488"/>
      <c r="F45" s="488"/>
      <c r="G45" s="488"/>
      <c r="H45" s="488"/>
      <c r="I45" s="486" t="s">
        <v>358</v>
      </c>
      <c r="J45" s="488"/>
      <c r="K45" s="488"/>
      <c r="L45" s="488"/>
      <c r="M45" s="488"/>
      <c r="N45" s="488"/>
      <c r="O45" s="488"/>
      <c r="P45" s="488"/>
      <c r="Q45" s="489"/>
    </row>
    <row r="46" spans="1:17" ht="12" customHeight="1" x14ac:dyDescent="0.2">
      <c r="A46" s="491"/>
      <c r="B46" s="492"/>
      <c r="C46" s="487"/>
      <c r="D46" s="488"/>
      <c r="E46" s="488"/>
      <c r="F46" s="488"/>
      <c r="G46" s="488"/>
      <c r="H46" s="488"/>
      <c r="I46" s="486" t="s">
        <v>359</v>
      </c>
      <c r="J46" s="488"/>
      <c r="K46" s="488"/>
      <c r="L46" s="488"/>
      <c r="M46" s="488"/>
      <c r="N46" s="488"/>
      <c r="O46" s="488"/>
      <c r="P46" s="488"/>
      <c r="Q46" s="489"/>
    </row>
    <row r="47" spans="1:17" ht="12" customHeight="1" x14ac:dyDescent="0.2">
      <c r="A47" s="491"/>
      <c r="B47" s="492"/>
      <c r="C47" s="487"/>
      <c r="D47" s="488"/>
      <c r="E47" s="488"/>
      <c r="F47" s="488"/>
      <c r="G47" s="488"/>
      <c r="H47" s="488"/>
      <c r="I47" s="486" t="s">
        <v>1267</v>
      </c>
      <c r="J47" s="488"/>
      <c r="K47" s="488"/>
      <c r="L47" s="488"/>
      <c r="M47" s="488"/>
      <c r="N47" s="488"/>
      <c r="O47" s="488"/>
      <c r="P47" s="488"/>
      <c r="Q47" s="489"/>
    </row>
    <row r="48" spans="1:17" ht="12" customHeight="1" x14ac:dyDescent="0.2">
      <c r="A48" s="491"/>
      <c r="B48" s="492"/>
      <c r="C48" s="487"/>
      <c r="D48" s="488"/>
      <c r="E48" s="488"/>
      <c r="F48" s="488"/>
      <c r="G48" s="488"/>
      <c r="H48" s="488"/>
      <c r="I48" s="486" t="s">
        <v>357</v>
      </c>
      <c r="J48" s="488"/>
      <c r="K48" s="488"/>
      <c r="L48" s="488"/>
      <c r="M48" s="488"/>
      <c r="N48" s="488"/>
      <c r="O48" s="488"/>
      <c r="P48" s="488"/>
      <c r="Q48" s="489"/>
    </row>
    <row r="49" spans="1:17" ht="8.25" customHeight="1" x14ac:dyDescent="0.2">
      <c r="A49" s="480"/>
      <c r="B49" s="481"/>
      <c r="C49" s="482"/>
      <c r="D49" s="483"/>
      <c r="E49" s="483"/>
      <c r="F49" s="483"/>
      <c r="G49" s="483"/>
      <c r="H49" s="483"/>
      <c r="I49" s="481"/>
      <c r="J49" s="483"/>
      <c r="K49" s="483"/>
      <c r="L49" s="483"/>
      <c r="M49" s="483"/>
      <c r="N49" s="483"/>
      <c r="O49" s="483"/>
      <c r="P49" s="483"/>
      <c r="Q49" s="484"/>
    </row>
    <row r="50" spans="1:17" ht="12" customHeight="1" x14ac:dyDescent="0.2">
      <c r="A50" s="485" t="s">
        <v>18</v>
      </c>
      <c r="B50" s="486"/>
      <c r="C50" s="487" t="s">
        <v>16</v>
      </c>
      <c r="D50" s="488"/>
      <c r="E50" s="488"/>
      <c r="F50" s="488"/>
      <c r="G50" s="488"/>
      <c r="H50" s="488"/>
      <c r="I50" s="486" t="s">
        <v>242</v>
      </c>
      <c r="J50" s="488"/>
      <c r="K50" s="488"/>
      <c r="L50" s="488"/>
      <c r="M50" s="488"/>
      <c r="N50" s="488"/>
      <c r="O50" s="488"/>
      <c r="P50" s="488"/>
      <c r="Q50" s="489"/>
    </row>
    <row r="51" spans="1:17" ht="12" customHeight="1" x14ac:dyDescent="0.2">
      <c r="A51" s="485"/>
      <c r="B51" s="486"/>
      <c r="C51" s="487"/>
      <c r="D51" s="488"/>
      <c r="E51" s="488"/>
      <c r="F51" s="488"/>
      <c r="G51" s="488"/>
      <c r="H51" s="488"/>
      <c r="I51" s="486" t="s">
        <v>17</v>
      </c>
      <c r="J51" s="488"/>
      <c r="K51" s="488"/>
      <c r="L51" s="488"/>
      <c r="M51" s="488"/>
      <c r="N51" s="488"/>
      <c r="O51" s="488"/>
      <c r="P51" s="488"/>
      <c r="Q51" s="489"/>
    </row>
    <row r="52" spans="1:17" ht="8.25" customHeight="1" x14ac:dyDescent="0.2">
      <c r="A52" s="480"/>
      <c r="B52" s="481"/>
      <c r="C52" s="482"/>
      <c r="D52" s="483"/>
      <c r="E52" s="483"/>
      <c r="F52" s="483"/>
      <c r="G52" s="483"/>
      <c r="H52" s="483"/>
      <c r="I52" s="481"/>
      <c r="J52" s="483"/>
      <c r="K52" s="483"/>
      <c r="L52" s="483"/>
      <c r="M52" s="483"/>
      <c r="N52" s="483"/>
      <c r="O52" s="483"/>
      <c r="P52" s="483"/>
      <c r="Q52" s="484"/>
    </row>
    <row r="53" spans="1:17" ht="12.75" customHeight="1" x14ac:dyDescent="0.2">
      <c r="A53" s="485">
        <v>3</v>
      </c>
      <c r="B53" s="486"/>
      <c r="C53" s="487" t="s">
        <v>246</v>
      </c>
      <c r="D53" s="488"/>
      <c r="E53" s="488"/>
      <c r="F53" s="488"/>
      <c r="G53" s="488"/>
      <c r="H53" s="488"/>
      <c r="I53" s="486" t="s">
        <v>89</v>
      </c>
      <c r="J53" s="488"/>
      <c r="K53" s="488"/>
      <c r="L53" s="488"/>
      <c r="M53" s="488"/>
      <c r="N53" s="488"/>
      <c r="O53" s="488"/>
      <c r="P53" s="488"/>
      <c r="Q53" s="489"/>
    </row>
    <row r="54" spans="1:17" ht="12.75" customHeight="1" x14ac:dyDescent="0.2">
      <c r="A54" s="493"/>
      <c r="B54" s="486"/>
      <c r="C54" s="487"/>
      <c r="D54" s="488"/>
      <c r="E54" s="488"/>
      <c r="F54" s="488"/>
      <c r="G54" s="488"/>
      <c r="H54" s="488"/>
      <c r="I54" s="486" t="s">
        <v>134</v>
      </c>
      <c r="J54" s="488"/>
      <c r="K54" s="488"/>
      <c r="L54" s="488"/>
      <c r="M54" s="488"/>
      <c r="N54" s="488"/>
      <c r="O54" s="488"/>
      <c r="P54" s="488"/>
      <c r="Q54" s="489"/>
    </row>
    <row r="55" spans="1:17" ht="12.75" customHeight="1" x14ac:dyDescent="0.2">
      <c r="A55" s="493"/>
      <c r="B55" s="486"/>
      <c r="C55" s="487"/>
      <c r="D55" s="488"/>
      <c r="E55" s="488"/>
      <c r="F55" s="488"/>
      <c r="G55" s="488"/>
      <c r="H55" s="488"/>
      <c r="I55" s="486" t="s">
        <v>135</v>
      </c>
      <c r="J55" s="488"/>
      <c r="K55" s="488"/>
      <c r="L55" s="488"/>
      <c r="M55" s="488"/>
      <c r="N55" s="488"/>
      <c r="O55" s="488"/>
      <c r="P55" s="488"/>
      <c r="Q55" s="489"/>
    </row>
    <row r="56" spans="1:17" ht="5.25" customHeight="1" x14ac:dyDescent="0.2">
      <c r="A56" s="494"/>
      <c r="B56" s="495"/>
      <c r="C56" s="496"/>
      <c r="D56" s="497"/>
      <c r="E56" s="497"/>
      <c r="F56" s="497"/>
      <c r="G56" s="497"/>
      <c r="H56" s="497"/>
      <c r="I56" s="495"/>
      <c r="J56" s="497"/>
      <c r="K56" s="497"/>
      <c r="L56" s="497"/>
      <c r="M56" s="497"/>
      <c r="N56" s="497"/>
      <c r="O56" s="497"/>
      <c r="P56" s="497"/>
      <c r="Q56" s="498"/>
    </row>
    <row r="57" spans="1:17" ht="18" customHeight="1" x14ac:dyDescent="0.2">
      <c r="A57" s="863"/>
      <c r="B57" s="481"/>
      <c r="C57" s="482"/>
      <c r="D57" s="483"/>
      <c r="E57" s="483"/>
      <c r="F57" s="483"/>
      <c r="G57" s="483"/>
      <c r="H57" s="483"/>
      <c r="I57" s="481"/>
      <c r="J57" s="483"/>
      <c r="K57" s="483"/>
      <c r="L57" s="483"/>
      <c r="M57" s="483"/>
      <c r="N57" s="483"/>
      <c r="O57" s="483"/>
      <c r="P57" s="483"/>
      <c r="Q57" s="483"/>
    </row>
    <row r="58" spans="1:17" ht="15" customHeight="1" x14ac:dyDescent="0.25">
      <c r="A58" s="33" t="s">
        <v>1344</v>
      </c>
      <c r="B58" s="31"/>
      <c r="C58" s="31"/>
      <c r="D58" s="31"/>
      <c r="E58" s="31"/>
      <c r="F58" s="31"/>
      <c r="G58" s="31"/>
      <c r="H58" s="31"/>
      <c r="I58" s="31"/>
      <c r="J58" s="31"/>
      <c r="K58" s="31"/>
      <c r="L58" s="31"/>
      <c r="M58" s="31"/>
      <c r="N58" s="31"/>
      <c r="O58" s="31"/>
      <c r="P58" s="31"/>
      <c r="Q58" s="31"/>
    </row>
    <row r="59" spans="1:17" ht="12" customHeight="1" x14ac:dyDescent="0.2">
      <c r="A59" s="12"/>
    </row>
    <row r="60" spans="1:17" ht="54" customHeight="1" x14ac:dyDescent="0.2">
      <c r="A60" s="1276" t="s">
        <v>1335</v>
      </c>
      <c r="B60" s="1277"/>
      <c r="C60" s="1277"/>
      <c r="D60" s="1277"/>
      <c r="E60" s="1277"/>
      <c r="F60" s="1277"/>
      <c r="G60" s="1277"/>
      <c r="H60" s="1277"/>
      <c r="I60" s="1277"/>
      <c r="J60" s="1277"/>
      <c r="K60" s="1277"/>
      <c r="L60" s="1277"/>
      <c r="M60" s="1277"/>
      <c r="N60" s="1277"/>
      <c r="O60" s="1277"/>
      <c r="P60" s="1277"/>
      <c r="Q60" s="1278"/>
    </row>
    <row r="61" spans="1:17" ht="12" customHeight="1" x14ac:dyDescent="0.2">
      <c r="A61" s="369"/>
      <c r="B61" s="370"/>
      <c r="C61" s="371"/>
      <c r="D61" s="368"/>
      <c r="E61" s="368"/>
      <c r="F61" s="368"/>
      <c r="G61" s="368"/>
      <c r="H61" s="368"/>
      <c r="I61" s="372"/>
      <c r="J61" s="368"/>
      <c r="K61" s="368"/>
      <c r="L61" s="368"/>
      <c r="M61" s="368"/>
      <c r="N61" s="368"/>
      <c r="O61" s="368"/>
      <c r="P61" s="368"/>
      <c r="Q61" s="368"/>
    </row>
    <row r="62" spans="1:17" ht="15" customHeight="1" x14ac:dyDescent="0.2">
      <c r="A62" s="1041" t="s">
        <v>1088</v>
      </c>
      <c r="B62" s="1042"/>
      <c r="C62" s="1040"/>
      <c r="D62" s="1043"/>
      <c r="E62" s="1043"/>
      <c r="F62" s="1043"/>
      <c r="G62" s="1043"/>
      <c r="H62" s="1043"/>
      <c r="I62" s="1044"/>
      <c r="J62" s="1043"/>
      <c r="K62" s="1043"/>
      <c r="L62" s="1043"/>
      <c r="M62" s="1043"/>
      <c r="N62" s="1043"/>
      <c r="O62" s="1043"/>
      <c r="P62" s="1043"/>
      <c r="Q62" s="1043"/>
    </row>
    <row r="63" spans="1:17" ht="5.25" customHeight="1" x14ac:dyDescent="0.2">
      <c r="A63" s="369"/>
      <c r="B63" s="370"/>
      <c r="C63" s="371"/>
      <c r="D63" s="368"/>
      <c r="E63" s="368"/>
      <c r="F63" s="368"/>
      <c r="G63" s="368"/>
      <c r="H63" s="368"/>
      <c r="I63" s="372"/>
      <c r="J63" s="368"/>
      <c r="K63" s="368"/>
      <c r="L63" s="368"/>
      <c r="M63" s="368"/>
      <c r="N63" s="368"/>
      <c r="O63" s="368"/>
      <c r="P63" s="368"/>
      <c r="Q63" s="368"/>
    </row>
    <row r="64" spans="1:17" ht="165" customHeight="1" x14ac:dyDescent="0.2">
      <c r="A64" s="924" t="s">
        <v>1086</v>
      </c>
      <c r="B64" s="845"/>
      <c r="C64" s="845"/>
      <c r="D64" s="845"/>
      <c r="E64" s="845"/>
      <c r="F64" s="1272" t="s">
        <v>1334</v>
      </c>
      <c r="G64" s="1273"/>
      <c r="H64" s="1273"/>
      <c r="I64" s="1273"/>
      <c r="J64" s="1273"/>
      <c r="K64" s="1273"/>
      <c r="L64" s="1273"/>
      <c r="M64" s="1273"/>
      <c r="N64" s="1273"/>
      <c r="O64" s="1273"/>
      <c r="P64" s="1273"/>
      <c r="Q64" s="1273"/>
    </row>
    <row r="65" spans="1:17" ht="5.25" customHeight="1" x14ac:dyDescent="0.2">
      <c r="A65" s="369"/>
      <c r="B65" s="370"/>
      <c r="C65" s="371"/>
      <c r="D65" s="368"/>
      <c r="E65" s="368"/>
      <c r="F65" s="368"/>
      <c r="G65" s="368"/>
      <c r="H65" s="368"/>
      <c r="I65" s="372"/>
      <c r="J65" s="368"/>
      <c r="K65" s="368"/>
      <c r="L65" s="368"/>
      <c r="M65" s="368"/>
      <c r="N65" s="368"/>
      <c r="O65" s="368"/>
      <c r="P65" s="368"/>
      <c r="Q65" s="368"/>
    </row>
    <row r="66" spans="1:17" ht="96" customHeight="1" x14ac:dyDescent="0.2">
      <c r="A66" s="844" t="s">
        <v>1087</v>
      </c>
      <c r="B66" s="845"/>
      <c r="C66" s="845"/>
      <c r="D66" s="845"/>
      <c r="E66" s="845"/>
      <c r="F66" s="1272" t="s">
        <v>1336</v>
      </c>
      <c r="G66" s="1273"/>
      <c r="H66" s="1273"/>
      <c r="I66" s="1273"/>
      <c r="J66" s="1273"/>
      <c r="K66" s="1273"/>
      <c r="L66" s="1273"/>
      <c r="M66" s="1273"/>
      <c r="N66" s="1273"/>
      <c r="O66" s="1273"/>
      <c r="P66" s="1273"/>
      <c r="Q66" s="1273"/>
    </row>
    <row r="67" spans="1:17" ht="12" customHeight="1" x14ac:dyDescent="0.2">
      <c r="A67" s="369"/>
      <c r="B67" s="370"/>
      <c r="C67" s="371"/>
      <c r="D67" s="368"/>
      <c r="E67" s="368"/>
      <c r="F67" s="368"/>
      <c r="G67" s="368"/>
      <c r="H67" s="368"/>
      <c r="I67" s="372"/>
      <c r="J67" s="368"/>
      <c r="K67" s="368"/>
      <c r="L67" s="368"/>
      <c r="M67" s="368"/>
      <c r="N67" s="368"/>
      <c r="O67" s="368"/>
      <c r="P67" s="368"/>
      <c r="Q67" s="368"/>
    </row>
    <row r="68" spans="1:17" ht="15" customHeight="1" x14ac:dyDescent="0.2">
      <c r="A68" s="1041" t="s">
        <v>1089</v>
      </c>
      <c r="B68" s="1042"/>
      <c r="C68" s="1040"/>
      <c r="D68" s="1043"/>
      <c r="E68" s="1043"/>
      <c r="F68" s="1043"/>
      <c r="G68" s="1043"/>
      <c r="H68" s="1043"/>
      <c r="I68" s="1044"/>
      <c r="J68" s="1043"/>
      <c r="K68" s="1043"/>
      <c r="L68" s="1043"/>
      <c r="M68" s="1043"/>
      <c r="N68" s="1043"/>
      <c r="O68" s="1043"/>
      <c r="P68" s="1043"/>
      <c r="Q68" s="1043"/>
    </row>
    <row r="69" spans="1:17" ht="5.25" customHeight="1" x14ac:dyDescent="0.2">
      <c r="A69" s="369"/>
      <c r="B69" s="370"/>
      <c r="C69" s="371"/>
      <c r="D69" s="368"/>
      <c r="E69" s="368"/>
      <c r="F69" s="368"/>
      <c r="G69" s="368"/>
      <c r="H69" s="368"/>
      <c r="I69" s="372"/>
      <c r="J69" s="368"/>
      <c r="K69" s="368"/>
      <c r="L69" s="368"/>
      <c r="M69" s="368"/>
      <c r="N69" s="368"/>
      <c r="O69" s="368"/>
      <c r="P69" s="368"/>
      <c r="Q69" s="368"/>
    </row>
    <row r="70" spans="1:17" ht="36" customHeight="1" x14ac:dyDescent="0.2">
      <c r="A70" s="1045" t="s">
        <v>219</v>
      </c>
      <c r="B70" s="845"/>
      <c r="C70" s="845"/>
      <c r="D70" s="845"/>
      <c r="E70" s="845"/>
      <c r="F70" s="1272" t="s">
        <v>1337</v>
      </c>
      <c r="G70" s="1273"/>
      <c r="H70" s="1273"/>
      <c r="I70" s="1273"/>
      <c r="J70" s="1273"/>
      <c r="K70" s="1273"/>
      <c r="L70" s="1273"/>
      <c r="M70" s="1273"/>
      <c r="N70" s="1273"/>
      <c r="O70" s="1273"/>
      <c r="P70" s="1273"/>
      <c r="Q70" s="1273"/>
    </row>
    <row r="71" spans="1:17" ht="5.25" customHeight="1" x14ac:dyDescent="0.2">
      <c r="A71" s="369"/>
      <c r="B71" s="370"/>
      <c r="C71" s="371"/>
      <c r="D71" s="368"/>
      <c r="E71" s="368"/>
      <c r="F71" s="368"/>
      <c r="G71" s="368"/>
      <c r="H71" s="368"/>
      <c r="I71" s="372"/>
      <c r="J71" s="368"/>
      <c r="K71" s="368"/>
      <c r="L71" s="368"/>
      <c r="M71" s="368"/>
      <c r="N71" s="368"/>
      <c r="O71" s="368"/>
      <c r="P71" s="368"/>
      <c r="Q71" s="368"/>
    </row>
    <row r="72" spans="1:17" ht="36" customHeight="1" x14ac:dyDescent="0.2">
      <c r="A72" s="844" t="s">
        <v>1095</v>
      </c>
      <c r="B72" s="845"/>
      <c r="C72" s="845"/>
      <c r="D72" s="845"/>
      <c r="E72" s="845"/>
      <c r="F72" s="1272" t="s">
        <v>1343</v>
      </c>
      <c r="G72" s="1273"/>
      <c r="H72" s="1273"/>
      <c r="I72" s="1273"/>
      <c r="J72" s="1273"/>
      <c r="K72" s="1273"/>
      <c r="L72" s="1273"/>
      <c r="M72" s="1273"/>
      <c r="N72" s="1273"/>
      <c r="O72" s="1273"/>
      <c r="P72" s="1273"/>
      <c r="Q72" s="1273"/>
    </row>
    <row r="73" spans="1:17" ht="5.25" customHeight="1" x14ac:dyDescent="0.2">
      <c r="A73" s="369"/>
      <c r="B73" s="370"/>
      <c r="C73" s="371"/>
      <c r="D73" s="368"/>
      <c r="E73" s="368"/>
      <c r="F73" s="368"/>
      <c r="G73" s="368"/>
      <c r="H73" s="368"/>
      <c r="I73" s="372"/>
      <c r="J73" s="368"/>
      <c r="K73" s="368"/>
      <c r="L73" s="368"/>
      <c r="M73" s="368"/>
      <c r="N73" s="368"/>
      <c r="O73" s="368"/>
      <c r="P73" s="368"/>
      <c r="Q73" s="368"/>
    </row>
    <row r="74" spans="1:17" ht="24" customHeight="1" x14ac:dyDescent="0.2">
      <c r="A74" s="844" t="s">
        <v>1090</v>
      </c>
      <c r="B74" s="845"/>
      <c r="C74" s="845"/>
      <c r="D74" s="845"/>
      <c r="E74" s="845"/>
      <c r="F74" s="1272" t="s">
        <v>1338</v>
      </c>
      <c r="G74" s="1273"/>
      <c r="H74" s="1273"/>
      <c r="I74" s="1273"/>
      <c r="J74" s="1273"/>
      <c r="K74" s="1273"/>
      <c r="L74" s="1273"/>
      <c r="M74" s="1273"/>
      <c r="N74" s="1273"/>
      <c r="O74" s="1273"/>
      <c r="P74" s="1273"/>
      <c r="Q74" s="1273"/>
    </row>
    <row r="75" spans="1:17" ht="5.25" customHeight="1" x14ac:dyDescent="0.2">
      <c r="A75" s="369"/>
      <c r="B75" s="370"/>
      <c r="C75" s="371"/>
      <c r="D75" s="368"/>
      <c r="E75" s="368"/>
      <c r="F75" s="368"/>
      <c r="G75" s="368"/>
      <c r="H75" s="368"/>
      <c r="I75" s="372"/>
      <c r="J75" s="368"/>
      <c r="K75" s="368"/>
      <c r="L75" s="368"/>
      <c r="M75" s="368"/>
      <c r="N75" s="368"/>
      <c r="O75" s="368"/>
      <c r="P75" s="368"/>
      <c r="Q75" s="368"/>
    </row>
    <row r="76" spans="1:17" ht="36" customHeight="1" x14ac:dyDescent="0.2">
      <c r="A76" s="844" t="s">
        <v>1091</v>
      </c>
      <c r="B76" s="845"/>
      <c r="C76" s="845"/>
      <c r="D76" s="845"/>
      <c r="E76" s="845"/>
      <c r="F76" s="1272" t="s">
        <v>1339</v>
      </c>
      <c r="G76" s="1273"/>
      <c r="H76" s="1273"/>
      <c r="I76" s="1273"/>
      <c r="J76" s="1273"/>
      <c r="K76" s="1273"/>
      <c r="L76" s="1273"/>
      <c r="M76" s="1273"/>
      <c r="N76" s="1273"/>
      <c r="O76" s="1273"/>
      <c r="P76" s="1273"/>
      <c r="Q76" s="1273"/>
    </row>
    <row r="77" spans="1:17" ht="5.25" customHeight="1" x14ac:dyDescent="0.2">
      <c r="A77" s="369"/>
      <c r="B77" s="370"/>
      <c r="C77" s="371"/>
      <c r="D77" s="368"/>
      <c r="E77" s="368"/>
      <c r="F77" s="368"/>
      <c r="G77" s="368"/>
      <c r="H77" s="368"/>
      <c r="I77" s="372"/>
      <c r="J77" s="368"/>
      <c r="K77" s="368"/>
      <c r="L77" s="368"/>
      <c r="M77" s="368"/>
      <c r="N77" s="368"/>
      <c r="O77" s="368"/>
      <c r="P77" s="368"/>
      <c r="Q77" s="368"/>
    </row>
    <row r="78" spans="1:17" ht="63" customHeight="1" x14ac:dyDescent="0.2">
      <c r="A78" s="844" t="s">
        <v>1092</v>
      </c>
      <c r="B78" s="845"/>
      <c r="C78" s="845"/>
      <c r="D78" s="845"/>
      <c r="E78" s="845"/>
      <c r="F78" s="1272" t="s">
        <v>1340</v>
      </c>
      <c r="G78" s="1273"/>
      <c r="H78" s="1273"/>
      <c r="I78" s="1273"/>
      <c r="J78" s="1273"/>
      <c r="K78" s="1273"/>
      <c r="L78" s="1273"/>
      <c r="M78" s="1273"/>
      <c r="N78" s="1273"/>
      <c r="O78" s="1273"/>
      <c r="P78" s="1273"/>
      <c r="Q78" s="1273"/>
    </row>
    <row r="79" spans="1:17" ht="5.25" customHeight="1" x14ac:dyDescent="0.2">
      <c r="A79" s="369"/>
      <c r="B79" s="370"/>
      <c r="C79" s="371"/>
      <c r="D79" s="368"/>
      <c r="E79" s="368"/>
      <c r="F79" s="368"/>
      <c r="G79" s="368"/>
      <c r="H79" s="368"/>
      <c r="I79" s="372"/>
      <c r="J79" s="368"/>
      <c r="K79" s="368"/>
      <c r="L79" s="368"/>
      <c r="M79" s="368"/>
      <c r="N79" s="368"/>
      <c r="O79" s="368"/>
      <c r="P79" s="368"/>
      <c r="Q79" s="368"/>
    </row>
    <row r="80" spans="1:17" ht="63" customHeight="1" x14ac:dyDescent="0.2">
      <c r="A80" s="844" t="s">
        <v>1093</v>
      </c>
      <c r="B80" s="845"/>
      <c r="C80" s="845"/>
      <c r="D80" s="845"/>
      <c r="E80" s="845"/>
      <c r="F80" s="1272" t="s">
        <v>1341</v>
      </c>
      <c r="G80" s="1273"/>
      <c r="H80" s="1273"/>
      <c r="I80" s="1273"/>
      <c r="J80" s="1273"/>
      <c r="K80" s="1273"/>
      <c r="L80" s="1273"/>
      <c r="M80" s="1273"/>
      <c r="N80" s="1273"/>
      <c r="O80" s="1273"/>
      <c r="P80" s="1273"/>
      <c r="Q80" s="1273"/>
    </row>
    <row r="81" spans="1:17" ht="5.25" customHeight="1" x14ac:dyDescent="0.2">
      <c r="A81" s="369"/>
      <c r="B81" s="370"/>
      <c r="C81" s="371"/>
      <c r="D81" s="368"/>
      <c r="E81" s="368"/>
      <c r="F81" s="368"/>
      <c r="G81" s="368"/>
      <c r="H81" s="368"/>
      <c r="I81" s="372"/>
      <c r="J81" s="368"/>
      <c r="K81" s="368"/>
      <c r="L81" s="368"/>
      <c r="M81" s="368"/>
      <c r="N81" s="368"/>
      <c r="O81" s="368"/>
      <c r="P81" s="368"/>
      <c r="Q81" s="368"/>
    </row>
    <row r="82" spans="1:17" ht="35.25" customHeight="1" x14ac:dyDescent="0.2">
      <c r="A82" s="844" t="s">
        <v>1094</v>
      </c>
      <c r="B82" s="845"/>
      <c r="C82" s="845"/>
      <c r="D82" s="845"/>
      <c r="E82" s="845"/>
      <c r="F82" s="1272" t="s">
        <v>1342</v>
      </c>
      <c r="G82" s="1273"/>
      <c r="H82" s="1273"/>
      <c r="I82" s="1273"/>
      <c r="J82" s="1273"/>
      <c r="K82" s="1273"/>
      <c r="L82" s="1273"/>
      <c r="M82" s="1273"/>
      <c r="N82" s="1273"/>
      <c r="O82" s="1273"/>
      <c r="P82" s="1273"/>
      <c r="Q82" s="1273"/>
    </row>
    <row r="83" spans="1:17" ht="12" customHeight="1" x14ac:dyDescent="0.2">
      <c r="A83" s="369"/>
      <c r="B83" s="370"/>
      <c r="C83" s="371"/>
      <c r="D83" s="368"/>
      <c r="E83" s="368"/>
      <c r="F83" s="368"/>
      <c r="G83" s="368"/>
      <c r="H83" s="368"/>
      <c r="I83" s="372"/>
      <c r="J83" s="368"/>
      <c r="K83" s="368"/>
      <c r="L83" s="368"/>
      <c r="M83" s="368"/>
      <c r="N83" s="368"/>
      <c r="O83" s="368"/>
      <c r="P83" s="368"/>
      <c r="Q83" s="368"/>
    </row>
    <row r="84" spans="1:17" ht="12" customHeight="1" x14ac:dyDescent="0.2">
      <c r="A84" s="369"/>
      <c r="B84" s="370"/>
      <c r="C84" s="371"/>
      <c r="D84" s="368"/>
      <c r="E84" s="368"/>
      <c r="F84" s="368"/>
      <c r="G84" s="368"/>
      <c r="H84" s="368"/>
      <c r="I84" s="372"/>
      <c r="J84" s="368"/>
      <c r="K84" s="368"/>
      <c r="L84" s="368"/>
      <c r="M84" s="368"/>
      <c r="N84" s="368"/>
      <c r="O84" s="368"/>
      <c r="P84" s="368"/>
      <c r="Q84" s="368"/>
    </row>
    <row r="85" spans="1:17" ht="15" customHeight="1" x14ac:dyDescent="0.25">
      <c r="A85" s="33" t="s">
        <v>1149</v>
      </c>
      <c r="B85" s="31"/>
      <c r="C85" s="31"/>
      <c r="D85" s="31"/>
      <c r="E85" s="31"/>
      <c r="F85" s="31"/>
      <c r="G85" s="31"/>
      <c r="H85" s="31"/>
      <c r="I85" s="31"/>
      <c r="J85" s="31"/>
      <c r="K85" s="31"/>
      <c r="L85" s="31"/>
      <c r="M85" s="31"/>
      <c r="N85" s="31"/>
      <c r="O85" s="31"/>
      <c r="P85" s="31"/>
      <c r="Q85" s="31"/>
    </row>
    <row r="86" spans="1:17" ht="12" customHeight="1" x14ac:dyDescent="0.2">
      <c r="A86" s="369"/>
      <c r="B86" s="370"/>
      <c r="C86" s="371"/>
      <c r="D86" s="368"/>
      <c r="E86" s="368"/>
      <c r="F86" s="368"/>
      <c r="G86" s="368"/>
      <c r="H86" s="368"/>
      <c r="I86" s="372"/>
      <c r="J86" s="368"/>
      <c r="K86" s="368"/>
      <c r="L86" s="368"/>
      <c r="M86" s="368"/>
      <c r="N86" s="368"/>
      <c r="O86" s="368"/>
      <c r="P86" s="368"/>
      <c r="Q86" s="368"/>
    </row>
    <row r="87" spans="1:17" ht="12" customHeight="1" x14ac:dyDescent="0.2">
      <c r="A87" s="313" t="s">
        <v>1150</v>
      </c>
      <c r="B87" s="370"/>
      <c r="C87" s="371"/>
      <c r="D87" s="368"/>
      <c r="E87" s="368"/>
      <c r="F87" s="368"/>
      <c r="G87" s="368"/>
      <c r="H87" s="368"/>
      <c r="I87" s="372"/>
      <c r="J87" s="368"/>
      <c r="K87" s="368"/>
      <c r="L87" s="368"/>
      <c r="M87" s="368"/>
      <c r="N87" s="368"/>
      <c r="O87" s="368"/>
      <c r="P87" s="368"/>
      <c r="Q87" s="368"/>
    </row>
    <row r="88" spans="1:17" ht="12" customHeight="1" x14ac:dyDescent="0.2">
      <c r="A88" s="313"/>
      <c r="B88" s="370"/>
      <c r="C88" s="371"/>
      <c r="D88" s="368"/>
      <c r="E88" s="368"/>
      <c r="F88" s="368"/>
      <c r="G88" s="368"/>
      <c r="H88" s="368"/>
      <c r="I88" s="372"/>
      <c r="J88" s="368"/>
      <c r="K88" s="368"/>
      <c r="L88" s="368"/>
      <c r="M88" s="368"/>
      <c r="N88" s="368"/>
      <c r="O88" s="368"/>
      <c r="P88" s="368"/>
      <c r="Q88" s="368"/>
    </row>
    <row r="89" spans="1:17" ht="12" customHeight="1" x14ac:dyDescent="0.2">
      <c r="A89" s="300" t="s">
        <v>1151</v>
      </c>
      <c r="B89" s="1274" t="s">
        <v>1157</v>
      </c>
      <c r="C89" s="1275"/>
      <c r="D89" s="1275"/>
      <c r="E89" s="1275"/>
      <c r="F89" s="1275"/>
      <c r="G89" s="1275"/>
      <c r="H89" s="1275"/>
      <c r="I89" s="1275"/>
      <c r="J89" s="1275"/>
      <c r="K89" s="1275"/>
      <c r="L89" s="1275"/>
      <c r="M89" s="1275"/>
      <c r="N89" s="1275"/>
      <c r="O89" s="1275"/>
      <c r="P89" s="1275"/>
      <c r="Q89" s="1275"/>
    </row>
    <row r="90" spans="1:17" ht="12" customHeight="1" x14ac:dyDescent="0.2">
      <c r="A90" s="300" t="s">
        <v>1152</v>
      </c>
      <c r="B90" s="1274" t="s">
        <v>1158</v>
      </c>
      <c r="C90" s="1275"/>
      <c r="D90" s="1275"/>
      <c r="E90" s="1275"/>
      <c r="F90" s="1275"/>
      <c r="G90" s="1275"/>
      <c r="H90" s="1275"/>
      <c r="I90" s="1275"/>
      <c r="J90" s="1275"/>
      <c r="K90" s="1275"/>
      <c r="L90" s="1275"/>
      <c r="M90" s="1275"/>
      <c r="N90" s="1275"/>
      <c r="O90" s="1275"/>
      <c r="P90" s="1275"/>
      <c r="Q90" s="1275"/>
    </row>
    <row r="91" spans="1:17" ht="12" customHeight="1" x14ac:dyDescent="0.2">
      <c r="A91" s="300" t="s">
        <v>1153</v>
      </c>
      <c r="B91" s="1274" t="s">
        <v>1159</v>
      </c>
      <c r="C91" s="1275"/>
      <c r="D91" s="1275"/>
      <c r="E91" s="1275"/>
      <c r="F91" s="1275"/>
      <c r="G91" s="1275"/>
      <c r="H91" s="1275"/>
      <c r="I91" s="1275"/>
      <c r="J91" s="1275"/>
      <c r="K91" s="1275"/>
      <c r="L91" s="1275"/>
      <c r="M91" s="1275"/>
      <c r="N91" s="1275"/>
      <c r="O91" s="1275"/>
      <c r="P91" s="1275"/>
      <c r="Q91" s="1275"/>
    </row>
    <row r="92" spans="1:17" ht="24" customHeight="1" x14ac:dyDescent="0.2">
      <c r="A92" s="300" t="s">
        <v>1154</v>
      </c>
      <c r="B92" s="1274" t="s">
        <v>1160</v>
      </c>
      <c r="C92" s="1275"/>
      <c r="D92" s="1275"/>
      <c r="E92" s="1275"/>
      <c r="F92" s="1275"/>
      <c r="G92" s="1275"/>
      <c r="H92" s="1275"/>
      <c r="I92" s="1275"/>
      <c r="J92" s="1275"/>
      <c r="K92" s="1275"/>
      <c r="L92" s="1275"/>
      <c r="M92" s="1275"/>
      <c r="N92" s="1275"/>
      <c r="O92" s="1275"/>
      <c r="P92" s="1275"/>
      <c r="Q92" s="1275"/>
    </row>
    <row r="93" spans="1:17" ht="12" customHeight="1" x14ac:dyDescent="0.2">
      <c r="A93" s="300" t="s">
        <v>1155</v>
      </c>
      <c r="B93" s="1274" t="s">
        <v>1161</v>
      </c>
      <c r="C93" s="1275"/>
      <c r="D93" s="1275"/>
      <c r="E93" s="1275"/>
      <c r="F93" s="1275"/>
      <c r="G93" s="1275"/>
      <c r="H93" s="1275"/>
      <c r="I93" s="1275"/>
      <c r="J93" s="1275"/>
      <c r="K93" s="1275"/>
      <c r="L93" s="1275"/>
      <c r="M93" s="1275"/>
      <c r="N93" s="1275"/>
      <c r="O93" s="1275"/>
      <c r="P93" s="1275"/>
      <c r="Q93" s="1275"/>
    </row>
    <row r="94" spans="1:17" ht="24" customHeight="1" x14ac:dyDescent="0.2">
      <c r="A94" s="300" t="s">
        <v>1156</v>
      </c>
      <c r="B94" s="1274" t="s">
        <v>1162</v>
      </c>
      <c r="C94" s="1275"/>
      <c r="D94" s="1275"/>
      <c r="E94" s="1275"/>
      <c r="F94" s="1275"/>
      <c r="G94" s="1275"/>
      <c r="H94" s="1275"/>
      <c r="I94" s="1275"/>
      <c r="J94" s="1275"/>
      <c r="K94" s="1275"/>
      <c r="L94" s="1275"/>
      <c r="M94" s="1275"/>
      <c r="N94" s="1275"/>
      <c r="O94" s="1275"/>
      <c r="P94" s="1275"/>
      <c r="Q94" s="1275"/>
    </row>
    <row r="95" spans="1:17" ht="12" customHeight="1" x14ac:dyDescent="0.2">
      <c r="A95" s="917"/>
      <c r="B95" s="918"/>
      <c r="C95" s="482"/>
      <c r="D95" s="483"/>
      <c r="E95" s="483"/>
      <c r="F95" s="483"/>
      <c r="G95" s="483"/>
      <c r="H95" s="483"/>
      <c r="I95" s="481"/>
      <c r="J95" s="483"/>
      <c r="K95" s="483"/>
      <c r="L95" s="483"/>
      <c r="M95" s="483"/>
      <c r="N95" s="483"/>
      <c r="O95" s="483"/>
      <c r="P95" s="483"/>
      <c r="Q95" s="483"/>
    </row>
    <row r="96" spans="1:17" ht="15" customHeight="1" x14ac:dyDescent="0.25">
      <c r="A96" s="33" t="s">
        <v>10</v>
      </c>
      <c r="B96" s="31"/>
      <c r="C96" s="31"/>
      <c r="D96" s="31"/>
      <c r="E96" s="31"/>
      <c r="F96" s="31"/>
      <c r="G96" s="31"/>
      <c r="H96" s="31"/>
      <c r="I96" s="31"/>
      <c r="J96" s="31"/>
      <c r="K96" s="31"/>
      <c r="L96" s="31"/>
      <c r="M96" s="31"/>
      <c r="N96" s="31"/>
      <c r="O96" s="31"/>
      <c r="P96" s="31"/>
      <c r="Q96" s="31"/>
    </row>
    <row r="97" spans="1:17" ht="12" customHeight="1" x14ac:dyDescent="0.2">
      <c r="A97" s="12"/>
    </row>
    <row r="98" spans="1:17" ht="12" customHeight="1" x14ac:dyDescent="0.2">
      <c r="A98" s="12" t="s">
        <v>130</v>
      </c>
    </row>
    <row r="99" spans="1:17" ht="12" customHeight="1" x14ac:dyDescent="0.2">
      <c r="A99" s="314" t="s">
        <v>351</v>
      </c>
      <c r="B99" s="314"/>
      <c r="C99" s="314"/>
      <c r="D99" s="314"/>
      <c r="E99" s="314"/>
      <c r="F99" s="314"/>
      <c r="G99" s="314"/>
      <c r="H99" s="314"/>
      <c r="I99" s="314"/>
      <c r="J99" s="314"/>
      <c r="K99" s="314"/>
      <c r="L99" s="314"/>
      <c r="M99" s="314"/>
      <c r="N99" s="314"/>
      <c r="O99" s="314"/>
      <c r="P99" s="314"/>
    </row>
    <row r="100" spans="1:17" ht="12" customHeight="1" x14ac:dyDescent="0.2">
      <c r="A100" s="314" t="s">
        <v>13</v>
      </c>
      <c r="B100" s="314"/>
      <c r="C100" s="314"/>
      <c r="D100" s="314"/>
      <c r="E100" s="314"/>
      <c r="F100" s="314"/>
      <c r="G100" s="314"/>
      <c r="H100" s="314"/>
      <c r="I100" s="314"/>
      <c r="J100" s="314"/>
      <c r="K100" s="314"/>
      <c r="L100" s="314"/>
      <c r="M100" s="314"/>
      <c r="N100" s="314"/>
      <c r="O100" s="314"/>
      <c r="P100" s="314"/>
    </row>
    <row r="101" spans="1:17" ht="12" customHeight="1" x14ac:dyDescent="0.2">
      <c r="A101" s="314" t="s">
        <v>116</v>
      </c>
      <c r="B101" s="314"/>
      <c r="C101" s="314"/>
      <c r="D101" s="314"/>
      <c r="E101" s="314"/>
      <c r="F101" s="314"/>
      <c r="G101" s="314"/>
      <c r="H101" s="314"/>
      <c r="I101" s="314"/>
      <c r="J101" s="314"/>
      <c r="K101" s="314"/>
      <c r="L101" s="314"/>
      <c r="M101" s="314"/>
      <c r="N101" s="314"/>
      <c r="O101" s="314"/>
      <c r="P101" s="314"/>
    </row>
    <row r="102" spans="1:17" ht="12" customHeight="1" x14ac:dyDescent="0.2">
      <c r="A102" s="314" t="s">
        <v>117</v>
      </c>
      <c r="B102" s="314"/>
      <c r="C102" s="314"/>
      <c r="D102" s="314"/>
      <c r="E102" s="314"/>
      <c r="F102" s="314"/>
      <c r="G102" s="314"/>
      <c r="H102" s="314"/>
      <c r="I102" s="314"/>
      <c r="J102" s="314"/>
      <c r="K102" s="314"/>
      <c r="L102" s="314"/>
      <c r="M102" s="314"/>
      <c r="N102" s="314"/>
      <c r="O102" s="314"/>
      <c r="P102" s="314"/>
    </row>
    <row r="103" spans="1:17" ht="12" customHeight="1" x14ac:dyDescent="0.2">
      <c r="A103" s="314" t="s">
        <v>131</v>
      </c>
      <c r="B103" s="314"/>
      <c r="C103" s="314"/>
      <c r="D103" s="314"/>
      <c r="E103" s="314"/>
      <c r="F103" s="314"/>
      <c r="G103" s="314"/>
      <c r="H103" s="314"/>
      <c r="I103" s="314"/>
      <c r="J103" s="314"/>
      <c r="K103" s="314"/>
      <c r="L103" s="314"/>
      <c r="M103" s="314"/>
      <c r="N103" s="314"/>
      <c r="O103" s="314"/>
      <c r="P103" s="314"/>
    </row>
    <row r="104" spans="1:17" ht="12" customHeight="1" x14ac:dyDescent="0.2">
      <c r="A104" s="314"/>
      <c r="B104" s="314"/>
      <c r="C104" s="314"/>
      <c r="D104" s="314"/>
      <c r="E104" s="314"/>
      <c r="F104" s="314"/>
      <c r="G104" s="314"/>
      <c r="H104" s="314"/>
      <c r="I104" s="314"/>
      <c r="J104" s="314"/>
      <c r="K104" s="314"/>
      <c r="L104" s="314"/>
      <c r="M104" s="314"/>
      <c r="N104" s="314"/>
      <c r="O104" s="314"/>
      <c r="P104" s="314"/>
    </row>
    <row r="105" spans="1:17" ht="12" customHeight="1" x14ac:dyDescent="0.2">
      <c r="A105" s="314" t="s">
        <v>118</v>
      </c>
      <c r="B105" s="314"/>
      <c r="C105" s="314"/>
      <c r="D105" s="314"/>
      <c r="E105" s="314"/>
      <c r="F105" s="314"/>
      <c r="G105" s="314"/>
      <c r="H105" s="314"/>
      <c r="I105" s="314"/>
      <c r="J105" s="314"/>
      <c r="K105" s="314"/>
      <c r="L105" s="314"/>
      <c r="M105" s="314"/>
      <c r="N105" s="314"/>
      <c r="O105" s="314"/>
      <c r="P105" s="314"/>
    </row>
    <row r="106" spans="1:17" ht="12" customHeight="1" x14ac:dyDescent="0.2">
      <c r="A106" s="314" t="s">
        <v>76</v>
      </c>
      <c r="B106" s="314"/>
      <c r="C106" s="314"/>
      <c r="D106" s="314"/>
      <c r="E106" s="314"/>
      <c r="F106" s="314"/>
      <c r="G106" s="314"/>
      <c r="H106" s="314"/>
      <c r="I106" s="314"/>
      <c r="J106" s="314"/>
      <c r="K106" s="314"/>
      <c r="L106" s="314"/>
      <c r="M106" s="314"/>
      <c r="N106" s="314"/>
      <c r="O106" s="314"/>
      <c r="P106" s="314"/>
    </row>
    <row r="107" spans="1:17" ht="12" customHeight="1" x14ac:dyDescent="0.2">
      <c r="A107" s="314" t="s">
        <v>352</v>
      </c>
      <c r="B107" s="314"/>
      <c r="C107" s="314"/>
      <c r="D107" s="314"/>
      <c r="E107" s="314"/>
      <c r="F107" s="314"/>
      <c r="G107" s="314"/>
      <c r="H107" s="314"/>
      <c r="I107" s="314"/>
      <c r="J107" s="314"/>
      <c r="K107" s="314"/>
      <c r="L107" s="314"/>
      <c r="M107" s="314"/>
      <c r="N107" s="314"/>
      <c r="O107" s="314"/>
      <c r="P107" s="314"/>
    </row>
    <row r="108" spans="1:17" ht="12" customHeight="1" x14ac:dyDescent="0.2">
      <c r="A108" s="12"/>
    </row>
    <row r="109" spans="1:17" ht="12" customHeight="1" x14ac:dyDescent="0.2">
      <c r="A109" s="12"/>
    </row>
    <row r="110" spans="1:17" ht="15" x14ac:dyDescent="0.2">
      <c r="A110" s="34" t="s">
        <v>11</v>
      </c>
      <c r="B110" s="31"/>
      <c r="C110" s="31"/>
      <c r="D110" s="31"/>
      <c r="E110" s="31"/>
      <c r="F110" s="31"/>
      <c r="G110" s="31"/>
      <c r="H110" s="31"/>
      <c r="I110" s="31"/>
      <c r="J110" s="31"/>
      <c r="K110" s="31"/>
      <c r="L110" s="31"/>
      <c r="M110" s="31"/>
      <c r="N110" s="31"/>
      <c r="O110" s="31"/>
      <c r="P110" s="31"/>
      <c r="Q110" s="31"/>
    </row>
    <row r="111" spans="1:17" ht="12" customHeight="1" x14ac:dyDescent="0.2">
      <c r="A111" s="12"/>
    </row>
    <row r="112" spans="1:17" ht="12" customHeight="1" x14ac:dyDescent="0.2">
      <c r="A112" s="12" t="s">
        <v>126</v>
      </c>
    </row>
    <row r="113" spans="1:17" ht="12" customHeight="1" x14ac:dyDescent="0.2">
      <c r="A113" s="12" t="s">
        <v>15</v>
      </c>
    </row>
    <row r="114" spans="1:17" ht="12" customHeight="1" x14ac:dyDescent="0.2">
      <c r="A114" s="12" t="s">
        <v>722</v>
      </c>
    </row>
    <row r="115" spans="1:17" ht="12" customHeight="1" x14ac:dyDescent="0.2">
      <c r="A115" s="12" t="s">
        <v>1268</v>
      </c>
    </row>
    <row r="116" spans="1:17" ht="12" customHeight="1" x14ac:dyDescent="0.2">
      <c r="A116" s="12"/>
    </row>
    <row r="117" spans="1:17" ht="12" customHeight="1" x14ac:dyDescent="0.2">
      <c r="A117" s="12"/>
    </row>
    <row r="118" spans="1:17" ht="15" x14ac:dyDescent="0.2">
      <c r="A118" s="34" t="s">
        <v>233</v>
      </c>
      <c r="B118" s="31"/>
      <c r="C118" s="31"/>
      <c r="D118" s="31"/>
      <c r="E118" s="31"/>
      <c r="F118" s="31"/>
      <c r="G118" s="31"/>
      <c r="H118" s="31"/>
      <c r="I118" s="31"/>
      <c r="J118" s="31"/>
      <c r="K118" s="31"/>
      <c r="L118" s="31"/>
      <c r="M118" s="31"/>
      <c r="N118" s="31"/>
      <c r="O118" s="31"/>
      <c r="P118" s="31"/>
      <c r="Q118" s="31"/>
    </row>
    <row r="119" spans="1:17" ht="15" x14ac:dyDescent="0.2">
      <c r="A119" s="34" t="s">
        <v>12</v>
      </c>
      <c r="B119" s="31"/>
      <c r="C119" s="31"/>
      <c r="D119" s="31"/>
      <c r="E119" s="31"/>
      <c r="F119" s="31"/>
      <c r="G119" s="31"/>
      <c r="H119" s="31"/>
      <c r="I119" s="31"/>
      <c r="J119" s="31"/>
      <c r="K119" s="31"/>
      <c r="L119" s="31"/>
      <c r="M119" s="31"/>
      <c r="N119" s="31"/>
      <c r="O119" s="31"/>
      <c r="P119" s="31"/>
      <c r="Q119" s="31"/>
    </row>
    <row r="120" spans="1:17" ht="12" customHeight="1" x14ac:dyDescent="0.2">
      <c r="A120" s="12"/>
    </row>
    <row r="121" spans="1:17" ht="12" customHeight="1" x14ac:dyDescent="0.2">
      <c r="A121" s="12" t="s">
        <v>869</v>
      </c>
    </row>
    <row r="122" spans="1:17" ht="12" customHeight="1" x14ac:dyDescent="0.2">
      <c r="A122" s="12" t="s">
        <v>132</v>
      </c>
    </row>
    <row r="123" spans="1:17" ht="12" customHeight="1" x14ac:dyDescent="0.2">
      <c r="A123" s="12" t="s">
        <v>1269</v>
      </c>
    </row>
    <row r="124" spans="1:17" ht="12" customHeight="1" x14ac:dyDescent="0.2">
      <c r="A124" s="12" t="s">
        <v>127</v>
      </c>
    </row>
    <row r="125" spans="1:17" ht="12" customHeight="1" x14ac:dyDescent="0.2">
      <c r="A125" s="12" t="s">
        <v>128</v>
      </c>
    </row>
    <row r="126" spans="1:17" ht="12" customHeight="1" x14ac:dyDescent="0.2">
      <c r="A126" s="12"/>
    </row>
    <row r="127" spans="1:17" ht="12" customHeight="1" x14ac:dyDescent="0.2">
      <c r="A127" s="12" t="s">
        <v>129</v>
      </c>
    </row>
    <row r="128" spans="1:17" ht="12" customHeight="1" x14ac:dyDescent="0.2">
      <c r="A128" s="12" t="s">
        <v>80</v>
      </c>
    </row>
    <row r="129" spans="1:17" ht="12" customHeight="1" x14ac:dyDescent="0.2">
      <c r="A129" s="12" t="s">
        <v>81</v>
      </c>
    </row>
    <row r="130" spans="1:17" ht="12" customHeight="1" x14ac:dyDescent="0.2">
      <c r="A130" s="12" t="s">
        <v>82</v>
      </c>
    </row>
    <row r="131" spans="1:17" ht="12" customHeight="1" x14ac:dyDescent="0.2">
      <c r="A131" s="12"/>
    </row>
    <row r="132" spans="1:17" ht="12" customHeight="1" x14ac:dyDescent="0.2">
      <c r="A132" s="12"/>
    </row>
    <row r="133" spans="1:17" ht="15" customHeight="1" x14ac:dyDescent="0.25">
      <c r="A133" s="33" t="s">
        <v>183</v>
      </c>
    </row>
    <row r="134" spans="1:17" ht="12" customHeight="1" x14ac:dyDescent="0.2">
      <c r="A134" s="12" t="s">
        <v>723</v>
      </c>
    </row>
    <row r="135" spans="1:17" ht="9" customHeight="1" x14ac:dyDescent="0.2">
      <c r="A135" s="34"/>
    </row>
    <row r="136" spans="1:17" ht="45" customHeight="1" x14ac:dyDescent="0.2">
      <c r="A136" s="1313" t="s">
        <v>31</v>
      </c>
      <c r="B136" s="1313"/>
      <c r="C136" s="1313"/>
      <c r="D136" s="1313"/>
      <c r="E136" s="1313"/>
      <c r="F136" s="1313"/>
      <c r="G136" s="1313"/>
      <c r="H136" s="1313"/>
      <c r="I136" s="1313"/>
      <c r="J136" s="1313"/>
      <c r="K136" s="1313"/>
      <c r="L136" s="1313"/>
      <c r="M136" s="1313"/>
      <c r="N136" s="1313"/>
      <c r="O136" s="1313"/>
      <c r="P136" s="1313"/>
      <c r="Q136" s="1313"/>
    </row>
    <row r="137" spans="1:17" ht="15" customHeight="1" x14ac:dyDescent="0.2">
      <c r="A137" s="34"/>
    </row>
    <row r="138" spans="1:17" ht="12" customHeight="1" x14ac:dyDescent="0.2">
      <c r="A138" s="35" t="s">
        <v>112</v>
      </c>
    </row>
    <row r="139" spans="1:17" ht="9" customHeight="1" x14ac:dyDescent="0.2">
      <c r="A139" s="36"/>
    </row>
    <row r="140" spans="1:17" ht="12" customHeight="1" x14ac:dyDescent="0.2">
      <c r="A140" s="37" t="s">
        <v>111</v>
      </c>
    </row>
    <row r="141" spans="1:17" ht="12" customHeight="1" x14ac:dyDescent="0.2">
      <c r="A141" s="32" t="s">
        <v>113</v>
      </c>
    </row>
    <row r="142" spans="1:17" ht="5.25" customHeight="1" x14ac:dyDescent="0.2">
      <c r="A142" s="32"/>
    </row>
    <row r="143" spans="1:17" ht="12" customHeight="1" x14ac:dyDescent="0.2">
      <c r="A143" s="37" t="s">
        <v>230</v>
      </c>
    </row>
    <row r="144" spans="1:17" ht="12" customHeight="1" x14ac:dyDescent="0.2">
      <c r="A144" s="37"/>
    </row>
    <row r="145" spans="1:17" ht="5.25" customHeight="1" x14ac:dyDescent="0.2">
      <c r="A145" s="37"/>
      <c r="B145" s="1314" t="s">
        <v>257</v>
      </c>
      <c r="C145" s="1315"/>
      <c r="D145" s="1315"/>
      <c r="E145" s="1315"/>
      <c r="F145" s="1315"/>
      <c r="G145" s="1315"/>
      <c r="H145" s="1315"/>
      <c r="I145" s="1315"/>
      <c r="J145" s="1315"/>
      <c r="K145" s="1315"/>
      <c r="L145" s="1315"/>
      <c r="M145" s="1315"/>
      <c r="N145" s="1315"/>
      <c r="O145" s="1315"/>
      <c r="P145" s="1316"/>
    </row>
    <row r="146" spans="1:17" ht="12" customHeight="1" x14ac:dyDescent="0.2">
      <c r="A146" s="37"/>
      <c r="B146" s="1317"/>
      <c r="C146" s="1318"/>
      <c r="D146" s="1318"/>
      <c r="E146" s="1318"/>
      <c r="F146" s="1318"/>
      <c r="G146" s="1318"/>
      <c r="H146" s="1318"/>
      <c r="I146" s="1318"/>
      <c r="J146" s="1318"/>
      <c r="K146" s="1318"/>
      <c r="L146" s="1318"/>
      <c r="M146" s="1318"/>
      <c r="N146" s="1318"/>
      <c r="O146" s="1318"/>
      <c r="P146" s="1319"/>
    </row>
    <row r="147" spans="1:17" ht="12" customHeight="1" x14ac:dyDescent="0.2">
      <c r="A147" s="37"/>
      <c r="B147" s="1317"/>
      <c r="C147" s="1318"/>
      <c r="D147" s="1318"/>
      <c r="E147" s="1318"/>
      <c r="F147" s="1318"/>
      <c r="G147" s="1318"/>
      <c r="H147" s="1318"/>
      <c r="I147" s="1318"/>
      <c r="J147" s="1318"/>
      <c r="K147" s="1318"/>
      <c r="L147" s="1318"/>
      <c r="M147" s="1318"/>
      <c r="N147" s="1318"/>
      <c r="O147" s="1318"/>
      <c r="P147" s="1319"/>
    </row>
    <row r="148" spans="1:17" ht="5.25" customHeight="1" x14ac:dyDescent="0.2">
      <c r="A148" s="37"/>
      <c r="B148" s="1320"/>
      <c r="C148" s="1321"/>
      <c r="D148" s="1321"/>
      <c r="E148" s="1321"/>
      <c r="F148" s="1321"/>
      <c r="G148" s="1321"/>
      <c r="H148" s="1321"/>
      <c r="I148" s="1321"/>
      <c r="J148" s="1321"/>
      <c r="K148" s="1321"/>
      <c r="L148" s="1321"/>
      <c r="M148" s="1321"/>
      <c r="N148" s="1321"/>
      <c r="O148" s="1321"/>
      <c r="P148" s="1322"/>
    </row>
    <row r="149" spans="1:17" ht="12" customHeight="1" x14ac:dyDescent="0.2">
      <c r="A149" s="37"/>
    </row>
    <row r="150" spans="1:17" ht="12" customHeight="1" x14ac:dyDescent="0.3">
      <c r="A150" s="37"/>
      <c r="C150" s="38" t="s">
        <v>219</v>
      </c>
      <c r="D150" s="39" t="s">
        <v>258</v>
      </c>
      <c r="E150" s="27"/>
      <c r="F150" s="40" t="s">
        <v>7</v>
      </c>
      <c r="G150" s="27" t="s">
        <v>195</v>
      </c>
      <c r="H150" s="27"/>
      <c r="I150" s="27"/>
      <c r="J150" s="27"/>
      <c r="K150" s="27"/>
      <c r="L150" s="27"/>
      <c r="M150" s="27"/>
      <c r="N150" s="27"/>
      <c r="O150" s="27"/>
      <c r="P150" s="27"/>
      <c r="Q150" s="27"/>
    </row>
    <row r="151" spans="1:17" ht="12" customHeight="1" x14ac:dyDescent="0.3">
      <c r="A151" s="37"/>
      <c r="C151" s="38" t="s">
        <v>219</v>
      </c>
      <c r="D151" s="39" t="s">
        <v>259</v>
      </c>
      <c r="E151" s="27"/>
      <c r="F151" s="40" t="s">
        <v>7</v>
      </c>
      <c r="G151" s="27" t="s">
        <v>196</v>
      </c>
      <c r="H151" s="27"/>
      <c r="I151" s="27"/>
      <c r="J151" s="27"/>
      <c r="K151" s="27"/>
      <c r="L151" s="27"/>
      <c r="M151" s="27"/>
      <c r="N151" s="27"/>
      <c r="O151" s="27"/>
      <c r="P151" s="27"/>
      <c r="Q151" s="27"/>
    </row>
    <row r="152" spans="1:17" ht="12" customHeight="1" x14ac:dyDescent="0.3">
      <c r="A152" s="37"/>
      <c r="C152" s="38" t="s">
        <v>219</v>
      </c>
      <c r="D152" s="39" t="s">
        <v>115</v>
      </c>
      <c r="E152" s="27"/>
      <c r="F152" s="40" t="s">
        <v>7</v>
      </c>
      <c r="G152" s="27" t="s">
        <v>231</v>
      </c>
      <c r="H152" s="27"/>
      <c r="I152" s="27"/>
      <c r="J152" s="27"/>
      <c r="K152" s="27"/>
      <c r="L152" s="27"/>
      <c r="M152" s="27"/>
      <c r="N152" s="27"/>
      <c r="O152" s="27"/>
      <c r="P152" s="27"/>
      <c r="Q152" s="27"/>
    </row>
    <row r="153" spans="1:17" ht="12" customHeight="1" x14ac:dyDescent="0.3">
      <c r="A153" s="37"/>
      <c r="C153" s="38" t="s">
        <v>219</v>
      </c>
      <c r="D153" s="39" t="s">
        <v>114</v>
      </c>
      <c r="E153" s="27"/>
      <c r="F153" s="40" t="s">
        <v>7</v>
      </c>
      <c r="G153" s="27" t="s">
        <v>197</v>
      </c>
      <c r="H153" s="27"/>
      <c r="I153" s="27"/>
      <c r="J153" s="27"/>
      <c r="K153" s="27"/>
      <c r="L153" s="27"/>
      <c r="M153" s="27"/>
      <c r="N153" s="27"/>
      <c r="O153" s="27"/>
      <c r="P153" s="27"/>
      <c r="Q153" s="27"/>
    </row>
    <row r="154" spans="1:17" ht="12" customHeight="1" x14ac:dyDescent="0.3">
      <c r="A154" s="37"/>
      <c r="C154" s="38" t="s">
        <v>219</v>
      </c>
      <c r="D154" s="39" t="s">
        <v>199</v>
      </c>
      <c r="E154" s="27"/>
      <c r="F154" s="40" t="s">
        <v>7</v>
      </c>
      <c r="G154" s="27" t="s">
        <v>200</v>
      </c>
      <c r="H154" s="27"/>
      <c r="I154" s="27"/>
      <c r="J154" s="27"/>
      <c r="K154" s="27"/>
      <c r="L154" s="27"/>
      <c r="M154" s="27"/>
      <c r="N154" s="27"/>
      <c r="O154" s="27"/>
      <c r="P154" s="27"/>
      <c r="Q154" s="27"/>
    </row>
    <row r="155" spans="1:17" ht="12" customHeight="1" x14ac:dyDescent="0.3">
      <c r="A155" s="37"/>
      <c r="C155" s="38" t="s">
        <v>219</v>
      </c>
      <c r="D155" s="39" t="s">
        <v>260</v>
      </c>
      <c r="E155" s="27"/>
      <c r="F155" s="40" t="s">
        <v>7</v>
      </c>
      <c r="G155" s="27" t="s">
        <v>198</v>
      </c>
      <c r="H155" s="27"/>
      <c r="I155" s="27"/>
      <c r="J155" s="27"/>
      <c r="K155" s="27"/>
      <c r="L155" s="27"/>
      <c r="M155" s="27"/>
      <c r="N155" s="27"/>
      <c r="O155" s="27"/>
      <c r="P155" s="27"/>
      <c r="Q155" s="27"/>
    </row>
    <row r="156" spans="1:17" ht="12" customHeight="1" x14ac:dyDescent="0.3">
      <c r="A156" s="37"/>
      <c r="C156" s="41"/>
      <c r="E156" s="27"/>
      <c r="F156" s="27"/>
      <c r="G156" s="27"/>
      <c r="H156" s="27"/>
      <c r="I156" s="27"/>
      <c r="J156" s="27"/>
      <c r="K156" s="27"/>
      <c r="L156" s="27"/>
      <c r="M156" s="27"/>
      <c r="N156" s="27"/>
      <c r="O156" s="27"/>
      <c r="P156" s="27"/>
      <c r="Q156" s="27"/>
    </row>
    <row r="157" spans="1:17" ht="12" customHeight="1" x14ac:dyDescent="0.3">
      <c r="A157" s="37"/>
      <c r="B157" s="41">
        <v>4</v>
      </c>
      <c r="C157" s="41">
        <v>4</v>
      </c>
      <c r="D157" s="36" t="s">
        <v>201</v>
      </c>
      <c r="E157" s="27"/>
      <c r="F157" s="42" t="s">
        <v>261</v>
      </c>
      <c r="G157" s="27"/>
      <c r="H157" s="40" t="s">
        <v>7</v>
      </c>
      <c r="I157" s="42" t="s">
        <v>115</v>
      </c>
      <c r="J157" s="27"/>
      <c r="K157" s="27"/>
      <c r="L157" s="27"/>
      <c r="M157" s="27"/>
      <c r="N157" s="27"/>
      <c r="O157" s="27"/>
      <c r="P157" s="27"/>
      <c r="Q157" s="27"/>
    </row>
    <row r="158" spans="1:17" ht="12" customHeight="1" x14ac:dyDescent="0.3">
      <c r="A158" s="37"/>
      <c r="C158" s="41"/>
      <c r="E158" s="27"/>
      <c r="F158" s="42" t="s">
        <v>262</v>
      </c>
      <c r="G158" s="27"/>
      <c r="H158" s="40" t="s">
        <v>7</v>
      </c>
      <c r="I158" s="42" t="s">
        <v>202</v>
      </c>
      <c r="J158" s="27"/>
      <c r="K158" s="27"/>
      <c r="L158" s="27"/>
      <c r="M158" s="27"/>
      <c r="N158" s="27"/>
      <c r="O158" s="27"/>
      <c r="P158" s="27"/>
      <c r="Q158" s="27"/>
    </row>
    <row r="159" spans="1:17" ht="12" customHeight="1" x14ac:dyDescent="0.2">
      <c r="A159" s="37"/>
      <c r="E159" s="27"/>
      <c r="F159" s="27"/>
      <c r="G159" s="27"/>
      <c r="H159" s="27"/>
      <c r="I159" s="27"/>
      <c r="J159" s="27"/>
      <c r="K159" s="27"/>
      <c r="L159" s="27"/>
      <c r="M159" s="27"/>
      <c r="N159" s="27"/>
      <c r="O159" s="27"/>
      <c r="P159" s="27"/>
      <c r="Q159" s="27"/>
    </row>
    <row r="160" spans="1:17" ht="66" customHeight="1" x14ac:dyDescent="0.2">
      <c r="A160" s="37"/>
      <c r="B160" s="1323" t="s">
        <v>927</v>
      </c>
      <c r="C160" s="1324"/>
      <c r="D160" s="1324"/>
      <c r="E160" s="1324"/>
      <c r="F160" s="1324"/>
      <c r="G160" s="1324"/>
      <c r="H160" s="1324"/>
      <c r="I160" s="1324"/>
      <c r="J160" s="1324"/>
      <c r="K160" s="1324"/>
      <c r="L160" s="1324"/>
      <c r="M160" s="1324"/>
      <c r="N160" s="1324"/>
      <c r="O160" s="1324"/>
      <c r="P160" s="1325"/>
      <c r="Q160" s="27"/>
    </row>
    <row r="161" spans="1:17" ht="12" customHeight="1" x14ac:dyDescent="0.3">
      <c r="A161" s="37"/>
      <c r="C161" s="41"/>
      <c r="E161" s="27"/>
      <c r="F161" s="27"/>
      <c r="G161" s="27"/>
      <c r="H161" s="27"/>
      <c r="I161" s="27"/>
      <c r="J161" s="27"/>
      <c r="K161" s="27"/>
      <c r="L161" s="27"/>
      <c r="M161" s="27"/>
      <c r="N161" s="27"/>
      <c r="O161" s="27"/>
      <c r="P161" s="27"/>
      <c r="Q161" s="27"/>
    </row>
    <row r="162" spans="1:17" ht="54" customHeight="1" x14ac:dyDescent="0.2">
      <c r="A162" s="37"/>
      <c r="B162" s="1326" t="s">
        <v>677</v>
      </c>
      <c r="C162" s="1327"/>
      <c r="D162" s="1327"/>
      <c r="E162" s="1327"/>
      <c r="F162" s="1327"/>
      <c r="G162" s="1327"/>
      <c r="H162" s="1327"/>
      <c r="I162" s="1327"/>
      <c r="J162" s="1327"/>
      <c r="K162" s="1327"/>
      <c r="L162" s="1327"/>
      <c r="M162" s="1327"/>
      <c r="N162" s="1327"/>
      <c r="O162" s="1327"/>
      <c r="P162" s="1328"/>
      <c r="Q162" s="27"/>
    </row>
    <row r="163" spans="1:17" ht="12" customHeight="1" x14ac:dyDescent="0.3">
      <c r="A163" s="37"/>
      <c r="C163" s="41"/>
      <c r="E163" s="27"/>
      <c r="F163" s="27"/>
      <c r="G163" s="27"/>
      <c r="H163" s="27"/>
      <c r="I163" s="27"/>
      <c r="J163" s="27"/>
      <c r="K163" s="27"/>
      <c r="L163" s="27"/>
      <c r="M163" s="27"/>
      <c r="N163" s="27"/>
      <c r="O163" s="27"/>
      <c r="P163" s="27"/>
      <c r="Q163" s="27"/>
    </row>
    <row r="164" spans="1:17" ht="12" customHeight="1" x14ac:dyDescent="0.3">
      <c r="A164" s="37"/>
      <c r="C164" s="41"/>
      <c r="E164" s="27"/>
      <c r="F164" s="27"/>
      <c r="G164" s="27"/>
      <c r="H164" s="27"/>
      <c r="I164" s="27"/>
      <c r="J164" s="27"/>
      <c r="K164" s="27"/>
      <c r="L164" s="27"/>
      <c r="M164" s="27"/>
      <c r="N164" s="27"/>
      <c r="O164" s="27"/>
      <c r="P164" s="27"/>
      <c r="Q164" s="27"/>
    </row>
    <row r="165" spans="1:17" ht="15" customHeight="1" x14ac:dyDescent="0.3">
      <c r="A165" s="37"/>
      <c r="C165" s="41">
        <v>4</v>
      </c>
      <c r="D165" s="36" t="s">
        <v>191</v>
      </c>
      <c r="E165" s="27"/>
      <c r="F165" s="27"/>
      <c r="G165" s="27"/>
      <c r="H165" s="27"/>
      <c r="I165" s="27"/>
      <c r="J165" s="27"/>
      <c r="K165" s="27"/>
      <c r="L165" s="27"/>
      <c r="M165" s="27"/>
      <c r="N165" s="27"/>
      <c r="O165" s="27"/>
      <c r="P165" s="27"/>
      <c r="Q165" s="27"/>
    </row>
    <row r="166" spans="1:17" ht="12" customHeight="1" x14ac:dyDescent="0.2">
      <c r="A166" s="37"/>
      <c r="E166" s="27"/>
      <c r="F166" s="27"/>
      <c r="G166" s="27"/>
      <c r="H166" s="27"/>
      <c r="I166" s="27"/>
      <c r="J166" s="27"/>
      <c r="K166" s="27"/>
      <c r="L166" s="27"/>
      <c r="M166" s="27"/>
      <c r="N166" s="27"/>
      <c r="O166" s="27"/>
      <c r="P166" s="27"/>
      <c r="Q166" s="27"/>
    </row>
    <row r="167" spans="1:17" ht="12" customHeight="1" x14ac:dyDescent="0.2">
      <c r="A167" s="37"/>
      <c r="B167" s="1303" t="s">
        <v>232</v>
      </c>
      <c r="C167" s="1338"/>
      <c r="D167" s="1338"/>
      <c r="E167" s="1338"/>
      <c r="F167" s="1338"/>
      <c r="G167" s="1338"/>
      <c r="H167" s="1338"/>
      <c r="I167" s="1338"/>
      <c r="J167" s="1338"/>
      <c r="K167" s="1338"/>
      <c r="L167" s="1338"/>
      <c r="M167" s="1338"/>
      <c r="N167" s="1338"/>
      <c r="O167" s="1338"/>
      <c r="P167" s="1339"/>
      <c r="Q167" s="27"/>
    </row>
    <row r="168" spans="1:17" ht="5.25" customHeight="1" x14ac:dyDescent="0.3">
      <c r="A168" s="37"/>
      <c r="C168" s="41"/>
      <c r="D168" s="43"/>
      <c r="E168" s="44"/>
      <c r="F168" s="44"/>
      <c r="G168" s="44"/>
      <c r="H168" s="44"/>
      <c r="I168" s="44"/>
      <c r="J168" s="44"/>
      <c r="K168" s="44"/>
      <c r="L168" s="44"/>
      <c r="M168" s="44"/>
      <c r="N168" s="44"/>
      <c r="O168" s="27"/>
      <c r="P168" s="27"/>
      <c r="Q168" s="27"/>
    </row>
    <row r="169" spans="1:17" ht="12" customHeight="1" x14ac:dyDescent="0.2">
      <c r="A169" s="37"/>
      <c r="B169" s="1342" t="s">
        <v>79</v>
      </c>
      <c r="C169" s="1341"/>
      <c r="D169" s="1343" t="s">
        <v>263</v>
      </c>
      <c r="E169" s="1344"/>
      <c r="F169" s="1343" t="s">
        <v>264</v>
      </c>
      <c r="G169" s="1307"/>
      <c r="H169" s="1308"/>
      <c r="I169" s="1343" t="s">
        <v>265</v>
      </c>
      <c r="J169" s="1310"/>
      <c r="K169" s="1310"/>
      <c r="L169" s="1310"/>
      <c r="M169" s="1311"/>
      <c r="N169" s="1329" t="s">
        <v>266</v>
      </c>
      <c r="O169" s="1307"/>
      <c r="P169" s="1308"/>
      <c r="Q169" s="27"/>
    </row>
    <row r="170" spans="1:17" ht="12" customHeight="1" x14ac:dyDescent="0.2">
      <c r="A170" s="37"/>
      <c r="B170" s="1340" t="s">
        <v>194</v>
      </c>
      <c r="C170" s="1341"/>
      <c r="D170" s="1345">
        <v>1000000</v>
      </c>
      <c r="E170" s="1346"/>
      <c r="F170" s="1306">
        <v>0.5</v>
      </c>
      <c r="G170" s="1307"/>
      <c r="H170" s="1308"/>
      <c r="I170" s="1309">
        <v>25</v>
      </c>
      <c r="J170" s="1310"/>
      <c r="K170" s="1310"/>
      <c r="L170" s="1310"/>
      <c r="M170" s="1311"/>
      <c r="N170" s="1312">
        <v>0</v>
      </c>
      <c r="O170" s="1307"/>
      <c r="P170" s="1308"/>
      <c r="Q170" s="27"/>
    </row>
    <row r="171" spans="1:17" ht="12" customHeight="1" x14ac:dyDescent="0.2">
      <c r="A171" s="37"/>
      <c r="B171" s="1340" t="s">
        <v>226</v>
      </c>
      <c r="C171" s="1341">
        <v>2000000</v>
      </c>
      <c r="D171" s="1345">
        <v>500000</v>
      </c>
      <c r="E171" s="1346"/>
      <c r="F171" s="1306">
        <v>0</v>
      </c>
      <c r="G171" s="1307">
        <v>0.2</v>
      </c>
      <c r="H171" s="1308"/>
      <c r="I171" s="1309">
        <v>10</v>
      </c>
      <c r="J171" s="1310">
        <v>10</v>
      </c>
      <c r="K171" s="1310">
        <v>10</v>
      </c>
      <c r="L171" s="1310"/>
      <c r="M171" s="1311"/>
      <c r="N171" s="1312">
        <v>5</v>
      </c>
      <c r="O171" s="1307"/>
      <c r="P171" s="1308"/>
      <c r="Q171" s="27"/>
    </row>
    <row r="172" spans="1:17" ht="5.25" customHeight="1" x14ac:dyDescent="0.3">
      <c r="A172" s="37"/>
      <c r="C172" s="41"/>
      <c r="D172" s="43"/>
      <c r="E172" s="44"/>
      <c r="F172" s="44"/>
      <c r="G172" s="44"/>
      <c r="H172" s="44"/>
      <c r="I172" s="44"/>
      <c r="J172" s="44"/>
      <c r="K172" s="44"/>
      <c r="L172" s="44"/>
      <c r="M172" s="44"/>
      <c r="N172" s="44"/>
      <c r="O172" s="27"/>
      <c r="P172" s="27"/>
      <c r="Q172" s="27"/>
    </row>
    <row r="173" spans="1:17" ht="12" customHeight="1" x14ac:dyDescent="0.2">
      <c r="A173" s="37"/>
      <c r="B173" s="1348" t="s">
        <v>192</v>
      </c>
      <c r="C173" s="1349"/>
      <c r="D173" s="1349"/>
      <c r="E173" s="1349"/>
      <c r="F173" s="1349"/>
      <c r="G173" s="1349"/>
      <c r="H173" s="1349"/>
      <c r="I173" s="1349"/>
      <c r="J173" s="1349"/>
      <c r="K173" s="1349"/>
      <c r="L173" s="1349"/>
      <c r="M173" s="1349"/>
      <c r="N173" s="1349"/>
      <c r="O173" s="1349"/>
      <c r="P173" s="1350"/>
      <c r="Q173" s="27"/>
    </row>
    <row r="174" spans="1:17" ht="21" customHeight="1" x14ac:dyDescent="0.2">
      <c r="A174" s="37"/>
      <c r="E174" s="27"/>
      <c r="F174" s="27"/>
      <c r="G174" s="27"/>
      <c r="H174" s="27"/>
      <c r="I174" s="27"/>
      <c r="J174" s="27"/>
      <c r="K174" s="27"/>
      <c r="L174" s="27"/>
      <c r="M174" s="27"/>
      <c r="N174" s="27"/>
      <c r="O174" s="27"/>
      <c r="P174" s="27"/>
      <c r="Q174" s="27"/>
    </row>
    <row r="175" spans="1:17" ht="12" customHeight="1" x14ac:dyDescent="0.2">
      <c r="A175" s="37"/>
      <c r="B175" s="1347" t="s">
        <v>193</v>
      </c>
      <c r="C175" s="1324"/>
      <c r="D175" s="1324"/>
      <c r="E175" s="1324"/>
      <c r="F175" s="1324"/>
      <c r="G175" s="1324"/>
      <c r="H175" s="1324"/>
      <c r="I175" s="1324"/>
      <c r="J175" s="1324"/>
      <c r="K175" s="1324"/>
      <c r="L175" s="1324"/>
      <c r="M175" s="1324"/>
      <c r="N175" s="1324"/>
      <c r="O175" s="1324"/>
      <c r="P175" s="1325"/>
      <c r="Q175" s="27"/>
    </row>
    <row r="176" spans="1:17" ht="5.25" customHeight="1" x14ac:dyDescent="0.3">
      <c r="A176" s="37"/>
      <c r="C176" s="41"/>
      <c r="D176" s="43"/>
      <c r="E176" s="44"/>
      <c r="F176" s="44"/>
      <c r="G176" s="44"/>
      <c r="H176" s="44"/>
      <c r="I176" s="44"/>
      <c r="J176" s="44"/>
      <c r="K176" s="44"/>
      <c r="L176" s="44"/>
      <c r="M176" s="44"/>
      <c r="N176" s="44"/>
      <c r="O176" s="27"/>
      <c r="P176" s="27"/>
      <c r="Q176" s="27"/>
    </row>
    <row r="177" spans="1:19" ht="10.5" customHeight="1" x14ac:dyDescent="0.2">
      <c r="A177" s="1330" t="s">
        <v>99</v>
      </c>
      <c r="B177" s="1337"/>
      <c r="C177" s="1334" t="s">
        <v>26</v>
      </c>
      <c r="D177" s="1335"/>
      <c r="E177" s="1335"/>
      <c r="F177" s="1335"/>
      <c r="G177" s="1336"/>
      <c r="H177" s="1334" t="s">
        <v>27</v>
      </c>
      <c r="I177" s="1335"/>
      <c r="J177" s="1335"/>
      <c r="K177" s="1335"/>
      <c r="L177" s="1333"/>
      <c r="M177" s="1330" t="s">
        <v>267</v>
      </c>
      <c r="N177" s="1337"/>
      <c r="O177" s="1330" t="s">
        <v>268</v>
      </c>
      <c r="P177" s="1331"/>
      <c r="Q177" s="1330" t="s">
        <v>269</v>
      </c>
      <c r="R177" s="27"/>
      <c r="S177" s="27"/>
    </row>
    <row r="178" spans="1:19" ht="13.5" customHeight="1" x14ac:dyDescent="0.2">
      <c r="A178" s="1337"/>
      <c r="B178" s="1337"/>
      <c r="C178" s="1332" t="s">
        <v>270</v>
      </c>
      <c r="D178" s="1333"/>
      <c r="E178" s="1332" t="s">
        <v>271</v>
      </c>
      <c r="F178" s="1333"/>
      <c r="G178" s="45" t="s">
        <v>199</v>
      </c>
      <c r="H178" s="1332" t="s">
        <v>270</v>
      </c>
      <c r="I178" s="1333"/>
      <c r="J178" s="1332" t="s">
        <v>271</v>
      </c>
      <c r="K178" s="1333"/>
      <c r="L178" s="45" t="s">
        <v>199</v>
      </c>
      <c r="M178" s="1337"/>
      <c r="N178" s="1337"/>
      <c r="O178" s="1331"/>
      <c r="P178" s="1331"/>
      <c r="Q178" s="1331"/>
      <c r="R178" s="27"/>
      <c r="S178" s="27"/>
    </row>
    <row r="179" spans="1:19" ht="13.5" customHeight="1" x14ac:dyDescent="0.2">
      <c r="A179" s="1283"/>
      <c r="B179" s="1284"/>
      <c r="C179" s="1287" t="s">
        <v>214</v>
      </c>
      <c r="D179" s="1288"/>
      <c r="E179" s="1288"/>
      <c r="F179" s="1288"/>
      <c r="G179" s="1288"/>
      <c r="H179" s="1289"/>
      <c r="I179" s="1289"/>
      <c r="J179" s="1289"/>
      <c r="K179" s="1289"/>
      <c r="L179" s="1289"/>
      <c r="M179" s="1289"/>
      <c r="N179" s="1289"/>
      <c r="O179" s="1289"/>
      <c r="P179" s="1289"/>
      <c r="Q179" s="1290"/>
      <c r="R179" s="27"/>
      <c r="S179" s="27"/>
    </row>
    <row r="180" spans="1:19" ht="5.25" customHeight="1" x14ac:dyDescent="0.2">
      <c r="A180" s="1285"/>
      <c r="B180" s="1286"/>
      <c r="C180" s="17"/>
      <c r="D180" s="46"/>
      <c r="E180" s="46"/>
      <c r="F180" s="46"/>
      <c r="G180" s="47"/>
      <c r="H180" s="48"/>
      <c r="I180" s="46"/>
      <c r="J180" s="46"/>
      <c r="K180" s="46"/>
      <c r="L180" s="47"/>
      <c r="M180" s="46"/>
      <c r="N180" s="46"/>
      <c r="O180" s="46"/>
      <c r="P180" s="46"/>
      <c r="Q180" s="47"/>
      <c r="R180" s="27"/>
      <c r="S180" s="27"/>
    </row>
    <row r="181" spans="1:19" ht="12" customHeight="1" x14ac:dyDescent="0.2">
      <c r="A181" s="1285">
        <v>0</v>
      </c>
      <c r="B181" s="1286"/>
      <c r="C181" s="1279">
        <v>1000000</v>
      </c>
      <c r="D181" s="1280"/>
      <c r="E181" s="1281">
        <v>2000000</v>
      </c>
      <c r="F181" s="1282"/>
      <c r="G181" s="49">
        <v>0.5</v>
      </c>
      <c r="H181" s="1279">
        <v>0</v>
      </c>
      <c r="I181" s="1280"/>
      <c r="J181" s="1281">
        <v>0</v>
      </c>
      <c r="K181" s="1282"/>
      <c r="L181" s="49" t="s">
        <v>176</v>
      </c>
      <c r="M181" s="1279">
        <f>C181+H181</f>
        <v>1000000</v>
      </c>
      <c r="N181" s="1280"/>
      <c r="O181" s="1281">
        <f>E181+J181</f>
        <v>2000000</v>
      </c>
      <c r="P181" s="1282"/>
      <c r="Q181" s="49">
        <f>(O181-M181)/O181</f>
        <v>0.5</v>
      </c>
      <c r="R181" s="27"/>
      <c r="S181" s="27"/>
    </row>
    <row r="182" spans="1:19" ht="12" customHeight="1" x14ac:dyDescent="0.2">
      <c r="A182" s="1285">
        <v>1</v>
      </c>
      <c r="B182" s="1286"/>
      <c r="C182" s="1279">
        <v>960000</v>
      </c>
      <c r="D182" s="1280"/>
      <c r="E182" s="1281">
        <v>1920000</v>
      </c>
      <c r="F182" s="1282"/>
      <c r="G182" s="49">
        <v>0.5</v>
      </c>
      <c r="H182" s="1279">
        <v>0</v>
      </c>
      <c r="I182" s="1280"/>
      <c r="J182" s="1281">
        <v>0</v>
      </c>
      <c r="K182" s="1282"/>
      <c r="L182" s="49" t="s">
        <v>176</v>
      </c>
      <c r="M182" s="1279">
        <f t="shared" ref="M182:M206" si="0">C182+H182</f>
        <v>960000</v>
      </c>
      <c r="N182" s="1280"/>
      <c r="O182" s="1281">
        <f t="shared" ref="O182:O206" si="1">E182+J182</f>
        <v>1920000</v>
      </c>
      <c r="P182" s="1282"/>
      <c r="Q182" s="49">
        <f t="shared" ref="Q182:Q206" si="2">(O182-M182)/O182</f>
        <v>0.5</v>
      </c>
      <c r="R182" s="27"/>
      <c r="S182" s="27"/>
    </row>
    <row r="183" spans="1:19" ht="12" customHeight="1" x14ac:dyDescent="0.2">
      <c r="A183" s="1285">
        <v>2</v>
      </c>
      <c r="B183" s="1286"/>
      <c r="C183" s="1279">
        <v>920000</v>
      </c>
      <c r="D183" s="1280"/>
      <c r="E183" s="1281">
        <v>1840000</v>
      </c>
      <c r="F183" s="1282"/>
      <c r="G183" s="49">
        <v>0.5</v>
      </c>
      <c r="H183" s="1279">
        <v>0</v>
      </c>
      <c r="I183" s="1280"/>
      <c r="J183" s="1281">
        <v>0</v>
      </c>
      <c r="K183" s="1282"/>
      <c r="L183" s="49" t="s">
        <v>176</v>
      </c>
      <c r="M183" s="1279">
        <f t="shared" si="0"/>
        <v>920000</v>
      </c>
      <c r="N183" s="1280"/>
      <c r="O183" s="1281">
        <f t="shared" si="1"/>
        <v>1840000</v>
      </c>
      <c r="P183" s="1282"/>
      <c r="Q183" s="49">
        <f t="shared" si="2"/>
        <v>0.5</v>
      </c>
      <c r="R183" s="27"/>
      <c r="S183" s="27"/>
    </row>
    <row r="184" spans="1:19" ht="12" customHeight="1" x14ac:dyDescent="0.2">
      <c r="A184" s="1285">
        <v>3</v>
      </c>
      <c r="B184" s="1286"/>
      <c r="C184" s="1279">
        <v>880000</v>
      </c>
      <c r="D184" s="1280"/>
      <c r="E184" s="1281">
        <v>1760000</v>
      </c>
      <c r="F184" s="1282"/>
      <c r="G184" s="49">
        <v>0.5</v>
      </c>
      <c r="H184" s="1279">
        <v>0</v>
      </c>
      <c r="I184" s="1280"/>
      <c r="J184" s="1281">
        <v>0</v>
      </c>
      <c r="K184" s="1282"/>
      <c r="L184" s="49" t="s">
        <v>176</v>
      </c>
      <c r="M184" s="1279">
        <f t="shared" si="0"/>
        <v>880000</v>
      </c>
      <c r="N184" s="1280"/>
      <c r="O184" s="1281">
        <f t="shared" si="1"/>
        <v>1760000</v>
      </c>
      <c r="P184" s="1282"/>
      <c r="Q184" s="49">
        <f t="shared" si="2"/>
        <v>0.5</v>
      </c>
      <c r="R184" s="27"/>
      <c r="S184" s="27"/>
    </row>
    <row r="185" spans="1:19" ht="12" customHeight="1" x14ac:dyDescent="0.2">
      <c r="A185" s="1285">
        <v>4</v>
      </c>
      <c r="B185" s="1286"/>
      <c r="C185" s="1279">
        <v>840000</v>
      </c>
      <c r="D185" s="1280"/>
      <c r="E185" s="1281">
        <v>1680000</v>
      </c>
      <c r="F185" s="1282"/>
      <c r="G185" s="49">
        <v>0.5</v>
      </c>
      <c r="H185" s="1279">
        <v>0</v>
      </c>
      <c r="I185" s="1280"/>
      <c r="J185" s="1281">
        <v>0</v>
      </c>
      <c r="K185" s="1282"/>
      <c r="L185" s="49" t="s">
        <v>176</v>
      </c>
      <c r="M185" s="1279">
        <f t="shared" si="0"/>
        <v>840000</v>
      </c>
      <c r="N185" s="1280"/>
      <c r="O185" s="1281">
        <f t="shared" si="1"/>
        <v>1680000</v>
      </c>
      <c r="P185" s="1282"/>
      <c r="Q185" s="49">
        <f t="shared" si="2"/>
        <v>0.5</v>
      </c>
      <c r="R185" s="27"/>
      <c r="S185" s="27"/>
    </row>
    <row r="186" spans="1:19" ht="12" customHeight="1" x14ac:dyDescent="0.2">
      <c r="A186" s="1285">
        <v>5</v>
      </c>
      <c r="B186" s="1286"/>
      <c r="C186" s="1279">
        <v>800000</v>
      </c>
      <c r="D186" s="1280"/>
      <c r="E186" s="1281">
        <v>1600000</v>
      </c>
      <c r="F186" s="1282"/>
      <c r="G186" s="49">
        <v>0.5</v>
      </c>
      <c r="H186" s="1279">
        <v>500000</v>
      </c>
      <c r="I186" s="1280"/>
      <c r="J186" s="1281">
        <v>500000</v>
      </c>
      <c r="K186" s="1282"/>
      <c r="L186" s="49">
        <v>0</v>
      </c>
      <c r="M186" s="1279">
        <f t="shared" si="0"/>
        <v>1300000</v>
      </c>
      <c r="N186" s="1280"/>
      <c r="O186" s="1281">
        <f t="shared" si="1"/>
        <v>2100000</v>
      </c>
      <c r="P186" s="1282"/>
      <c r="Q186" s="49">
        <f t="shared" si="2"/>
        <v>0.38095238095238093</v>
      </c>
      <c r="R186" s="27"/>
      <c r="S186" s="27"/>
    </row>
    <row r="187" spans="1:19" ht="12" customHeight="1" x14ac:dyDescent="0.2">
      <c r="A187" s="1285">
        <v>6</v>
      </c>
      <c r="B187" s="1286"/>
      <c r="C187" s="1279">
        <v>760000</v>
      </c>
      <c r="D187" s="1280"/>
      <c r="E187" s="1281">
        <v>1520000</v>
      </c>
      <c r="F187" s="1282"/>
      <c r="G187" s="49">
        <v>0.5</v>
      </c>
      <c r="H187" s="1279">
        <v>450000</v>
      </c>
      <c r="I187" s="1280"/>
      <c r="J187" s="1281">
        <v>450000</v>
      </c>
      <c r="K187" s="1282"/>
      <c r="L187" s="49">
        <v>0</v>
      </c>
      <c r="M187" s="1279">
        <f t="shared" si="0"/>
        <v>1210000</v>
      </c>
      <c r="N187" s="1280"/>
      <c r="O187" s="1281">
        <f t="shared" si="1"/>
        <v>1970000</v>
      </c>
      <c r="P187" s="1282"/>
      <c r="Q187" s="49">
        <f t="shared" si="2"/>
        <v>0.38578680203045684</v>
      </c>
      <c r="R187" s="27"/>
      <c r="S187" s="27"/>
    </row>
    <row r="188" spans="1:19" ht="12" customHeight="1" x14ac:dyDescent="0.2">
      <c r="A188" s="1285">
        <v>7</v>
      </c>
      <c r="B188" s="1286"/>
      <c r="C188" s="1279">
        <v>720000</v>
      </c>
      <c r="D188" s="1280"/>
      <c r="E188" s="1281">
        <v>1440000</v>
      </c>
      <c r="F188" s="1282"/>
      <c r="G188" s="49">
        <v>0.5</v>
      </c>
      <c r="H188" s="1279">
        <v>400000</v>
      </c>
      <c r="I188" s="1280"/>
      <c r="J188" s="1281">
        <v>400000</v>
      </c>
      <c r="K188" s="1282"/>
      <c r="L188" s="49">
        <v>0</v>
      </c>
      <c r="M188" s="1279">
        <f t="shared" si="0"/>
        <v>1120000</v>
      </c>
      <c r="N188" s="1280"/>
      <c r="O188" s="1281">
        <f t="shared" si="1"/>
        <v>1840000</v>
      </c>
      <c r="P188" s="1282"/>
      <c r="Q188" s="49">
        <f t="shared" si="2"/>
        <v>0.39130434782608697</v>
      </c>
      <c r="R188" s="27"/>
      <c r="S188" s="27"/>
    </row>
    <row r="189" spans="1:19" ht="12" customHeight="1" x14ac:dyDescent="0.2">
      <c r="A189" s="1285">
        <v>8</v>
      </c>
      <c r="B189" s="1286"/>
      <c r="C189" s="1279">
        <v>680000</v>
      </c>
      <c r="D189" s="1280"/>
      <c r="E189" s="1281">
        <v>1360000</v>
      </c>
      <c r="F189" s="1282"/>
      <c r="G189" s="49">
        <v>0.5</v>
      </c>
      <c r="H189" s="1279">
        <v>350000</v>
      </c>
      <c r="I189" s="1280"/>
      <c r="J189" s="1281">
        <v>350000</v>
      </c>
      <c r="K189" s="1282"/>
      <c r="L189" s="49">
        <v>0</v>
      </c>
      <c r="M189" s="1279">
        <f t="shared" si="0"/>
        <v>1030000</v>
      </c>
      <c r="N189" s="1280"/>
      <c r="O189" s="1281">
        <f t="shared" si="1"/>
        <v>1710000</v>
      </c>
      <c r="P189" s="1282"/>
      <c r="Q189" s="49">
        <f t="shared" si="2"/>
        <v>0.39766081871345027</v>
      </c>
      <c r="R189" s="27"/>
      <c r="S189" s="27"/>
    </row>
    <row r="190" spans="1:19" ht="12" customHeight="1" x14ac:dyDescent="0.2">
      <c r="A190" s="1285">
        <v>9</v>
      </c>
      <c r="B190" s="1286"/>
      <c r="C190" s="1279">
        <v>640000</v>
      </c>
      <c r="D190" s="1280"/>
      <c r="E190" s="1281">
        <v>1280000</v>
      </c>
      <c r="F190" s="1282"/>
      <c r="G190" s="49">
        <v>0.5</v>
      </c>
      <c r="H190" s="1279">
        <v>300000</v>
      </c>
      <c r="I190" s="1280"/>
      <c r="J190" s="1281">
        <v>300000</v>
      </c>
      <c r="K190" s="1282"/>
      <c r="L190" s="49">
        <v>0</v>
      </c>
      <c r="M190" s="1279">
        <f t="shared" si="0"/>
        <v>940000</v>
      </c>
      <c r="N190" s="1280"/>
      <c r="O190" s="1281">
        <f t="shared" si="1"/>
        <v>1580000</v>
      </c>
      <c r="P190" s="1282"/>
      <c r="Q190" s="49">
        <f t="shared" si="2"/>
        <v>0.4050632911392405</v>
      </c>
      <c r="R190" s="27"/>
      <c r="S190" s="27"/>
    </row>
    <row r="191" spans="1:19" ht="12" customHeight="1" x14ac:dyDescent="0.2">
      <c r="A191" s="1301">
        <v>10</v>
      </c>
      <c r="B191" s="1302"/>
      <c r="C191" s="1294">
        <v>600000</v>
      </c>
      <c r="D191" s="1295"/>
      <c r="E191" s="1296">
        <v>1200000</v>
      </c>
      <c r="F191" s="1297"/>
      <c r="G191" s="50">
        <v>0.5</v>
      </c>
      <c r="H191" s="1294">
        <v>250000</v>
      </c>
      <c r="I191" s="1295"/>
      <c r="J191" s="1296">
        <v>250000</v>
      </c>
      <c r="K191" s="1297"/>
      <c r="L191" s="50">
        <v>0</v>
      </c>
      <c r="M191" s="1294">
        <f t="shared" si="0"/>
        <v>850000</v>
      </c>
      <c r="N191" s="1295"/>
      <c r="O191" s="1296">
        <f t="shared" si="1"/>
        <v>1450000</v>
      </c>
      <c r="P191" s="1297"/>
      <c r="Q191" s="50">
        <f t="shared" si="2"/>
        <v>0.41379310344827586</v>
      </c>
      <c r="R191" s="27"/>
      <c r="S191" s="27"/>
    </row>
    <row r="192" spans="1:19" ht="12" customHeight="1" x14ac:dyDescent="0.2">
      <c r="A192" s="1285">
        <v>11</v>
      </c>
      <c r="B192" s="1286"/>
      <c r="C192" s="1279">
        <v>560000</v>
      </c>
      <c r="D192" s="1280"/>
      <c r="E192" s="1281">
        <v>1120000</v>
      </c>
      <c r="F192" s="1282"/>
      <c r="G192" s="49">
        <v>0.5</v>
      </c>
      <c r="H192" s="1279">
        <v>200000</v>
      </c>
      <c r="I192" s="1280"/>
      <c r="J192" s="1281">
        <v>200000</v>
      </c>
      <c r="K192" s="1282"/>
      <c r="L192" s="49">
        <v>0</v>
      </c>
      <c r="M192" s="1279">
        <f t="shared" si="0"/>
        <v>760000</v>
      </c>
      <c r="N192" s="1280"/>
      <c r="O192" s="1281">
        <f t="shared" si="1"/>
        <v>1320000</v>
      </c>
      <c r="P192" s="1282"/>
      <c r="Q192" s="49">
        <f t="shared" si="2"/>
        <v>0.42424242424242425</v>
      </c>
      <c r="R192" s="27"/>
      <c r="S192" s="27"/>
    </row>
    <row r="193" spans="1:19" ht="12" customHeight="1" x14ac:dyDescent="0.2">
      <c r="A193" s="1285">
        <v>12</v>
      </c>
      <c r="B193" s="1286"/>
      <c r="C193" s="1279">
        <v>520000</v>
      </c>
      <c r="D193" s="1280"/>
      <c r="E193" s="1281">
        <v>1040000</v>
      </c>
      <c r="F193" s="1282"/>
      <c r="G193" s="49">
        <v>0.5</v>
      </c>
      <c r="H193" s="1279">
        <v>150000</v>
      </c>
      <c r="I193" s="1280"/>
      <c r="J193" s="1281">
        <v>150000</v>
      </c>
      <c r="K193" s="1282"/>
      <c r="L193" s="49">
        <v>0</v>
      </c>
      <c r="M193" s="1279">
        <f t="shared" si="0"/>
        <v>670000</v>
      </c>
      <c r="N193" s="1280"/>
      <c r="O193" s="1281">
        <f t="shared" si="1"/>
        <v>1190000</v>
      </c>
      <c r="P193" s="1282"/>
      <c r="Q193" s="49">
        <f t="shared" si="2"/>
        <v>0.43697478991596639</v>
      </c>
      <c r="R193" s="27"/>
      <c r="S193" s="27"/>
    </row>
    <row r="194" spans="1:19" ht="12" customHeight="1" x14ac:dyDescent="0.2">
      <c r="A194" s="1285">
        <v>13</v>
      </c>
      <c r="B194" s="1286"/>
      <c r="C194" s="1279">
        <v>480000</v>
      </c>
      <c r="D194" s="1280"/>
      <c r="E194" s="1281">
        <v>960000</v>
      </c>
      <c r="F194" s="1282"/>
      <c r="G194" s="49">
        <v>0.5</v>
      </c>
      <c r="H194" s="1279">
        <v>100000</v>
      </c>
      <c r="I194" s="1280"/>
      <c r="J194" s="1281">
        <v>100000</v>
      </c>
      <c r="K194" s="1282"/>
      <c r="L194" s="49">
        <v>0</v>
      </c>
      <c r="M194" s="1279">
        <f t="shared" si="0"/>
        <v>580000</v>
      </c>
      <c r="N194" s="1280"/>
      <c r="O194" s="1281">
        <f t="shared" si="1"/>
        <v>1060000</v>
      </c>
      <c r="P194" s="1282"/>
      <c r="Q194" s="49">
        <f t="shared" si="2"/>
        <v>0.45283018867924529</v>
      </c>
      <c r="R194" s="27"/>
      <c r="S194" s="27"/>
    </row>
    <row r="195" spans="1:19" ht="12" customHeight="1" x14ac:dyDescent="0.2">
      <c r="A195" s="1285">
        <v>14</v>
      </c>
      <c r="B195" s="1286"/>
      <c r="C195" s="1279">
        <v>440000</v>
      </c>
      <c r="D195" s="1280"/>
      <c r="E195" s="1281">
        <v>880000</v>
      </c>
      <c r="F195" s="1282"/>
      <c r="G195" s="49">
        <v>0.5</v>
      </c>
      <c r="H195" s="1279">
        <v>50000</v>
      </c>
      <c r="I195" s="1280"/>
      <c r="J195" s="1281">
        <v>50000</v>
      </c>
      <c r="K195" s="1282"/>
      <c r="L195" s="49">
        <v>0</v>
      </c>
      <c r="M195" s="1279">
        <f t="shared" si="0"/>
        <v>490000</v>
      </c>
      <c r="N195" s="1280"/>
      <c r="O195" s="1281">
        <f t="shared" si="1"/>
        <v>930000</v>
      </c>
      <c r="P195" s="1282"/>
      <c r="Q195" s="49">
        <f t="shared" si="2"/>
        <v>0.4731182795698925</v>
      </c>
      <c r="R195" s="27"/>
      <c r="S195" s="27"/>
    </row>
    <row r="196" spans="1:19" ht="12" customHeight="1" x14ac:dyDescent="0.2">
      <c r="A196" s="1285">
        <v>15</v>
      </c>
      <c r="B196" s="1286"/>
      <c r="C196" s="1279">
        <v>400000</v>
      </c>
      <c r="D196" s="1280"/>
      <c r="E196" s="1281">
        <v>800000</v>
      </c>
      <c r="F196" s="1282"/>
      <c r="G196" s="49">
        <v>0.5</v>
      </c>
      <c r="H196" s="1279">
        <v>1</v>
      </c>
      <c r="I196" s="1280"/>
      <c r="J196" s="1281">
        <v>1</v>
      </c>
      <c r="K196" s="1282"/>
      <c r="L196" s="49" t="s">
        <v>176</v>
      </c>
      <c r="M196" s="1279">
        <f t="shared" si="0"/>
        <v>400001</v>
      </c>
      <c r="N196" s="1280"/>
      <c r="O196" s="1281">
        <f t="shared" si="1"/>
        <v>800001</v>
      </c>
      <c r="P196" s="1282"/>
      <c r="Q196" s="49">
        <f t="shared" si="2"/>
        <v>0.49999937500078123</v>
      </c>
      <c r="R196" s="27"/>
      <c r="S196" s="27"/>
    </row>
    <row r="197" spans="1:19" ht="12" customHeight="1" x14ac:dyDescent="0.2">
      <c r="A197" s="1285">
        <v>16</v>
      </c>
      <c r="B197" s="1286"/>
      <c r="C197" s="1279">
        <v>360000</v>
      </c>
      <c r="D197" s="1280"/>
      <c r="E197" s="1281">
        <v>720000</v>
      </c>
      <c r="F197" s="1282"/>
      <c r="G197" s="49">
        <v>0.5</v>
      </c>
      <c r="H197" s="1279">
        <v>1</v>
      </c>
      <c r="I197" s="1280"/>
      <c r="J197" s="1281">
        <v>1</v>
      </c>
      <c r="K197" s="1282"/>
      <c r="L197" s="49" t="s">
        <v>176</v>
      </c>
      <c r="M197" s="1279">
        <f t="shared" si="0"/>
        <v>360001</v>
      </c>
      <c r="N197" s="1280"/>
      <c r="O197" s="1281">
        <f t="shared" si="1"/>
        <v>720001</v>
      </c>
      <c r="P197" s="1282"/>
      <c r="Q197" s="49">
        <f t="shared" si="2"/>
        <v>0.49999930555652006</v>
      </c>
      <c r="R197" s="27"/>
      <c r="S197" s="27"/>
    </row>
    <row r="198" spans="1:19" ht="12" customHeight="1" x14ac:dyDescent="0.2">
      <c r="A198" s="1285">
        <v>17</v>
      </c>
      <c r="B198" s="1286"/>
      <c r="C198" s="1279">
        <v>320000</v>
      </c>
      <c r="D198" s="1280"/>
      <c r="E198" s="1281">
        <v>640000</v>
      </c>
      <c r="F198" s="1282"/>
      <c r="G198" s="49">
        <v>0.5</v>
      </c>
      <c r="H198" s="1279">
        <v>1</v>
      </c>
      <c r="I198" s="1280"/>
      <c r="J198" s="1281">
        <v>1</v>
      </c>
      <c r="K198" s="1282"/>
      <c r="L198" s="49" t="s">
        <v>176</v>
      </c>
      <c r="M198" s="1279">
        <f t="shared" si="0"/>
        <v>320001</v>
      </c>
      <c r="N198" s="1280"/>
      <c r="O198" s="1281">
        <f t="shared" si="1"/>
        <v>640001</v>
      </c>
      <c r="P198" s="1282"/>
      <c r="Q198" s="49">
        <f t="shared" si="2"/>
        <v>0.49999921875122072</v>
      </c>
      <c r="R198" s="27"/>
      <c r="S198" s="27"/>
    </row>
    <row r="199" spans="1:19" ht="12" customHeight="1" x14ac:dyDescent="0.2">
      <c r="A199" s="1285">
        <v>18</v>
      </c>
      <c r="B199" s="1286"/>
      <c r="C199" s="1279">
        <v>280000</v>
      </c>
      <c r="D199" s="1280"/>
      <c r="E199" s="1281">
        <v>560000</v>
      </c>
      <c r="F199" s="1282"/>
      <c r="G199" s="49">
        <v>0.5</v>
      </c>
      <c r="H199" s="1279">
        <v>1</v>
      </c>
      <c r="I199" s="1280"/>
      <c r="J199" s="1281">
        <v>1</v>
      </c>
      <c r="K199" s="1282"/>
      <c r="L199" s="49" t="s">
        <v>176</v>
      </c>
      <c r="M199" s="1279">
        <f t="shared" si="0"/>
        <v>280001</v>
      </c>
      <c r="N199" s="1280"/>
      <c r="O199" s="1281">
        <f t="shared" si="1"/>
        <v>560001</v>
      </c>
      <c r="P199" s="1282"/>
      <c r="Q199" s="49">
        <f t="shared" si="2"/>
        <v>0.4999991071444515</v>
      </c>
      <c r="R199" s="27"/>
      <c r="S199" s="27"/>
    </row>
    <row r="200" spans="1:19" ht="12" customHeight="1" x14ac:dyDescent="0.2">
      <c r="A200" s="1285">
        <v>19</v>
      </c>
      <c r="B200" s="1286"/>
      <c r="C200" s="1279">
        <v>240000</v>
      </c>
      <c r="D200" s="1280"/>
      <c r="E200" s="1281">
        <v>480000</v>
      </c>
      <c r="F200" s="1282"/>
      <c r="G200" s="49">
        <v>0.5</v>
      </c>
      <c r="H200" s="1279">
        <v>1</v>
      </c>
      <c r="I200" s="1280"/>
      <c r="J200" s="1281">
        <v>1</v>
      </c>
      <c r="K200" s="1282"/>
      <c r="L200" s="49" t="s">
        <v>176</v>
      </c>
      <c r="M200" s="1279">
        <f t="shared" si="0"/>
        <v>240001</v>
      </c>
      <c r="N200" s="1280"/>
      <c r="O200" s="1281">
        <f t="shared" si="1"/>
        <v>480001</v>
      </c>
      <c r="P200" s="1282"/>
      <c r="Q200" s="49">
        <f t="shared" si="2"/>
        <v>0.49999895833550345</v>
      </c>
      <c r="R200" s="27"/>
      <c r="S200" s="27"/>
    </row>
    <row r="201" spans="1:19" ht="12" customHeight="1" x14ac:dyDescent="0.2">
      <c r="A201" s="1285">
        <v>20</v>
      </c>
      <c r="B201" s="1286"/>
      <c r="C201" s="1279">
        <v>200000</v>
      </c>
      <c r="D201" s="1280"/>
      <c r="E201" s="1281">
        <v>400000</v>
      </c>
      <c r="F201" s="1282"/>
      <c r="G201" s="49">
        <v>0.5</v>
      </c>
      <c r="H201" s="1279">
        <v>1</v>
      </c>
      <c r="I201" s="1280"/>
      <c r="J201" s="1281">
        <v>1</v>
      </c>
      <c r="K201" s="1282"/>
      <c r="L201" s="49" t="s">
        <v>176</v>
      </c>
      <c r="M201" s="1279">
        <f t="shared" si="0"/>
        <v>200001</v>
      </c>
      <c r="N201" s="1280"/>
      <c r="O201" s="1281">
        <f t="shared" si="1"/>
        <v>400001</v>
      </c>
      <c r="P201" s="1282"/>
      <c r="Q201" s="49">
        <f t="shared" si="2"/>
        <v>0.49999875000312499</v>
      </c>
      <c r="R201" s="27"/>
      <c r="S201" s="27"/>
    </row>
    <row r="202" spans="1:19" ht="12" customHeight="1" x14ac:dyDescent="0.2">
      <c r="A202" s="1285">
        <v>21</v>
      </c>
      <c r="B202" s="1286"/>
      <c r="C202" s="1279">
        <v>160000</v>
      </c>
      <c r="D202" s="1280"/>
      <c r="E202" s="1281">
        <v>320000</v>
      </c>
      <c r="F202" s="1282"/>
      <c r="G202" s="49">
        <v>0.5</v>
      </c>
      <c r="H202" s="1279">
        <v>1</v>
      </c>
      <c r="I202" s="1280"/>
      <c r="J202" s="1281">
        <v>1</v>
      </c>
      <c r="K202" s="1282"/>
      <c r="L202" s="49" t="s">
        <v>176</v>
      </c>
      <c r="M202" s="1279">
        <f t="shared" si="0"/>
        <v>160001</v>
      </c>
      <c r="N202" s="1280"/>
      <c r="O202" s="1281">
        <f t="shared" si="1"/>
        <v>320001</v>
      </c>
      <c r="P202" s="1282"/>
      <c r="Q202" s="49">
        <f t="shared" si="2"/>
        <v>0.49999843750488282</v>
      </c>
      <c r="R202" s="27"/>
      <c r="S202" s="27"/>
    </row>
    <row r="203" spans="1:19" ht="12" customHeight="1" x14ac:dyDescent="0.2">
      <c r="A203" s="1285">
        <v>22</v>
      </c>
      <c r="B203" s="1286"/>
      <c r="C203" s="1279">
        <v>120000</v>
      </c>
      <c r="D203" s="1280"/>
      <c r="E203" s="1281">
        <v>240000</v>
      </c>
      <c r="F203" s="1282"/>
      <c r="G203" s="49">
        <v>0.5</v>
      </c>
      <c r="H203" s="1279">
        <v>1</v>
      </c>
      <c r="I203" s="1280"/>
      <c r="J203" s="1281">
        <v>1</v>
      </c>
      <c r="K203" s="1282"/>
      <c r="L203" s="49" t="s">
        <v>176</v>
      </c>
      <c r="M203" s="1279">
        <f t="shared" si="0"/>
        <v>120001</v>
      </c>
      <c r="N203" s="1280"/>
      <c r="O203" s="1281">
        <f t="shared" si="1"/>
        <v>240001</v>
      </c>
      <c r="P203" s="1282"/>
      <c r="Q203" s="49">
        <f t="shared" si="2"/>
        <v>0.49999791667534721</v>
      </c>
      <c r="R203" s="27"/>
      <c r="S203" s="27"/>
    </row>
    <row r="204" spans="1:19" ht="12" customHeight="1" x14ac:dyDescent="0.2">
      <c r="A204" s="1285">
        <v>23</v>
      </c>
      <c r="B204" s="1286"/>
      <c r="C204" s="1279">
        <v>80000</v>
      </c>
      <c r="D204" s="1280"/>
      <c r="E204" s="1281">
        <v>160000</v>
      </c>
      <c r="F204" s="1282"/>
      <c r="G204" s="49">
        <v>0.5</v>
      </c>
      <c r="H204" s="1279">
        <v>1</v>
      </c>
      <c r="I204" s="1280"/>
      <c r="J204" s="1281">
        <v>1</v>
      </c>
      <c r="K204" s="1282"/>
      <c r="L204" s="49" t="s">
        <v>176</v>
      </c>
      <c r="M204" s="1279">
        <f t="shared" si="0"/>
        <v>80001</v>
      </c>
      <c r="N204" s="1280"/>
      <c r="O204" s="1281">
        <f t="shared" si="1"/>
        <v>160001</v>
      </c>
      <c r="P204" s="1282"/>
      <c r="Q204" s="49">
        <f t="shared" si="2"/>
        <v>0.49999687501953111</v>
      </c>
      <c r="R204" s="27"/>
      <c r="S204" s="27"/>
    </row>
    <row r="205" spans="1:19" ht="12" customHeight="1" x14ac:dyDescent="0.2">
      <c r="A205" s="1285">
        <v>24</v>
      </c>
      <c r="B205" s="1286"/>
      <c r="C205" s="1279">
        <v>40000</v>
      </c>
      <c r="D205" s="1280"/>
      <c r="E205" s="1281">
        <v>80000</v>
      </c>
      <c r="F205" s="1282"/>
      <c r="G205" s="49">
        <v>0.5</v>
      </c>
      <c r="H205" s="1279">
        <v>1</v>
      </c>
      <c r="I205" s="1280"/>
      <c r="J205" s="1281">
        <v>1</v>
      </c>
      <c r="K205" s="1282"/>
      <c r="L205" s="49" t="s">
        <v>176</v>
      </c>
      <c r="M205" s="1279">
        <f t="shared" si="0"/>
        <v>40001</v>
      </c>
      <c r="N205" s="1280"/>
      <c r="O205" s="1281">
        <f t="shared" si="1"/>
        <v>80001</v>
      </c>
      <c r="P205" s="1282"/>
      <c r="Q205" s="49">
        <f t="shared" si="2"/>
        <v>0.49999375007812402</v>
      </c>
      <c r="R205" s="27"/>
      <c r="S205" s="27"/>
    </row>
    <row r="206" spans="1:19" ht="12" customHeight="1" x14ac:dyDescent="0.2">
      <c r="A206" s="1299">
        <v>25</v>
      </c>
      <c r="B206" s="1300"/>
      <c r="C206" s="1291">
        <v>1</v>
      </c>
      <c r="D206" s="1292"/>
      <c r="E206" s="1293">
        <v>1</v>
      </c>
      <c r="F206" s="1292"/>
      <c r="G206" s="51" t="s">
        <v>176</v>
      </c>
      <c r="H206" s="1291">
        <v>1</v>
      </c>
      <c r="I206" s="1292"/>
      <c r="J206" s="1293">
        <v>1</v>
      </c>
      <c r="K206" s="1292"/>
      <c r="L206" s="51" t="s">
        <v>176</v>
      </c>
      <c r="M206" s="1291">
        <f t="shared" si="0"/>
        <v>2</v>
      </c>
      <c r="N206" s="1292"/>
      <c r="O206" s="1293">
        <f t="shared" si="1"/>
        <v>2</v>
      </c>
      <c r="P206" s="1292"/>
      <c r="Q206" s="51">
        <f t="shared" si="2"/>
        <v>0</v>
      </c>
      <c r="R206" s="27"/>
      <c r="S206" s="27"/>
    </row>
    <row r="207" spans="1:19" ht="12" customHeight="1" x14ac:dyDescent="0.2">
      <c r="A207" s="12"/>
      <c r="B207" s="1298"/>
      <c r="C207" s="1298"/>
      <c r="D207" s="1298"/>
      <c r="E207" s="1298"/>
      <c r="F207" s="1298"/>
      <c r="G207" s="1298"/>
      <c r="H207" s="1298"/>
      <c r="I207" s="1298"/>
      <c r="J207" s="1298"/>
      <c r="K207" s="1298"/>
      <c r="L207" s="1298"/>
      <c r="M207" s="1298"/>
      <c r="N207" s="1298"/>
      <c r="O207" s="1298"/>
    </row>
    <row r="208" spans="1:19" ht="12" customHeight="1" x14ac:dyDescent="0.2">
      <c r="A208" s="37"/>
      <c r="B208" s="1303" t="s">
        <v>272</v>
      </c>
      <c r="C208" s="1304"/>
      <c r="D208" s="1304"/>
      <c r="E208" s="1304"/>
      <c r="F208" s="1304"/>
      <c r="G208" s="1304"/>
      <c r="H208" s="1304"/>
      <c r="I208" s="1304"/>
      <c r="J208" s="1304"/>
      <c r="K208" s="1304"/>
      <c r="L208" s="1304"/>
      <c r="M208" s="1304"/>
      <c r="N208" s="1304"/>
      <c r="O208" s="1304"/>
      <c r="P208" s="1305"/>
      <c r="Q208" s="27"/>
    </row>
    <row r="209" spans="1:15" x14ac:dyDescent="0.2">
      <c r="A209" s="12"/>
      <c r="B209" s="1298"/>
      <c r="C209" s="1298"/>
      <c r="D209" s="1298"/>
      <c r="E209" s="1298"/>
      <c r="F209" s="1298"/>
      <c r="G209" s="1298"/>
      <c r="H209" s="1298"/>
      <c r="I209" s="1298"/>
      <c r="J209" s="1298"/>
      <c r="K209" s="1298"/>
      <c r="L209" s="1298"/>
      <c r="M209" s="1298"/>
      <c r="N209" s="1298"/>
      <c r="O209" s="1298"/>
    </row>
    <row r="210" spans="1:15" x14ac:dyDescent="0.2">
      <c r="A210" s="12"/>
      <c r="B210" s="1298"/>
      <c r="C210" s="1298"/>
      <c r="D210" s="1298"/>
      <c r="E210" s="1298"/>
      <c r="F210" s="1298"/>
      <c r="G210" s="1298"/>
      <c r="H210" s="1298"/>
      <c r="I210" s="1298"/>
      <c r="J210" s="1298"/>
      <c r="K210" s="1298"/>
      <c r="L210" s="1298"/>
      <c r="M210" s="1298"/>
      <c r="N210" s="1298"/>
      <c r="O210" s="1298"/>
    </row>
    <row r="211" spans="1:15" x14ac:dyDescent="0.2">
      <c r="A211" s="12"/>
      <c r="B211" s="1298"/>
      <c r="C211" s="1298"/>
      <c r="D211" s="1298"/>
      <c r="E211" s="1298"/>
      <c r="F211" s="1298"/>
      <c r="G211" s="1298"/>
      <c r="H211" s="1298"/>
      <c r="I211" s="1298"/>
      <c r="J211" s="1298"/>
      <c r="K211" s="1298"/>
      <c r="L211" s="1298"/>
      <c r="M211" s="1298"/>
      <c r="N211" s="1298"/>
      <c r="O211" s="1298"/>
    </row>
    <row r="212" spans="1:15" x14ac:dyDescent="0.2">
      <c r="B212" s="1298"/>
      <c r="C212" s="1298"/>
      <c r="D212" s="1298"/>
      <c r="E212" s="1298"/>
      <c r="F212" s="1298"/>
      <c r="G212" s="1298"/>
      <c r="H212" s="1298"/>
      <c r="I212" s="1298"/>
      <c r="J212" s="1298"/>
      <c r="K212" s="1298"/>
      <c r="L212" s="1298"/>
      <c r="M212" s="1298"/>
      <c r="N212" s="1298"/>
      <c r="O212" s="1298"/>
    </row>
    <row r="213" spans="1:15" x14ac:dyDescent="0.2">
      <c r="B213" s="1298"/>
      <c r="C213" s="1298"/>
      <c r="D213" s="1298"/>
      <c r="E213" s="1298"/>
      <c r="F213" s="1298"/>
      <c r="G213" s="1298"/>
      <c r="H213" s="1298"/>
      <c r="I213" s="1298"/>
      <c r="J213" s="1298"/>
      <c r="K213" s="1298"/>
      <c r="L213" s="1298"/>
      <c r="M213" s="1298"/>
      <c r="N213" s="1298"/>
      <c r="O213" s="1298"/>
    </row>
    <row r="300" spans="1:3" x14ac:dyDescent="0.2">
      <c r="A300" s="1249">
        <v>1001645</v>
      </c>
      <c r="B300" s="1250" t="s">
        <v>1852</v>
      </c>
      <c r="C300" s="1250" t="s">
        <v>1853</v>
      </c>
    </row>
    <row r="301" spans="1:3" x14ac:dyDescent="0.2">
      <c r="A301" s="1249">
        <v>1001646</v>
      </c>
      <c r="B301" s="1250" t="s">
        <v>1854</v>
      </c>
      <c r="C301" s="1250" t="s">
        <v>1855</v>
      </c>
    </row>
    <row r="302" spans="1:3" x14ac:dyDescent="0.2">
      <c r="A302" s="1249">
        <v>1001656</v>
      </c>
      <c r="B302" s="1250" t="s">
        <v>1852</v>
      </c>
      <c r="C302" s="1250" t="s">
        <v>1853</v>
      </c>
    </row>
    <row r="303" spans="1:3" x14ac:dyDescent="0.2">
      <c r="A303" s="1249">
        <v>1001674</v>
      </c>
      <c r="B303" s="1250" t="s">
        <v>1852</v>
      </c>
      <c r="C303" s="1250" t="s">
        <v>1853</v>
      </c>
    </row>
    <row r="304" spans="1:3" x14ac:dyDescent="0.2">
      <c r="A304" s="1249">
        <v>1001741</v>
      </c>
      <c r="B304" s="1250" t="s">
        <v>1854</v>
      </c>
      <c r="C304" s="1250" t="s">
        <v>1855</v>
      </c>
    </row>
    <row r="305" spans="1:3" x14ac:dyDescent="0.2">
      <c r="A305" s="1249">
        <v>1001856</v>
      </c>
      <c r="B305" s="1250" t="s">
        <v>1854</v>
      </c>
      <c r="C305" s="1250" t="s">
        <v>1855</v>
      </c>
    </row>
    <row r="306" spans="1:3" x14ac:dyDescent="0.2">
      <c r="A306" s="1249">
        <v>1001883</v>
      </c>
      <c r="B306" s="1250" t="s">
        <v>1852</v>
      </c>
      <c r="C306" s="1250" t="s">
        <v>1853</v>
      </c>
    </row>
    <row r="307" spans="1:3" x14ac:dyDescent="0.2">
      <c r="A307" s="1249">
        <v>1001894</v>
      </c>
      <c r="B307" s="1250" t="s">
        <v>1854</v>
      </c>
      <c r="C307" s="1250" t="s">
        <v>1855</v>
      </c>
    </row>
    <row r="308" spans="1:3" x14ac:dyDescent="0.2">
      <c r="A308" s="1249">
        <v>1001939</v>
      </c>
      <c r="B308" s="1250" t="s">
        <v>1852</v>
      </c>
      <c r="C308" s="1250" t="s">
        <v>1853</v>
      </c>
    </row>
    <row r="309" spans="1:3" x14ac:dyDescent="0.2">
      <c r="A309" s="1249">
        <v>1001987</v>
      </c>
      <c r="B309" s="1250" t="s">
        <v>1852</v>
      </c>
      <c r="C309" s="1250" t="s">
        <v>1853</v>
      </c>
    </row>
    <row r="310" spans="1:3" x14ac:dyDescent="0.2">
      <c r="A310" s="1249">
        <v>1002022</v>
      </c>
      <c r="B310" s="1250" t="s">
        <v>1852</v>
      </c>
      <c r="C310" s="1250" t="s">
        <v>1853</v>
      </c>
    </row>
    <row r="311" spans="1:3" x14ac:dyDescent="0.2">
      <c r="A311" s="1249">
        <v>1002058</v>
      </c>
      <c r="B311" s="1250" t="s">
        <v>1852</v>
      </c>
      <c r="C311" s="1250" t="s">
        <v>1853</v>
      </c>
    </row>
    <row r="312" spans="1:3" x14ac:dyDescent="0.2">
      <c r="A312" s="1249">
        <v>1002153</v>
      </c>
      <c r="B312" s="1250" t="s">
        <v>1854</v>
      </c>
      <c r="C312" s="1250" t="s">
        <v>1855</v>
      </c>
    </row>
    <row r="313" spans="1:3" x14ac:dyDescent="0.2">
      <c r="A313" s="1249">
        <v>1002367</v>
      </c>
      <c r="B313" s="1250" t="s">
        <v>1852</v>
      </c>
      <c r="C313" s="1250" t="s">
        <v>1853</v>
      </c>
    </row>
    <row r="314" spans="1:3" x14ac:dyDescent="0.2">
      <c r="A314" s="1249">
        <v>1002387</v>
      </c>
      <c r="B314" s="1250" t="s">
        <v>1854</v>
      </c>
      <c r="C314" s="1250" t="s">
        <v>1855</v>
      </c>
    </row>
    <row r="315" spans="1:3" x14ac:dyDescent="0.2">
      <c r="A315" s="1249">
        <v>1002395</v>
      </c>
      <c r="B315" s="1250" t="s">
        <v>1852</v>
      </c>
      <c r="C315" s="1250" t="s">
        <v>1853</v>
      </c>
    </row>
    <row r="316" spans="1:3" x14ac:dyDescent="0.2">
      <c r="A316" s="1249">
        <v>1002432</v>
      </c>
      <c r="B316" s="1250" t="s">
        <v>1852</v>
      </c>
      <c r="C316" s="1250" t="s">
        <v>1853</v>
      </c>
    </row>
    <row r="317" spans="1:3" x14ac:dyDescent="0.2">
      <c r="A317" s="1249">
        <v>1002651</v>
      </c>
      <c r="B317" s="1250" t="s">
        <v>1856</v>
      </c>
      <c r="C317" s="1250" t="s">
        <v>1857</v>
      </c>
    </row>
    <row r="318" spans="1:3" x14ac:dyDescent="0.2">
      <c r="A318" s="1249">
        <v>1002653</v>
      </c>
      <c r="B318" s="1250" t="s">
        <v>1852</v>
      </c>
      <c r="C318" s="1250" t="s">
        <v>1853</v>
      </c>
    </row>
    <row r="319" spans="1:3" x14ac:dyDescent="0.2">
      <c r="A319" s="1249">
        <v>1002696</v>
      </c>
      <c r="B319" s="1250" t="s">
        <v>1852</v>
      </c>
      <c r="C319" s="1250" t="s">
        <v>1853</v>
      </c>
    </row>
    <row r="320" spans="1:3" x14ac:dyDescent="0.2">
      <c r="A320" s="1249">
        <v>1002738</v>
      </c>
      <c r="B320" s="1250" t="s">
        <v>1852</v>
      </c>
      <c r="C320" s="1250" t="s">
        <v>1853</v>
      </c>
    </row>
    <row r="321" spans="1:3" x14ac:dyDescent="0.2">
      <c r="A321" s="1249">
        <v>1002761</v>
      </c>
      <c r="B321" s="1250" t="s">
        <v>1852</v>
      </c>
      <c r="C321" s="1250" t="s">
        <v>1853</v>
      </c>
    </row>
    <row r="322" spans="1:3" x14ac:dyDescent="0.2">
      <c r="A322" s="1249">
        <v>1002844</v>
      </c>
      <c r="B322" s="1250" t="s">
        <v>1854</v>
      </c>
      <c r="C322" s="1250" t="s">
        <v>1855</v>
      </c>
    </row>
    <row r="323" spans="1:3" x14ac:dyDescent="0.2">
      <c r="A323" s="1249">
        <v>1002928</v>
      </c>
      <c r="B323" s="1250" t="s">
        <v>1854</v>
      </c>
      <c r="C323" s="1250" t="s">
        <v>1855</v>
      </c>
    </row>
    <row r="324" spans="1:3" x14ac:dyDescent="0.2">
      <c r="A324" s="1249">
        <v>1003189</v>
      </c>
      <c r="B324" s="1250" t="s">
        <v>1854</v>
      </c>
      <c r="C324" s="1250" t="s">
        <v>1855</v>
      </c>
    </row>
    <row r="325" spans="1:3" x14ac:dyDescent="0.2">
      <c r="A325" s="1249">
        <v>1003217</v>
      </c>
      <c r="B325" s="1250" t="s">
        <v>1852</v>
      </c>
      <c r="C325" s="1250" t="s">
        <v>1853</v>
      </c>
    </row>
    <row r="326" spans="1:3" x14ac:dyDescent="0.2">
      <c r="A326" s="1249">
        <v>1003218</v>
      </c>
      <c r="B326" s="1250" t="s">
        <v>1852</v>
      </c>
      <c r="C326" s="1250" t="s">
        <v>1853</v>
      </c>
    </row>
    <row r="327" spans="1:3" x14ac:dyDescent="0.2">
      <c r="A327" s="1249">
        <v>1003244</v>
      </c>
      <c r="B327" s="1250" t="s">
        <v>1852</v>
      </c>
      <c r="C327" s="1250" t="s">
        <v>1853</v>
      </c>
    </row>
    <row r="328" spans="1:3" x14ac:dyDescent="0.2">
      <c r="A328" s="1249">
        <v>1003314</v>
      </c>
      <c r="B328" s="1250" t="s">
        <v>1852</v>
      </c>
      <c r="C328" s="1250" t="s">
        <v>1853</v>
      </c>
    </row>
    <row r="329" spans="1:3" x14ac:dyDescent="0.2">
      <c r="A329" s="1249">
        <v>1003371</v>
      </c>
      <c r="B329" s="1250" t="s">
        <v>1852</v>
      </c>
      <c r="C329" s="1250" t="s">
        <v>1853</v>
      </c>
    </row>
    <row r="330" spans="1:3" x14ac:dyDescent="0.2">
      <c r="A330" s="1249">
        <v>1003378</v>
      </c>
      <c r="B330" s="1250" t="s">
        <v>1852</v>
      </c>
      <c r="C330" s="1250" t="s">
        <v>1853</v>
      </c>
    </row>
    <row r="331" spans="1:3" x14ac:dyDescent="0.2">
      <c r="A331" s="1249">
        <v>1003379</v>
      </c>
      <c r="B331" s="1250" t="s">
        <v>1852</v>
      </c>
      <c r="C331" s="1250" t="s">
        <v>1853</v>
      </c>
    </row>
    <row r="332" spans="1:3" x14ac:dyDescent="0.2">
      <c r="A332" s="1249">
        <v>1003382</v>
      </c>
      <c r="B332" s="1250" t="s">
        <v>1854</v>
      </c>
      <c r="C332" s="1250" t="s">
        <v>1855</v>
      </c>
    </row>
    <row r="333" spans="1:3" x14ac:dyDescent="0.2">
      <c r="A333" s="1249">
        <v>1003444</v>
      </c>
      <c r="B333" s="1250" t="s">
        <v>1852</v>
      </c>
      <c r="C333" s="1250" t="s">
        <v>1853</v>
      </c>
    </row>
    <row r="334" spans="1:3" x14ac:dyDescent="0.2">
      <c r="A334" s="1249">
        <v>1003470</v>
      </c>
      <c r="B334" s="1250" t="s">
        <v>1852</v>
      </c>
      <c r="C334" s="1250" t="s">
        <v>1853</v>
      </c>
    </row>
    <row r="335" spans="1:3" x14ac:dyDescent="0.2">
      <c r="A335" s="1249">
        <v>1003486</v>
      </c>
      <c r="B335" s="1250" t="s">
        <v>1852</v>
      </c>
      <c r="C335" s="1250" t="s">
        <v>1853</v>
      </c>
    </row>
    <row r="336" spans="1:3" x14ac:dyDescent="0.2">
      <c r="A336" s="1249">
        <v>1003487</v>
      </c>
      <c r="B336" s="1250" t="s">
        <v>1852</v>
      </c>
      <c r="C336" s="1250" t="s">
        <v>1853</v>
      </c>
    </row>
    <row r="337" spans="1:3" x14ac:dyDescent="0.2">
      <c r="A337" s="1249">
        <v>2001751</v>
      </c>
      <c r="B337" s="1250" t="s">
        <v>1858</v>
      </c>
      <c r="C337" s="1250" t="s">
        <v>1859</v>
      </c>
    </row>
    <row r="338" spans="1:3" x14ac:dyDescent="0.2">
      <c r="A338" s="1249">
        <v>2001755</v>
      </c>
      <c r="B338" s="1250" t="s">
        <v>1858</v>
      </c>
      <c r="C338" s="1250" t="s">
        <v>1859</v>
      </c>
    </row>
    <row r="339" spans="1:3" x14ac:dyDescent="0.2">
      <c r="A339" s="1249">
        <v>2001759</v>
      </c>
      <c r="B339" s="1250" t="s">
        <v>1858</v>
      </c>
      <c r="C339" s="1250" t="s">
        <v>1859</v>
      </c>
    </row>
    <row r="340" spans="1:3" x14ac:dyDescent="0.2">
      <c r="A340" s="1249">
        <v>2001768</v>
      </c>
      <c r="B340" s="1250" t="s">
        <v>1858</v>
      </c>
      <c r="C340" s="1250" t="s">
        <v>1859</v>
      </c>
    </row>
    <row r="341" spans="1:3" x14ac:dyDescent="0.2">
      <c r="A341" s="1249">
        <v>2001776</v>
      </c>
      <c r="B341" s="1250" t="s">
        <v>1856</v>
      </c>
      <c r="C341" s="1250" t="s">
        <v>1857</v>
      </c>
    </row>
    <row r="342" spans="1:3" x14ac:dyDescent="0.2">
      <c r="A342" s="1249">
        <v>2001809</v>
      </c>
      <c r="B342" s="1250" t="s">
        <v>1858</v>
      </c>
      <c r="C342" s="1250" t="s">
        <v>1859</v>
      </c>
    </row>
    <row r="343" spans="1:3" x14ac:dyDescent="0.2">
      <c r="A343" s="1249">
        <v>2001829</v>
      </c>
      <c r="B343" s="1250" t="s">
        <v>1858</v>
      </c>
      <c r="C343" s="1250" t="s">
        <v>1859</v>
      </c>
    </row>
    <row r="344" spans="1:3" x14ac:dyDescent="0.2">
      <c r="A344" s="1249">
        <v>2001847</v>
      </c>
      <c r="B344" s="1250" t="s">
        <v>1860</v>
      </c>
      <c r="C344" s="1250" t="s">
        <v>1861</v>
      </c>
    </row>
    <row r="345" spans="1:3" x14ac:dyDescent="0.2">
      <c r="A345" s="1249">
        <v>2002033</v>
      </c>
      <c r="B345" s="1250" t="s">
        <v>1858</v>
      </c>
      <c r="C345" s="1250" t="s">
        <v>1859</v>
      </c>
    </row>
    <row r="346" spans="1:3" x14ac:dyDescent="0.2">
      <c r="A346" s="1249">
        <v>2002170</v>
      </c>
      <c r="B346" s="1250" t="s">
        <v>1856</v>
      </c>
      <c r="C346" s="1250" t="s">
        <v>1857</v>
      </c>
    </row>
    <row r="347" spans="1:3" x14ac:dyDescent="0.2">
      <c r="A347" s="1249">
        <v>2002308</v>
      </c>
      <c r="B347" s="1250" t="s">
        <v>1860</v>
      </c>
      <c r="C347" s="1250" t="s">
        <v>1861</v>
      </c>
    </row>
    <row r="348" spans="1:3" x14ac:dyDescent="0.2">
      <c r="A348" s="1249">
        <v>2002522</v>
      </c>
      <c r="B348" s="1250" t="s">
        <v>1860</v>
      </c>
      <c r="C348" s="1250" t="s">
        <v>1861</v>
      </c>
    </row>
    <row r="349" spans="1:3" x14ac:dyDescent="0.2">
      <c r="A349" s="1249">
        <v>2003107</v>
      </c>
      <c r="B349" s="1250" t="s">
        <v>1860</v>
      </c>
      <c r="C349" s="1250" t="s">
        <v>1861</v>
      </c>
    </row>
    <row r="350" spans="1:3" x14ac:dyDescent="0.2">
      <c r="A350" s="1249">
        <v>2003242</v>
      </c>
      <c r="B350" s="1250" t="s">
        <v>1858</v>
      </c>
      <c r="C350" s="1250" t="s">
        <v>1859</v>
      </c>
    </row>
    <row r="351" spans="1:3" x14ac:dyDescent="0.2">
      <c r="A351" s="1249">
        <v>2003274</v>
      </c>
      <c r="B351" s="1250" t="s">
        <v>1860</v>
      </c>
      <c r="C351" s="1250" t="s">
        <v>1861</v>
      </c>
    </row>
    <row r="352" spans="1:3" x14ac:dyDescent="0.2">
      <c r="A352" s="1249">
        <v>2003299</v>
      </c>
      <c r="B352" s="1250" t="s">
        <v>1860</v>
      </c>
      <c r="C352" s="1250" t="s">
        <v>1861</v>
      </c>
    </row>
    <row r="353" spans="1:3" x14ac:dyDescent="0.2">
      <c r="A353" s="1249">
        <v>2003337</v>
      </c>
      <c r="B353" s="1250" t="s">
        <v>1860</v>
      </c>
      <c r="C353" s="1250" t="s">
        <v>1861</v>
      </c>
    </row>
    <row r="354" spans="1:3" x14ac:dyDescent="0.2">
      <c r="A354" s="1249">
        <v>2003345</v>
      </c>
      <c r="B354" s="1250" t="s">
        <v>1860</v>
      </c>
      <c r="C354" s="1250" t="s">
        <v>1861</v>
      </c>
    </row>
    <row r="355" spans="1:3" x14ac:dyDescent="0.2">
      <c r="A355" s="1249">
        <v>2003347</v>
      </c>
      <c r="B355" s="1250" t="s">
        <v>1860</v>
      </c>
      <c r="C355" s="1250" t="s">
        <v>1861</v>
      </c>
    </row>
    <row r="356" spans="1:3" x14ac:dyDescent="0.2">
      <c r="A356" s="1249">
        <v>2003356</v>
      </c>
      <c r="B356" s="1250" t="s">
        <v>1858</v>
      </c>
      <c r="C356" s="1250" t="s">
        <v>1859</v>
      </c>
    </row>
    <row r="357" spans="1:3" x14ac:dyDescent="0.2">
      <c r="A357" s="1249">
        <v>2003365</v>
      </c>
      <c r="B357" s="1250" t="s">
        <v>1858</v>
      </c>
      <c r="C357" s="1250" t="s">
        <v>1859</v>
      </c>
    </row>
    <row r="358" spans="1:3" x14ac:dyDescent="0.2">
      <c r="A358" s="1249">
        <v>2003372</v>
      </c>
      <c r="B358" s="1250" t="s">
        <v>1860</v>
      </c>
      <c r="C358" s="1250" t="s">
        <v>1861</v>
      </c>
    </row>
    <row r="359" spans="1:3" x14ac:dyDescent="0.2">
      <c r="A359" s="1249">
        <v>2003377</v>
      </c>
      <c r="B359" s="1250" t="s">
        <v>1858</v>
      </c>
      <c r="C359" s="1250" t="s">
        <v>1859</v>
      </c>
    </row>
    <row r="360" spans="1:3" x14ac:dyDescent="0.2">
      <c r="A360" s="1249">
        <v>2003385</v>
      </c>
      <c r="B360" s="1250" t="s">
        <v>1860</v>
      </c>
      <c r="C360" s="1250" t="s">
        <v>1861</v>
      </c>
    </row>
    <row r="361" spans="1:3" x14ac:dyDescent="0.2">
      <c r="A361" s="1249">
        <v>2003386</v>
      </c>
      <c r="B361" s="1250" t="s">
        <v>1860</v>
      </c>
      <c r="C361" s="1250" t="s">
        <v>1861</v>
      </c>
    </row>
    <row r="362" spans="1:3" x14ac:dyDescent="0.2">
      <c r="A362" s="1249">
        <v>3001640</v>
      </c>
      <c r="B362" s="1250" t="s">
        <v>1862</v>
      </c>
      <c r="C362" s="1250" t="s">
        <v>1863</v>
      </c>
    </row>
    <row r="363" spans="1:3" x14ac:dyDescent="0.2">
      <c r="A363" s="1249">
        <v>3001648</v>
      </c>
      <c r="B363" s="1250" t="s">
        <v>1864</v>
      </c>
      <c r="C363" s="1250" t="s">
        <v>1865</v>
      </c>
    </row>
    <row r="364" spans="1:3" x14ac:dyDescent="0.2">
      <c r="A364" s="1249">
        <v>3001671</v>
      </c>
      <c r="B364" s="1250" t="s">
        <v>1864</v>
      </c>
      <c r="C364" s="1250" t="s">
        <v>1865</v>
      </c>
    </row>
    <row r="365" spans="1:3" x14ac:dyDescent="0.2">
      <c r="A365" s="1249">
        <v>3001682</v>
      </c>
      <c r="B365" s="1250" t="s">
        <v>1864</v>
      </c>
      <c r="C365" s="1250" t="s">
        <v>1865</v>
      </c>
    </row>
    <row r="366" spans="1:3" x14ac:dyDescent="0.2">
      <c r="A366" s="1249">
        <v>3001694</v>
      </c>
      <c r="B366" s="1250" t="s">
        <v>1862</v>
      </c>
      <c r="C366" s="1250" t="s">
        <v>1863</v>
      </c>
    </row>
    <row r="367" spans="1:3" x14ac:dyDescent="0.2">
      <c r="A367" s="1249">
        <v>3001711</v>
      </c>
      <c r="B367" s="1250" t="s">
        <v>1862</v>
      </c>
      <c r="C367" s="1250" t="s">
        <v>1863</v>
      </c>
    </row>
    <row r="368" spans="1:3" x14ac:dyDescent="0.2">
      <c r="A368" s="1249">
        <v>3001720</v>
      </c>
      <c r="B368" s="1250" t="s">
        <v>1864</v>
      </c>
      <c r="C368" s="1250" t="s">
        <v>1865</v>
      </c>
    </row>
    <row r="369" spans="1:3" x14ac:dyDescent="0.2">
      <c r="A369" s="1249">
        <v>3001723</v>
      </c>
      <c r="B369" s="1250" t="s">
        <v>1864</v>
      </c>
      <c r="C369" s="1250" t="s">
        <v>1865</v>
      </c>
    </row>
    <row r="370" spans="1:3" x14ac:dyDescent="0.2">
      <c r="A370" s="1249">
        <v>3001737</v>
      </c>
      <c r="B370" s="1250" t="s">
        <v>1864</v>
      </c>
      <c r="C370" s="1250" t="s">
        <v>1865</v>
      </c>
    </row>
    <row r="371" spans="1:3" x14ac:dyDescent="0.2">
      <c r="A371" s="1249">
        <v>3001746</v>
      </c>
      <c r="B371" s="1250" t="s">
        <v>1862</v>
      </c>
      <c r="C371" s="1250" t="s">
        <v>1863</v>
      </c>
    </row>
    <row r="372" spans="1:3" x14ac:dyDescent="0.2">
      <c r="A372" s="1249">
        <v>3001750</v>
      </c>
      <c r="B372" s="1250" t="s">
        <v>1866</v>
      </c>
      <c r="C372" s="1250" t="s">
        <v>1867</v>
      </c>
    </row>
    <row r="373" spans="1:3" x14ac:dyDescent="0.2">
      <c r="A373" s="1249">
        <v>3001765</v>
      </c>
      <c r="B373" s="1250" t="s">
        <v>1862</v>
      </c>
      <c r="C373" s="1250" t="s">
        <v>1863</v>
      </c>
    </row>
    <row r="374" spans="1:3" x14ac:dyDescent="0.2">
      <c r="A374" s="1249">
        <v>3001778</v>
      </c>
      <c r="B374" s="1250" t="s">
        <v>1862</v>
      </c>
      <c r="C374" s="1250" t="s">
        <v>1863</v>
      </c>
    </row>
    <row r="375" spans="1:3" x14ac:dyDescent="0.2">
      <c r="A375" s="1249">
        <v>3001780</v>
      </c>
      <c r="B375" s="1250" t="s">
        <v>1862</v>
      </c>
      <c r="C375" s="1250" t="s">
        <v>1863</v>
      </c>
    </row>
    <row r="376" spans="1:3" x14ac:dyDescent="0.2">
      <c r="A376" s="1249">
        <v>3001786</v>
      </c>
      <c r="B376" s="1250" t="s">
        <v>1864</v>
      </c>
      <c r="C376" s="1250" t="s">
        <v>1865</v>
      </c>
    </row>
    <row r="377" spans="1:3" x14ac:dyDescent="0.2">
      <c r="A377" s="1249">
        <v>3001787</v>
      </c>
      <c r="B377" s="1250" t="s">
        <v>1864</v>
      </c>
      <c r="C377" s="1250" t="s">
        <v>1865</v>
      </c>
    </row>
    <row r="378" spans="1:3" x14ac:dyDescent="0.2">
      <c r="A378" s="1249">
        <v>3001824</v>
      </c>
      <c r="B378" s="1250" t="s">
        <v>1864</v>
      </c>
      <c r="C378" s="1250" t="s">
        <v>1865</v>
      </c>
    </row>
    <row r="379" spans="1:3" x14ac:dyDescent="0.2">
      <c r="A379" s="1249">
        <v>3001857</v>
      </c>
      <c r="B379" s="1250" t="s">
        <v>1862</v>
      </c>
      <c r="C379" s="1250" t="s">
        <v>1863</v>
      </c>
    </row>
    <row r="380" spans="1:3" x14ac:dyDescent="0.2">
      <c r="A380" s="1249">
        <v>3001896</v>
      </c>
      <c r="B380" s="1250" t="s">
        <v>1864</v>
      </c>
      <c r="C380" s="1250" t="s">
        <v>1865</v>
      </c>
    </row>
    <row r="381" spans="1:3" x14ac:dyDescent="0.2">
      <c r="A381" s="1249">
        <v>3001900</v>
      </c>
      <c r="B381" s="1250" t="s">
        <v>1862</v>
      </c>
      <c r="C381" s="1250" t="s">
        <v>1863</v>
      </c>
    </row>
    <row r="382" spans="1:3" x14ac:dyDescent="0.2">
      <c r="A382" s="1249">
        <v>3001904</v>
      </c>
      <c r="B382" s="1250" t="s">
        <v>1856</v>
      </c>
      <c r="C382" s="1250" t="s">
        <v>1857</v>
      </c>
    </row>
    <row r="383" spans="1:3" x14ac:dyDescent="0.2">
      <c r="A383" s="1249">
        <v>3001909</v>
      </c>
      <c r="B383" s="1250" t="s">
        <v>1864</v>
      </c>
      <c r="C383" s="1250" t="s">
        <v>1865</v>
      </c>
    </row>
    <row r="384" spans="1:3" x14ac:dyDescent="0.2">
      <c r="A384" s="1249">
        <v>3001964</v>
      </c>
      <c r="B384" s="1250" t="s">
        <v>1864</v>
      </c>
      <c r="C384" s="1250" t="s">
        <v>1865</v>
      </c>
    </row>
    <row r="385" spans="1:3" x14ac:dyDescent="0.2">
      <c r="A385" s="1249">
        <v>3001970</v>
      </c>
      <c r="B385" s="1250" t="s">
        <v>1864</v>
      </c>
      <c r="C385" s="1250" t="s">
        <v>1865</v>
      </c>
    </row>
    <row r="386" spans="1:3" x14ac:dyDescent="0.2">
      <c r="A386" s="1249">
        <v>3001984</v>
      </c>
      <c r="B386" s="1250" t="s">
        <v>1864</v>
      </c>
      <c r="C386" s="1250" t="s">
        <v>1865</v>
      </c>
    </row>
    <row r="387" spans="1:3" x14ac:dyDescent="0.2">
      <c r="A387" s="1249">
        <v>3001990</v>
      </c>
      <c r="B387" s="1250" t="s">
        <v>1864</v>
      </c>
      <c r="C387" s="1250" t="s">
        <v>1865</v>
      </c>
    </row>
    <row r="388" spans="1:3" x14ac:dyDescent="0.2">
      <c r="A388" s="1249">
        <v>3001993</v>
      </c>
      <c r="B388" s="1250" t="s">
        <v>1862</v>
      </c>
      <c r="C388" s="1250" t="s">
        <v>1863</v>
      </c>
    </row>
    <row r="389" spans="1:3" x14ac:dyDescent="0.2">
      <c r="A389" s="1249">
        <v>3002020</v>
      </c>
      <c r="B389" s="1250" t="s">
        <v>1862</v>
      </c>
      <c r="C389" s="1250" t="s">
        <v>1863</v>
      </c>
    </row>
    <row r="390" spans="1:3" x14ac:dyDescent="0.2">
      <c r="A390" s="1249">
        <v>3002021</v>
      </c>
      <c r="B390" s="1250" t="s">
        <v>1862</v>
      </c>
      <c r="C390" s="1250" t="s">
        <v>1863</v>
      </c>
    </row>
    <row r="391" spans="1:3" x14ac:dyDescent="0.2">
      <c r="A391" s="1249">
        <v>3002027</v>
      </c>
      <c r="B391" s="1250" t="s">
        <v>1864</v>
      </c>
      <c r="C391" s="1250" t="s">
        <v>1865</v>
      </c>
    </row>
    <row r="392" spans="1:3" x14ac:dyDescent="0.2">
      <c r="A392" s="1249">
        <v>3002032</v>
      </c>
      <c r="B392" s="1250" t="s">
        <v>1856</v>
      </c>
      <c r="C392" s="1250" t="s">
        <v>1857</v>
      </c>
    </row>
    <row r="393" spans="1:3" x14ac:dyDescent="0.2">
      <c r="A393" s="1249">
        <v>3002074</v>
      </c>
      <c r="B393" s="1250" t="s">
        <v>1856</v>
      </c>
      <c r="C393" s="1250" t="s">
        <v>1857</v>
      </c>
    </row>
    <row r="394" spans="1:3" x14ac:dyDescent="0.2">
      <c r="A394" s="1249">
        <v>3002075</v>
      </c>
      <c r="B394" s="1250" t="s">
        <v>1862</v>
      </c>
      <c r="C394" s="1250" t="s">
        <v>1863</v>
      </c>
    </row>
    <row r="395" spans="1:3" x14ac:dyDescent="0.2">
      <c r="A395" s="1249">
        <v>3002081</v>
      </c>
      <c r="B395" s="1250" t="s">
        <v>1864</v>
      </c>
      <c r="C395" s="1250" t="s">
        <v>1865</v>
      </c>
    </row>
    <row r="396" spans="1:3" x14ac:dyDescent="0.2">
      <c r="A396" s="1249">
        <v>3002089</v>
      </c>
      <c r="B396" s="1250" t="s">
        <v>1856</v>
      </c>
      <c r="C396" s="1250" t="s">
        <v>1857</v>
      </c>
    </row>
    <row r="397" spans="1:3" x14ac:dyDescent="0.2">
      <c r="A397" s="1249">
        <v>3002100</v>
      </c>
      <c r="B397" s="1250" t="s">
        <v>1862</v>
      </c>
      <c r="C397" s="1250" t="s">
        <v>1863</v>
      </c>
    </row>
    <row r="398" spans="1:3" x14ac:dyDescent="0.2">
      <c r="A398" s="1249">
        <v>3002104</v>
      </c>
      <c r="B398" s="1250" t="s">
        <v>1862</v>
      </c>
      <c r="C398" s="1250" t="s">
        <v>1863</v>
      </c>
    </row>
    <row r="399" spans="1:3" x14ac:dyDescent="0.2">
      <c r="A399" s="1249">
        <v>3002106</v>
      </c>
      <c r="B399" s="1250" t="s">
        <v>1864</v>
      </c>
      <c r="C399" s="1250" t="s">
        <v>1865</v>
      </c>
    </row>
    <row r="400" spans="1:3" x14ac:dyDescent="0.2">
      <c r="A400" s="1249">
        <v>3002163</v>
      </c>
      <c r="B400" s="1250" t="s">
        <v>1864</v>
      </c>
      <c r="C400" s="1250" t="s">
        <v>1865</v>
      </c>
    </row>
    <row r="401" spans="1:3" x14ac:dyDescent="0.2">
      <c r="A401" s="1249">
        <v>3002173</v>
      </c>
      <c r="B401" s="1250" t="s">
        <v>1862</v>
      </c>
      <c r="C401" s="1250" t="s">
        <v>1863</v>
      </c>
    </row>
    <row r="402" spans="1:3" x14ac:dyDescent="0.2">
      <c r="A402" s="1249">
        <v>3002186</v>
      </c>
      <c r="B402" s="1250" t="s">
        <v>1862</v>
      </c>
      <c r="C402" s="1250" t="s">
        <v>1863</v>
      </c>
    </row>
    <row r="403" spans="1:3" x14ac:dyDescent="0.2">
      <c r="A403" s="1249">
        <v>3002192</v>
      </c>
      <c r="B403" s="1250" t="s">
        <v>1862</v>
      </c>
      <c r="C403" s="1250" t="s">
        <v>1863</v>
      </c>
    </row>
    <row r="404" spans="1:3" x14ac:dyDescent="0.2">
      <c r="A404" s="1249">
        <v>3002194</v>
      </c>
      <c r="B404" s="1250" t="s">
        <v>1862</v>
      </c>
      <c r="C404" s="1250" t="s">
        <v>1863</v>
      </c>
    </row>
    <row r="405" spans="1:3" x14ac:dyDescent="0.2">
      <c r="A405" s="1249">
        <v>3002198</v>
      </c>
      <c r="B405" s="1250" t="s">
        <v>1862</v>
      </c>
      <c r="C405" s="1250" t="s">
        <v>1863</v>
      </c>
    </row>
    <row r="406" spans="1:3" x14ac:dyDescent="0.2">
      <c r="A406" s="1249">
        <v>3002214</v>
      </c>
      <c r="B406" s="1250" t="s">
        <v>1862</v>
      </c>
      <c r="C406" s="1250" t="s">
        <v>1863</v>
      </c>
    </row>
    <row r="407" spans="1:3" x14ac:dyDescent="0.2">
      <c r="A407" s="1249">
        <v>3002272</v>
      </c>
      <c r="B407" s="1250" t="s">
        <v>1862</v>
      </c>
      <c r="C407" s="1250" t="s">
        <v>1863</v>
      </c>
    </row>
    <row r="408" spans="1:3" x14ac:dyDescent="0.2">
      <c r="A408" s="1249">
        <v>3002283</v>
      </c>
      <c r="B408" s="1250" t="s">
        <v>1862</v>
      </c>
      <c r="C408" s="1250" t="s">
        <v>1863</v>
      </c>
    </row>
    <row r="409" spans="1:3" x14ac:dyDescent="0.2">
      <c r="A409" s="1249">
        <v>3002284</v>
      </c>
      <c r="B409" s="1250" t="s">
        <v>1864</v>
      </c>
      <c r="C409" s="1250" t="s">
        <v>1865</v>
      </c>
    </row>
    <row r="410" spans="1:3" x14ac:dyDescent="0.2">
      <c r="A410" s="1249">
        <v>3002340</v>
      </c>
      <c r="B410" s="1250" t="s">
        <v>1862</v>
      </c>
      <c r="C410" s="1250" t="s">
        <v>1863</v>
      </c>
    </row>
    <row r="411" spans="1:3" x14ac:dyDescent="0.2">
      <c r="A411" s="1249">
        <v>3002358</v>
      </c>
      <c r="B411" s="1250" t="s">
        <v>1864</v>
      </c>
      <c r="C411" s="1250" t="s">
        <v>1865</v>
      </c>
    </row>
    <row r="412" spans="1:3" x14ac:dyDescent="0.2">
      <c r="A412" s="1249">
        <v>3002389</v>
      </c>
      <c r="B412" s="1250" t="s">
        <v>1864</v>
      </c>
      <c r="C412" s="1250" t="s">
        <v>1865</v>
      </c>
    </row>
    <row r="413" spans="1:3" x14ac:dyDescent="0.2">
      <c r="A413" s="1249">
        <v>3002437</v>
      </c>
      <c r="B413" s="1250" t="s">
        <v>1862</v>
      </c>
      <c r="C413" s="1250" t="s">
        <v>1863</v>
      </c>
    </row>
    <row r="414" spans="1:3" x14ac:dyDescent="0.2">
      <c r="A414" s="1249">
        <v>3002455</v>
      </c>
      <c r="B414" s="1250" t="s">
        <v>1862</v>
      </c>
      <c r="C414" s="1250" t="s">
        <v>1863</v>
      </c>
    </row>
    <row r="415" spans="1:3" x14ac:dyDescent="0.2">
      <c r="A415" s="1249">
        <v>3002462</v>
      </c>
      <c r="B415" s="1250" t="s">
        <v>1864</v>
      </c>
      <c r="C415" s="1250" t="s">
        <v>1865</v>
      </c>
    </row>
    <row r="416" spans="1:3" x14ac:dyDescent="0.2">
      <c r="A416" s="1249">
        <v>3002468</v>
      </c>
      <c r="B416" s="1250" t="s">
        <v>1862</v>
      </c>
      <c r="C416" s="1250" t="s">
        <v>1863</v>
      </c>
    </row>
    <row r="417" spans="1:3" x14ac:dyDescent="0.2">
      <c r="A417" s="1249">
        <v>3002575</v>
      </c>
      <c r="B417" s="1250" t="s">
        <v>1862</v>
      </c>
      <c r="C417" s="1250" t="s">
        <v>1863</v>
      </c>
    </row>
    <row r="418" spans="1:3" x14ac:dyDescent="0.2">
      <c r="A418" s="1249">
        <v>3002683</v>
      </c>
      <c r="B418" s="1250" t="s">
        <v>1862</v>
      </c>
      <c r="C418" s="1250" t="s">
        <v>1863</v>
      </c>
    </row>
    <row r="419" spans="1:3" x14ac:dyDescent="0.2">
      <c r="A419" s="1249">
        <v>3002907</v>
      </c>
      <c r="B419" s="1250" t="s">
        <v>1864</v>
      </c>
      <c r="C419" s="1250" t="s">
        <v>1865</v>
      </c>
    </row>
    <row r="420" spans="1:3" x14ac:dyDescent="0.2">
      <c r="A420" s="1249">
        <v>3003003</v>
      </c>
      <c r="B420" s="1250" t="s">
        <v>1864</v>
      </c>
      <c r="C420" s="1250" t="s">
        <v>1865</v>
      </c>
    </row>
    <row r="421" spans="1:3" x14ac:dyDescent="0.2">
      <c r="A421" s="1249">
        <v>3003007</v>
      </c>
      <c r="B421" s="1250" t="s">
        <v>1862</v>
      </c>
      <c r="C421" s="1250" t="s">
        <v>1863</v>
      </c>
    </row>
    <row r="422" spans="1:3" x14ac:dyDescent="0.2">
      <c r="A422" s="1249">
        <v>3003088</v>
      </c>
      <c r="B422" s="1250" t="s">
        <v>1864</v>
      </c>
      <c r="C422" s="1250" t="s">
        <v>1865</v>
      </c>
    </row>
    <row r="423" spans="1:3" x14ac:dyDescent="0.2">
      <c r="A423" s="1249">
        <v>3003135</v>
      </c>
      <c r="B423" s="1250" t="s">
        <v>1864</v>
      </c>
      <c r="C423" s="1250" t="s">
        <v>1865</v>
      </c>
    </row>
    <row r="424" spans="1:3" x14ac:dyDescent="0.2">
      <c r="A424" s="1249">
        <v>3003152</v>
      </c>
      <c r="B424" s="1250" t="s">
        <v>1862</v>
      </c>
      <c r="C424" s="1250" t="s">
        <v>1863</v>
      </c>
    </row>
    <row r="425" spans="1:3" x14ac:dyDescent="0.2">
      <c r="A425" s="1249">
        <v>3003161</v>
      </c>
      <c r="B425" s="1250" t="s">
        <v>1864</v>
      </c>
      <c r="C425" s="1250" t="s">
        <v>1865</v>
      </c>
    </row>
    <row r="426" spans="1:3" x14ac:dyDescent="0.2">
      <c r="A426" s="1249">
        <v>3003176</v>
      </c>
      <c r="B426" s="1250" t="s">
        <v>1862</v>
      </c>
      <c r="C426" s="1250" t="s">
        <v>1863</v>
      </c>
    </row>
    <row r="427" spans="1:3" x14ac:dyDescent="0.2">
      <c r="A427" s="1249">
        <v>3003213</v>
      </c>
      <c r="B427" s="1250" t="s">
        <v>1862</v>
      </c>
      <c r="C427" s="1250" t="s">
        <v>1863</v>
      </c>
    </row>
    <row r="428" spans="1:3" x14ac:dyDescent="0.2">
      <c r="A428" s="1249">
        <v>3003250</v>
      </c>
      <c r="B428" s="1250" t="s">
        <v>1862</v>
      </c>
      <c r="C428" s="1250" t="s">
        <v>1863</v>
      </c>
    </row>
    <row r="429" spans="1:3" x14ac:dyDescent="0.2">
      <c r="A429" s="1249">
        <v>3003261</v>
      </c>
      <c r="B429" s="1250" t="s">
        <v>1862</v>
      </c>
      <c r="C429" s="1250" t="s">
        <v>1863</v>
      </c>
    </row>
    <row r="430" spans="1:3" x14ac:dyDescent="0.2">
      <c r="A430" s="1249">
        <v>3003276</v>
      </c>
      <c r="B430" s="1250" t="s">
        <v>1862</v>
      </c>
      <c r="C430" s="1250" t="s">
        <v>1863</v>
      </c>
    </row>
    <row r="431" spans="1:3" x14ac:dyDescent="0.2">
      <c r="A431" s="1249">
        <v>3003290</v>
      </c>
      <c r="B431" s="1250" t="s">
        <v>1864</v>
      </c>
      <c r="C431" s="1250" t="s">
        <v>1865</v>
      </c>
    </row>
    <row r="432" spans="1:3" x14ac:dyDescent="0.2">
      <c r="A432" s="1249">
        <v>3003386</v>
      </c>
      <c r="B432" s="1250" t="s">
        <v>1864</v>
      </c>
      <c r="C432" s="1250" t="s">
        <v>1865</v>
      </c>
    </row>
    <row r="433" spans="1:3" x14ac:dyDescent="0.2">
      <c r="A433" s="1249">
        <v>3003415</v>
      </c>
      <c r="B433" s="1250" t="s">
        <v>1864</v>
      </c>
      <c r="C433" s="1250" t="s">
        <v>1865</v>
      </c>
    </row>
    <row r="434" spans="1:3" x14ac:dyDescent="0.2">
      <c r="A434" s="1249">
        <v>3003443</v>
      </c>
      <c r="B434" s="1250" t="s">
        <v>1862</v>
      </c>
      <c r="C434" s="1250" t="s">
        <v>1863</v>
      </c>
    </row>
    <row r="435" spans="1:3" x14ac:dyDescent="0.2">
      <c r="A435" s="1249">
        <v>3003444</v>
      </c>
      <c r="B435" s="1250" t="s">
        <v>1864</v>
      </c>
      <c r="C435" s="1250" t="s">
        <v>1865</v>
      </c>
    </row>
    <row r="436" spans="1:3" x14ac:dyDescent="0.2">
      <c r="A436" s="1249">
        <v>3003461</v>
      </c>
      <c r="B436" s="1250" t="s">
        <v>1862</v>
      </c>
      <c r="C436" s="1250" t="s">
        <v>1863</v>
      </c>
    </row>
    <row r="437" spans="1:3" x14ac:dyDescent="0.2">
      <c r="A437" s="1249">
        <v>3003462</v>
      </c>
      <c r="B437" s="1250" t="s">
        <v>1864</v>
      </c>
      <c r="C437" s="1250" t="s">
        <v>1865</v>
      </c>
    </row>
    <row r="438" spans="1:3" x14ac:dyDescent="0.2">
      <c r="A438" s="1249">
        <v>3003466</v>
      </c>
      <c r="B438" s="1250" t="s">
        <v>1862</v>
      </c>
      <c r="C438" s="1250" t="s">
        <v>1863</v>
      </c>
    </row>
    <row r="439" spans="1:3" x14ac:dyDescent="0.2">
      <c r="A439" s="1249">
        <v>3003468</v>
      </c>
      <c r="B439" s="1250" t="s">
        <v>1862</v>
      </c>
      <c r="C439" s="1250" t="s">
        <v>1863</v>
      </c>
    </row>
    <row r="440" spans="1:3" x14ac:dyDescent="0.2">
      <c r="A440" s="1249">
        <v>3003472</v>
      </c>
      <c r="B440" s="1250" t="s">
        <v>1862</v>
      </c>
      <c r="C440" s="1250" t="s">
        <v>1863</v>
      </c>
    </row>
    <row r="441" spans="1:3" x14ac:dyDescent="0.2">
      <c r="A441" s="1249">
        <v>3003479</v>
      </c>
      <c r="B441" s="1250" t="s">
        <v>1862</v>
      </c>
      <c r="C441" s="1250" t="s">
        <v>1863</v>
      </c>
    </row>
    <row r="442" spans="1:3" x14ac:dyDescent="0.2">
      <c r="A442" s="1249">
        <v>3003486</v>
      </c>
      <c r="B442" s="1250" t="s">
        <v>1862</v>
      </c>
      <c r="C442" s="1250" t="s">
        <v>1863</v>
      </c>
    </row>
    <row r="443" spans="1:3" x14ac:dyDescent="0.2">
      <c r="A443" s="1249">
        <v>3003494</v>
      </c>
      <c r="B443" s="1250" t="s">
        <v>1862</v>
      </c>
      <c r="C443" s="1250" t="s">
        <v>1863</v>
      </c>
    </row>
    <row r="444" spans="1:3" x14ac:dyDescent="0.2">
      <c r="A444" s="1249">
        <v>3003495</v>
      </c>
      <c r="B444" s="1250" t="s">
        <v>1862</v>
      </c>
      <c r="C444" s="1250" t="s">
        <v>1863</v>
      </c>
    </row>
    <row r="445" spans="1:3" x14ac:dyDescent="0.2">
      <c r="A445" s="1249">
        <v>3003500</v>
      </c>
      <c r="B445" s="1250" t="s">
        <v>1862</v>
      </c>
      <c r="C445" s="1250" t="s">
        <v>1863</v>
      </c>
    </row>
    <row r="446" spans="1:3" x14ac:dyDescent="0.2">
      <c r="A446" s="1249">
        <v>3003504</v>
      </c>
      <c r="B446" s="1250" t="s">
        <v>1862</v>
      </c>
      <c r="C446" s="1250" t="s">
        <v>1863</v>
      </c>
    </row>
    <row r="447" spans="1:3" x14ac:dyDescent="0.2">
      <c r="A447" s="1249">
        <v>3003511</v>
      </c>
      <c r="B447" s="1250" t="s">
        <v>1862</v>
      </c>
      <c r="C447" s="1250" t="s">
        <v>1863</v>
      </c>
    </row>
    <row r="448" spans="1:3" x14ac:dyDescent="0.2">
      <c r="A448" s="1249">
        <v>3003512</v>
      </c>
      <c r="B448" s="1250" t="s">
        <v>1862</v>
      </c>
      <c r="C448" s="1250" t="s">
        <v>1863</v>
      </c>
    </row>
    <row r="449" spans="1:3" x14ac:dyDescent="0.2">
      <c r="A449" s="1249">
        <v>3003516</v>
      </c>
      <c r="B449" s="1250" t="s">
        <v>1862</v>
      </c>
      <c r="C449" s="1250" t="s">
        <v>1863</v>
      </c>
    </row>
    <row r="450" spans="1:3" x14ac:dyDescent="0.2">
      <c r="A450" s="1249">
        <v>3003519</v>
      </c>
      <c r="B450" s="1250" t="s">
        <v>1862</v>
      </c>
      <c r="C450" s="1250" t="s">
        <v>1863</v>
      </c>
    </row>
    <row r="451" spans="1:3" x14ac:dyDescent="0.2">
      <c r="A451" s="1249">
        <v>3003528</v>
      </c>
      <c r="B451" s="1250" t="s">
        <v>1862</v>
      </c>
      <c r="C451" s="1250" t="s">
        <v>1863</v>
      </c>
    </row>
    <row r="452" spans="1:3" x14ac:dyDescent="0.2">
      <c r="A452" s="1249">
        <v>3003537</v>
      </c>
      <c r="B452" s="1250" t="s">
        <v>1862</v>
      </c>
      <c r="C452" s="1250" t="s">
        <v>1863</v>
      </c>
    </row>
    <row r="453" spans="1:3" x14ac:dyDescent="0.2">
      <c r="A453" s="1249">
        <v>3003540</v>
      </c>
      <c r="B453" s="1250" t="s">
        <v>1862</v>
      </c>
      <c r="C453" s="1250" t="s">
        <v>1863</v>
      </c>
    </row>
    <row r="454" spans="1:3" x14ac:dyDescent="0.2">
      <c r="A454" s="1249">
        <v>3003548</v>
      </c>
      <c r="B454" s="1250" t="s">
        <v>1864</v>
      </c>
      <c r="C454" s="1250" t="s">
        <v>1865</v>
      </c>
    </row>
    <row r="455" spans="1:3" x14ac:dyDescent="0.2">
      <c r="A455" s="1249">
        <v>3003610</v>
      </c>
      <c r="B455" s="1250" t="s">
        <v>1862</v>
      </c>
      <c r="C455" s="1250" t="s">
        <v>1863</v>
      </c>
    </row>
    <row r="456" spans="1:3" x14ac:dyDescent="0.2">
      <c r="A456" s="1249">
        <v>3003611</v>
      </c>
      <c r="B456" s="1250" t="s">
        <v>1864</v>
      </c>
      <c r="C456" s="1250" t="s">
        <v>1865</v>
      </c>
    </row>
    <row r="457" spans="1:3" x14ac:dyDescent="0.2">
      <c r="A457" s="1249">
        <v>3003612</v>
      </c>
      <c r="B457" s="1250" t="s">
        <v>1862</v>
      </c>
      <c r="C457" s="1250" t="s">
        <v>1863</v>
      </c>
    </row>
    <row r="458" spans="1:3" x14ac:dyDescent="0.2">
      <c r="A458" s="1249">
        <v>3003613</v>
      </c>
      <c r="B458" s="1250" t="s">
        <v>1862</v>
      </c>
      <c r="C458" s="1250" t="s">
        <v>1863</v>
      </c>
    </row>
    <row r="459" spans="1:3" x14ac:dyDescent="0.2">
      <c r="A459" s="1249">
        <v>3003614</v>
      </c>
      <c r="B459" s="1250" t="s">
        <v>1862</v>
      </c>
      <c r="C459" s="1250" t="s">
        <v>1863</v>
      </c>
    </row>
    <row r="460" spans="1:3" x14ac:dyDescent="0.2">
      <c r="A460" s="1249">
        <v>3003614</v>
      </c>
      <c r="B460" s="1250" t="s">
        <v>1862</v>
      </c>
      <c r="C460" s="1250" t="s">
        <v>1863</v>
      </c>
    </row>
    <row r="461" spans="1:3" x14ac:dyDescent="0.2">
      <c r="A461" s="1249">
        <v>3003615</v>
      </c>
      <c r="B461" s="1250" t="s">
        <v>1862</v>
      </c>
      <c r="C461" s="1250" t="s">
        <v>1863</v>
      </c>
    </row>
    <row r="462" spans="1:3" x14ac:dyDescent="0.2">
      <c r="A462" s="1249">
        <v>3003616</v>
      </c>
      <c r="B462" s="1250" t="s">
        <v>1862</v>
      </c>
      <c r="C462" s="1250" t="s">
        <v>1863</v>
      </c>
    </row>
    <row r="463" spans="1:3" x14ac:dyDescent="0.2">
      <c r="A463" s="1249">
        <v>3003617</v>
      </c>
      <c r="B463" s="1250" t="s">
        <v>1862</v>
      </c>
      <c r="C463" s="1250" t="s">
        <v>1863</v>
      </c>
    </row>
    <row r="464" spans="1:3" x14ac:dyDescent="0.2">
      <c r="A464" s="1249">
        <v>3003618</v>
      </c>
      <c r="B464" s="1250" t="s">
        <v>1862</v>
      </c>
      <c r="C464" s="1250" t="s">
        <v>1863</v>
      </c>
    </row>
    <row r="465" spans="1:3" x14ac:dyDescent="0.2">
      <c r="A465" s="1249">
        <v>4001675</v>
      </c>
      <c r="B465" s="1250" t="s">
        <v>1868</v>
      </c>
      <c r="C465" s="1250" t="s">
        <v>1869</v>
      </c>
    </row>
    <row r="466" spans="1:3" x14ac:dyDescent="0.2">
      <c r="A466" s="1249">
        <v>4001708</v>
      </c>
      <c r="B466" s="1250" t="s">
        <v>1854</v>
      </c>
      <c r="C466" s="1250" t="s">
        <v>1855</v>
      </c>
    </row>
    <row r="467" spans="1:3" x14ac:dyDescent="0.2">
      <c r="A467" s="1249">
        <v>4001715</v>
      </c>
      <c r="B467" s="1250" t="s">
        <v>1854</v>
      </c>
      <c r="C467" s="1250" t="s">
        <v>1855</v>
      </c>
    </row>
    <row r="468" spans="1:3" x14ac:dyDescent="0.2">
      <c r="A468" s="1249">
        <v>4001843</v>
      </c>
      <c r="B468" s="1250" t="s">
        <v>1854</v>
      </c>
      <c r="C468" s="1250" t="s">
        <v>1855</v>
      </c>
    </row>
    <row r="469" spans="1:3" x14ac:dyDescent="0.2">
      <c r="A469" s="1249">
        <v>4002024</v>
      </c>
      <c r="B469" s="1250" t="s">
        <v>1868</v>
      </c>
      <c r="C469" s="1250" t="s">
        <v>1869</v>
      </c>
    </row>
    <row r="470" spans="1:3" x14ac:dyDescent="0.2">
      <c r="A470" s="1249">
        <v>4002083</v>
      </c>
      <c r="B470" s="1250" t="s">
        <v>1868</v>
      </c>
      <c r="C470" s="1250" t="s">
        <v>1869</v>
      </c>
    </row>
    <row r="471" spans="1:3" x14ac:dyDescent="0.2">
      <c r="A471" s="1249">
        <v>4002551</v>
      </c>
      <c r="B471" s="1250" t="s">
        <v>1864</v>
      </c>
      <c r="C471" s="1250" t="s">
        <v>1865</v>
      </c>
    </row>
    <row r="472" spans="1:3" x14ac:dyDescent="0.2">
      <c r="A472" s="1249">
        <v>4002758</v>
      </c>
      <c r="B472" s="1250" t="s">
        <v>1854</v>
      </c>
      <c r="C472" s="1250" t="s">
        <v>1855</v>
      </c>
    </row>
    <row r="473" spans="1:3" x14ac:dyDescent="0.2">
      <c r="A473" s="1249">
        <v>4002931</v>
      </c>
      <c r="B473" s="1250" t="s">
        <v>1868</v>
      </c>
      <c r="C473" s="1250" t="s">
        <v>1869</v>
      </c>
    </row>
    <row r="474" spans="1:3" x14ac:dyDescent="0.2">
      <c r="A474" s="1249">
        <v>4003180</v>
      </c>
      <c r="B474" s="1250" t="s">
        <v>1854</v>
      </c>
      <c r="C474" s="1250" t="s">
        <v>1855</v>
      </c>
    </row>
    <row r="475" spans="1:3" x14ac:dyDescent="0.2">
      <c r="A475" s="1249">
        <v>4003384</v>
      </c>
      <c r="B475" s="1250" t="s">
        <v>1868</v>
      </c>
      <c r="C475" s="1250" t="s">
        <v>1869</v>
      </c>
    </row>
    <row r="476" spans="1:3" x14ac:dyDescent="0.2">
      <c r="A476" s="1249">
        <v>4003401</v>
      </c>
      <c r="B476" s="1250" t="s">
        <v>1868</v>
      </c>
      <c r="C476" s="1250" t="s">
        <v>1869</v>
      </c>
    </row>
    <row r="477" spans="1:3" x14ac:dyDescent="0.2">
      <c r="A477" s="1249">
        <v>4003406</v>
      </c>
      <c r="B477" s="1250" t="s">
        <v>1868</v>
      </c>
      <c r="C477" s="1250" t="s">
        <v>1869</v>
      </c>
    </row>
    <row r="478" spans="1:3" x14ac:dyDescent="0.2">
      <c r="A478" s="1249">
        <v>5001629</v>
      </c>
      <c r="B478" s="1250" t="s">
        <v>1870</v>
      </c>
      <c r="C478" s="1250" t="s">
        <v>1871</v>
      </c>
    </row>
    <row r="479" spans="1:3" x14ac:dyDescent="0.2">
      <c r="A479" s="1249">
        <v>5001667</v>
      </c>
      <c r="B479" s="1250" t="s">
        <v>1870</v>
      </c>
      <c r="C479" s="1250" t="s">
        <v>1871</v>
      </c>
    </row>
    <row r="480" spans="1:3" x14ac:dyDescent="0.2">
      <c r="A480" s="1249">
        <v>5001697</v>
      </c>
      <c r="B480" s="1250" t="s">
        <v>1864</v>
      </c>
      <c r="C480" s="1250" t="s">
        <v>1865</v>
      </c>
    </row>
    <row r="481" spans="1:3" x14ac:dyDescent="0.2">
      <c r="A481" s="1249">
        <v>5001718</v>
      </c>
      <c r="B481" s="1250" t="s">
        <v>1864</v>
      </c>
      <c r="C481" s="1250" t="s">
        <v>1865</v>
      </c>
    </row>
    <row r="482" spans="1:3" x14ac:dyDescent="0.2">
      <c r="A482" s="1249">
        <v>5001725</v>
      </c>
      <c r="B482" s="1250" t="s">
        <v>1870</v>
      </c>
      <c r="C482" s="1250" t="s">
        <v>1871</v>
      </c>
    </row>
    <row r="483" spans="1:3" x14ac:dyDescent="0.2">
      <c r="A483" s="1249">
        <v>5001731</v>
      </c>
      <c r="B483" s="1250" t="s">
        <v>1870</v>
      </c>
      <c r="C483" s="1250" t="s">
        <v>1871</v>
      </c>
    </row>
    <row r="484" spans="1:3" x14ac:dyDescent="0.2">
      <c r="A484" s="1249">
        <v>5001763</v>
      </c>
      <c r="B484" s="1250" t="s">
        <v>1864</v>
      </c>
      <c r="C484" s="1250" t="s">
        <v>1865</v>
      </c>
    </row>
    <row r="485" spans="1:3" x14ac:dyDescent="0.2">
      <c r="A485" s="1249">
        <v>5001767</v>
      </c>
      <c r="B485" s="1250" t="s">
        <v>1870</v>
      </c>
      <c r="C485" s="1250" t="s">
        <v>1871</v>
      </c>
    </row>
    <row r="486" spans="1:3" x14ac:dyDescent="0.2">
      <c r="A486" s="1249">
        <v>5001779</v>
      </c>
      <c r="B486" s="1250" t="s">
        <v>1864</v>
      </c>
      <c r="C486" s="1250" t="s">
        <v>1865</v>
      </c>
    </row>
    <row r="487" spans="1:3" x14ac:dyDescent="0.2">
      <c r="A487" s="1249">
        <v>5001793</v>
      </c>
      <c r="B487" s="1250" t="s">
        <v>1864</v>
      </c>
      <c r="C487" s="1250" t="s">
        <v>1865</v>
      </c>
    </row>
    <row r="488" spans="1:3" x14ac:dyDescent="0.2">
      <c r="A488" s="1249">
        <v>5001815</v>
      </c>
      <c r="B488" s="1250" t="s">
        <v>1864</v>
      </c>
      <c r="C488" s="1250" t="s">
        <v>1865</v>
      </c>
    </row>
    <row r="489" spans="1:3" x14ac:dyDescent="0.2">
      <c r="A489" s="1249">
        <v>5001823</v>
      </c>
      <c r="B489" s="1250" t="s">
        <v>1870</v>
      </c>
      <c r="C489" s="1250" t="s">
        <v>1871</v>
      </c>
    </row>
    <row r="490" spans="1:3" x14ac:dyDescent="0.2">
      <c r="A490" s="1249">
        <v>5001826</v>
      </c>
      <c r="B490" s="1250" t="s">
        <v>1870</v>
      </c>
      <c r="C490" s="1250" t="s">
        <v>1871</v>
      </c>
    </row>
    <row r="491" spans="1:3" x14ac:dyDescent="0.2">
      <c r="A491" s="1249">
        <v>5001828</v>
      </c>
      <c r="B491" s="1250" t="s">
        <v>1870</v>
      </c>
      <c r="C491" s="1250" t="s">
        <v>1871</v>
      </c>
    </row>
    <row r="492" spans="1:3" x14ac:dyDescent="0.2">
      <c r="A492" s="1249">
        <v>5001839</v>
      </c>
      <c r="B492" s="1250" t="s">
        <v>1866</v>
      </c>
      <c r="C492" s="1250" t="s">
        <v>1867</v>
      </c>
    </row>
    <row r="493" spans="1:3" x14ac:dyDescent="0.2">
      <c r="A493" s="1249">
        <v>5001844</v>
      </c>
      <c r="B493" s="1250" t="s">
        <v>1866</v>
      </c>
      <c r="C493" s="1250" t="s">
        <v>1867</v>
      </c>
    </row>
    <row r="494" spans="1:3" x14ac:dyDescent="0.2">
      <c r="A494" s="1249">
        <v>5001854</v>
      </c>
      <c r="B494" s="1250" t="s">
        <v>1864</v>
      </c>
      <c r="C494" s="1250" t="s">
        <v>1865</v>
      </c>
    </row>
    <row r="495" spans="1:3" x14ac:dyDescent="0.2">
      <c r="A495" s="1249">
        <v>5001865</v>
      </c>
      <c r="B495" s="1250" t="s">
        <v>1864</v>
      </c>
      <c r="C495" s="1250" t="s">
        <v>1865</v>
      </c>
    </row>
    <row r="496" spans="1:3" x14ac:dyDescent="0.2">
      <c r="A496" s="1249">
        <v>5001885</v>
      </c>
      <c r="B496" s="1250" t="s">
        <v>1856</v>
      </c>
      <c r="C496" s="1250" t="s">
        <v>1857</v>
      </c>
    </row>
    <row r="497" spans="1:3" x14ac:dyDescent="0.2">
      <c r="A497" s="1249">
        <v>5001890</v>
      </c>
      <c r="B497" s="1250" t="s">
        <v>1870</v>
      </c>
      <c r="C497" s="1250" t="s">
        <v>1871</v>
      </c>
    </row>
    <row r="498" spans="1:3" x14ac:dyDescent="0.2">
      <c r="A498" s="1249">
        <v>5001891</v>
      </c>
      <c r="B498" s="1250" t="s">
        <v>1864</v>
      </c>
      <c r="C498" s="1250" t="s">
        <v>1865</v>
      </c>
    </row>
    <row r="499" spans="1:3" x14ac:dyDescent="0.2">
      <c r="A499" s="1249">
        <v>5001893</v>
      </c>
      <c r="B499" s="1250" t="s">
        <v>1856</v>
      </c>
      <c r="C499" s="1250" t="s">
        <v>1857</v>
      </c>
    </row>
    <row r="500" spans="1:3" x14ac:dyDescent="0.2">
      <c r="A500" s="1249">
        <v>5001898</v>
      </c>
      <c r="B500" s="1250" t="s">
        <v>1864</v>
      </c>
      <c r="C500" s="1250" t="s">
        <v>1865</v>
      </c>
    </row>
    <row r="501" spans="1:3" x14ac:dyDescent="0.2">
      <c r="A501" s="1249">
        <v>5001908</v>
      </c>
      <c r="B501" s="1250" t="s">
        <v>1870</v>
      </c>
      <c r="C501" s="1250" t="s">
        <v>1871</v>
      </c>
    </row>
    <row r="502" spans="1:3" x14ac:dyDescent="0.2">
      <c r="A502" s="1249">
        <v>5001916</v>
      </c>
      <c r="B502" s="1250" t="s">
        <v>1864</v>
      </c>
      <c r="C502" s="1250" t="s">
        <v>1865</v>
      </c>
    </row>
    <row r="503" spans="1:3" x14ac:dyDescent="0.2">
      <c r="A503" s="1249">
        <v>5001925</v>
      </c>
      <c r="B503" s="1250" t="s">
        <v>1870</v>
      </c>
      <c r="C503" s="1250" t="s">
        <v>1871</v>
      </c>
    </row>
    <row r="504" spans="1:3" x14ac:dyDescent="0.2">
      <c r="A504" s="1249">
        <v>5001926</v>
      </c>
      <c r="B504" s="1250" t="s">
        <v>1870</v>
      </c>
      <c r="C504" s="1250" t="s">
        <v>1871</v>
      </c>
    </row>
    <row r="505" spans="1:3" x14ac:dyDescent="0.2">
      <c r="A505" s="1249">
        <v>5001932</v>
      </c>
      <c r="B505" s="1250" t="s">
        <v>1870</v>
      </c>
      <c r="C505" s="1250" t="s">
        <v>1871</v>
      </c>
    </row>
    <row r="506" spans="1:3" x14ac:dyDescent="0.2">
      <c r="A506" s="1249">
        <v>5001940</v>
      </c>
      <c r="B506" s="1250" t="s">
        <v>1866</v>
      </c>
      <c r="C506" s="1250" t="s">
        <v>1867</v>
      </c>
    </row>
    <row r="507" spans="1:3" x14ac:dyDescent="0.2">
      <c r="A507" s="1249">
        <v>5001946</v>
      </c>
      <c r="B507" s="1250" t="s">
        <v>1870</v>
      </c>
      <c r="C507" s="1250" t="s">
        <v>1871</v>
      </c>
    </row>
    <row r="508" spans="1:3" x14ac:dyDescent="0.2">
      <c r="A508" s="1249">
        <v>5001956</v>
      </c>
      <c r="B508" s="1250" t="s">
        <v>1870</v>
      </c>
      <c r="C508" s="1250" t="s">
        <v>1871</v>
      </c>
    </row>
    <row r="509" spans="1:3" x14ac:dyDescent="0.2">
      <c r="A509" s="1249">
        <v>5001957</v>
      </c>
      <c r="B509" s="1250" t="s">
        <v>1870</v>
      </c>
      <c r="C509" s="1250" t="s">
        <v>1871</v>
      </c>
    </row>
    <row r="510" spans="1:3" x14ac:dyDescent="0.2">
      <c r="A510" s="1249">
        <v>5001965</v>
      </c>
      <c r="B510" s="1250" t="s">
        <v>1864</v>
      </c>
      <c r="C510" s="1250" t="s">
        <v>1865</v>
      </c>
    </row>
    <row r="511" spans="1:3" x14ac:dyDescent="0.2">
      <c r="A511" s="1249">
        <v>5001989</v>
      </c>
      <c r="B511" s="1250" t="s">
        <v>1864</v>
      </c>
      <c r="C511" s="1250" t="s">
        <v>1865</v>
      </c>
    </row>
    <row r="512" spans="1:3" x14ac:dyDescent="0.2">
      <c r="A512" s="1249">
        <v>5001996</v>
      </c>
      <c r="B512" s="1250" t="s">
        <v>1864</v>
      </c>
      <c r="C512" s="1250" t="s">
        <v>1865</v>
      </c>
    </row>
    <row r="513" spans="1:3" x14ac:dyDescent="0.2">
      <c r="A513" s="1249">
        <v>5001998</v>
      </c>
      <c r="B513" s="1250" t="s">
        <v>1864</v>
      </c>
      <c r="C513" s="1250" t="s">
        <v>1865</v>
      </c>
    </row>
    <row r="514" spans="1:3" x14ac:dyDescent="0.2">
      <c r="A514" s="1249">
        <v>5002003</v>
      </c>
      <c r="B514" s="1250" t="s">
        <v>1864</v>
      </c>
      <c r="C514" s="1250" t="s">
        <v>1865</v>
      </c>
    </row>
    <row r="515" spans="1:3" x14ac:dyDescent="0.2">
      <c r="A515" s="1249">
        <v>5002006</v>
      </c>
      <c r="B515" s="1250" t="s">
        <v>1864</v>
      </c>
      <c r="C515" s="1250" t="s">
        <v>1865</v>
      </c>
    </row>
    <row r="516" spans="1:3" x14ac:dyDescent="0.2">
      <c r="A516" s="1249">
        <v>5002012</v>
      </c>
      <c r="B516" s="1250" t="s">
        <v>1864</v>
      </c>
      <c r="C516" s="1250" t="s">
        <v>1865</v>
      </c>
    </row>
    <row r="517" spans="1:3" x14ac:dyDescent="0.2">
      <c r="A517" s="1249">
        <v>5002015</v>
      </c>
      <c r="B517" s="1250" t="s">
        <v>1870</v>
      </c>
      <c r="C517" s="1250" t="s">
        <v>1871</v>
      </c>
    </row>
    <row r="518" spans="1:3" x14ac:dyDescent="0.2">
      <c r="A518" s="1249">
        <v>5002038</v>
      </c>
      <c r="B518" s="1250" t="s">
        <v>1870</v>
      </c>
      <c r="C518" s="1250" t="s">
        <v>1871</v>
      </c>
    </row>
    <row r="519" spans="1:3" x14ac:dyDescent="0.2">
      <c r="A519" s="1249">
        <v>5002046</v>
      </c>
      <c r="B519" s="1250" t="s">
        <v>1870</v>
      </c>
      <c r="C519" s="1250" t="s">
        <v>1871</v>
      </c>
    </row>
    <row r="520" spans="1:3" x14ac:dyDescent="0.2">
      <c r="A520" s="1249">
        <v>5002048</v>
      </c>
      <c r="B520" s="1250" t="s">
        <v>1870</v>
      </c>
      <c r="C520" s="1250" t="s">
        <v>1871</v>
      </c>
    </row>
    <row r="521" spans="1:3" x14ac:dyDescent="0.2">
      <c r="A521" s="1249">
        <v>5002049</v>
      </c>
      <c r="B521" s="1250" t="s">
        <v>1864</v>
      </c>
      <c r="C521" s="1250" t="s">
        <v>1865</v>
      </c>
    </row>
    <row r="522" spans="1:3" x14ac:dyDescent="0.2">
      <c r="A522" s="1249">
        <v>5002055</v>
      </c>
      <c r="B522" s="1250" t="s">
        <v>1856</v>
      </c>
      <c r="C522" s="1250" t="s">
        <v>1857</v>
      </c>
    </row>
    <row r="523" spans="1:3" x14ac:dyDescent="0.2">
      <c r="A523" s="1249">
        <v>5002062</v>
      </c>
      <c r="B523" s="1250" t="s">
        <v>1870</v>
      </c>
      <c r="C523" s="1250" t="s">
        <v>1871</v>
      </c>
    </row>
    <row r="524" spans="1:3" x14ac:dyDescent="0.2">
      <c r="A524" s="1249">
        <v>5002077</v>
      </c>
      <c r="B524" s="1250" t="s">
        <v>1864</v>
      </c>
      <c r="C524" s="1250" t="s">
        <v>1865</v>
      </c>
    </row>
    <row r="525" spans="1:3" x14ac:dyDescent="0.2">
      <c r="A525" s="1249">
        <v>5002086</v>
      </c>
      <c r="B525" s="1250" t="s">
        <v>1870</v>
      </c>
      <c r="C525" s="1250" t="s">
        <v>1871</v>
      </c>
    </row>
    <row r="526" spans="1:3" x14ac:dyDescent="0.2">
      <c r="A526" s="1249">
        <v>5002103</v>
      </c>
      <c r="B526" s="1250" t="s">
        <v>1870</v>
      </c>
      <c r="C526" s="1250" t="s">
        <v>1871</v>
      </c>
    </row>
    <row r="527" spans="1:3" x14ac:dyDescent="0.2">
      <c r="A527" s="1249">
        <v>5002120</v>
      </c>
      <c r="B527" s="1250" t="s">
        <v>1870</v>
      </c>
      <c r="C527" s="1250" t="s">
        <v>1871</v>
      </c>
    </row>
    <row r="528" spans="1:3" x14ac:dyDescent="0.2">
      <c r="A528" s="1249">
        <v>5002126</v>
      </c>
      <c r="B528" s="1250" t="s">
        <v>1870</v>
      </c>
      <c r="C528" s="1250" t="s">
        <v>1871</v>
      </c>
    </row>
    <row r="529" spans="1:3" x14ac:dyDescent="0.2">
      <c r="A529" s="1249">
        <v>5002127</v>
      </c>
      <c r="B529" s="1250" t="s">
        <v>1864</v>
      </c>
      <c r="C529" s="1250" t="s">
        <v>1865</v>
      </c>
    </row>
    <row r="530" spans="1:3" x14ac:dyDescent="0.2">
      <c r="A530" s="1249">
        <v>5002155</v>
      </c>
      <c r="B530" s="1250" t="s">
        <v>1870</v>
      </c>
      <c r="C530" s="1250" t="s">
        <v>1871</v>
      </c>
    </row>
    <row r="531" spans="1:3" x14ac:dyDescent="0.2">
      <c r="A531" s="1249">
        <v>5002175</v>
      </c>
      <c r="B531" s="1250" t="s">
        <v>1870</v>
      </c>
      <c r="C531" s="1250" t="s">
        <v>1871</v>
      </c>
    </row>
    <row r="532" spans="1:3" x14ac:dyDescent="0.2">
      <c r="A532" s="1249">
        <v>5002279</v>
      </c>
      <c r="B532" s="1250" t="s">
        <v>1870</v>
      </c>
      <c r="C532" s="1250" t="s">
        <v>1871</v>
      </c>
    </row>
    <row r="533" spans="1:3" x14ac:dyDescent="0.2">
      <c r="A533" s="1249">
        <v>5002285</v>
      </c>
      <c r="B533" s="1250" t="s">
        <v>1864</v>
      </c>
      <c r="C533" s="1250" t="s">
        <v>1865</v>
      </c>
    </row>
    <row r="534" spans="1:3" x14ac:dyDescent="0.2">
      <c r="A534" s="1249">
        <v>5002294</v>
      </c>
      <c r="B534" s="1250" t="s">
        <v>1870</v>
      </c>
      <c r="C534" s="1250" t="s">
        <v>1871</v>
      </c>
    </row>
    <row r="535" spans="1:3" x14ac:dyDescent="0.2">
      <c r="A535" s="1249">
        <v>5002305</v>
      </c>
      <c r="B535" s="1250" t="s">
        <v>1870</v>
      </c>
      <c r="C535" s="1250" t="s">
        <v>1871</v>
      </c>
    </row>
    <row r="536" spans="1:3" x14ac:dyDescent="0.2">
      <c r="A536" s="1249">
        <v>5002324</v>
      </c>
      <c r="B536" s="1250" t="s">
        <v>1870</v>
      </c>
      <c r="C536" s="1250" t="s">
        <v>1871</v>
      </c>
    </row>
    <row r="537" spans="1:3" x14ac:dyDescent="0.2">
      <c r="A537" s="1249">
        <v>5002329</v>
      </c>
      <c r="B537" s="1250" t="s">
        <v>1870</v>
      </c>
      <c r="C537" s="1250" t="s">
        <v>1871</v>
      </c>
    </row>
    <row r="538" spans="1:3" x14ac:dyDescent="0.2">
      <c r="A538" s="1249">
        <v>5002347</v>
      </c>
      <c r="B538" s="1250" t="s">
        <v>1870</v>
      </c>
      <c r="C538" s="1250" t="s">
        <v>1871</v>
      </c>
    </row>
    <row r="539" spans="1:3" x14ac:dyDescent="0.2">
      <c r="A539" s="1249">
        <v>5002469</v>
      </c>
      <c r="B539" s="1250" t="s">
        <v>1870</v>
      </c>
      <c r="C539" s="1250" t="s">
        <v>1871</v>
      </c>
    </row>
    <row r="540" spans="1:3" x14ac:dyDescent="0.2">
      <c r="A540" s="1249">
        <v>5002471</v>
      </c>
      <c r="B540" s="1250" t="s">
        <v>1870</v>
      </c>
      <c r="C540" s="1250" t="s">
        <v>1871</v>
      </c>
    </row>
    <row r="541" spans="1:3" x14ac:dyDescent="0.2">
      <c r="A541" s="1249">
        <v>5002536</v>
      </c>
      <c r="B541" s="1250" t="s">
        <v>1870</v>
      </c>
      <c r="C541" s="1250" t="s">
        <v>1871</v>
      </c>
    </row>
    <row r="542" spans="1:3" x14ac:dyDescent="0.2">
      <c r="A542" s="1249">
        <v>5002537</v>
      </c>
      <c r="B542" s="1250" t="s">
        <v>1870</v>
      </c>
      <c r="C542" s="1250" t="s">
        <v>1871</v>
      </c>
    </row>
    <row r="543" spans="1:3" x14ac:dyDescent="0.2">
      <c r="A543" s="1249">
        <v>5002644</v>
      </c>
      <c r="B543" s="1250" t="s">
        <v>1870</v>
      </c>
      <c r="C543" s="1250" t="s">
        <v>1871</v>
      </c>
    </row>
    <row r="544" spans="1:3" x14ac:dyDescent="0.2">
      <c r="A544" s="1249">
        <v>5002654</v>
      </c>
      <c r="B544" s="1250" t="s">
        <v>1870</v>
      </c>
      <c r="C544" s="1250" t="s">
        <v>1871</v>
      </c>
    </row>
    <row r="545" spans="1:3" x14ac:dyDescent="0.2">
      <c r="A545" s="1249">
        <v>5002697</v>
      </c>
      <c r="B545" s="1250" t="s">
        <v>1870</v>
      </c>
      <c r="C545" s="1250" t="s">
        <v>1871</v>
      </c>
    </row>
    <row r="546" spans="1:3" x14ac:dyDescent="0.2">
      <c r="A546" s="1249">
        <v>5002727</v>
      </c>
      <c r="B546" s="1250" t="s">
        <v>1870</v>
      </c>
      <c r="C546" s="1250" t="s">
        <v>1871</v>
      </c>
    </row>
    <row r="547" spans="1:3" x14ac:dyDescent="0.2">
      <c r="A547" s="1249">
        <v>5002755</v>
      </c>
      <c r="B547" s="1250" t="s">
        <v>1864</v>
      </c>
      <c r="C547" s="1250" t="s">
        <v>1865</v>
      </c>
    </row>
    <row r="548" spans="1:3" x14ac:dyDescent="0.2">
      <c r="A548" s="1249">
        <v>5002759</v>
      </c>
      <c r="B548" s="1250" t="s">
        <v>1864</v>
      </c>
      <c r="C548" s="1250" t="s">
        <v>1865</v>
      </c>
    </row>
    <row r="549" spans="1:3" x14ac:dyDescent="0.2">
      <c r="A549" s="1249">
        <v>5002912</v>
      </c>
      <c r="B549" s="1250" t="s">
        <v>1870</v>
      </c>
      <c r="C549" s="1250" t="s">
        <v>1871</v>
      </c>
    </row>
    <row r="550" spans="1:3" x14ac:dyDescent="0.2">
      <c r="A550" s="1249">
        <v>5002934</v>
      </c>
      <c r="B550" s="1250" t="s">
        <v>1864</v>
      </c>
      <c r="C550" s="1250" t="s">
        <v>1865</v>
      </c>
    </row>
    <row r="551" spans="1:3" x14ac:dyDescent="0.2">
      <c r="A551" s="1249">
        <v>5003024</v>
      </c>
      <c r="B551" s="1250" t="s">
        <v>1870</v>
      </c>
      <c r="C551" s="1250" t="s">
        <v>1871</v>
      </c>
    </row>
    <row r="552" spans="1:3" x14ac:dyDescent="0.2">
      <c r="A552" s="1249">
        <v>5003086</v>
      </c>
      <c r="B552" s="1250" t="s">
        <v>1870</v>
      </c>
      <c r="C552" s="1250" t="s">
        <v>1871</v>
      </c>
    </row>
    <row r="553" spans="1:3" x14ac:dyDescent="0.2">
      <c r="A553" s="1249">
        <v>5003091</v>
      </c>
      <c r="B553" s="1250" t="s">
        <v>1870</v>
      </c>
      <c r="C553" s="1250" t="s">
        <v>1871</v>
      </c>
    </row>
    <row r="554" spans="1:3" x14ac:dyDescent="0.2">
      <c r="A554" s="1249">
        <v>5003151</v>
      </c>
      <c r="B554" s="1250" t="s">
        <v>1864</v>
      </c>
      <c r="C554" s="1250" t="s">
        <v>1865</v>
      </c>
    </row>
    <row r="555" spans="1:3" x14ac:dyDescent="0.2">
      <c r="A555" s="1249">
        <v>5003157</v>
      </c>
      <c r="B555" s="1250" t="s">
        <v>1864</v>
      </c>
      <c r="C555" s="1250" t="s">
        <v>1865</v>
      </c>
    </row>
    <row r="556" spans="1:3" x14ac:dyDescent="0.2">
      <c r="A556" s="1249">
        <v>5003169</v>
      </c>
      <c r="B556" s="1250" t="s">
        <v>1856</v>
      </c>
      <c r="C556" s="1250" t="s">
        <v>1857</v>
      </c>
    </row>
    <row r="557" spans="1:3" x14ac:dyDescent="0.2">
      <c r="A557" s="1249">
        <v>5003204</v>
      </c>
      <c r="B557" s="1250" t="s">
        <v>1870</v>
      </c>
      <c r="C557" s="1250" t="s">
        <v>1871</v>
      </c>
    </row>
    <row r="558" spans="1:3" x14ac:dyDescent="0.2">
      <c r="A558" s="1249">
        <v>5003205</v>
      </c>
      <c r="B558" s="1250" t="s">
        <v>1870</v>
      </c>
      <c r="C558" s="1250" t="s">
        <v>1871</v>
      </c>
    </row>
    <row r="559" spans="1:3" x14ac:dyDescent="0.2">
      <c r="A559" s="1249">
        <v>5003208</v>
      </c>
      <c r="B559" s="1250" t="s">
        <v>1870</v>
      </c>
      <c r="C559" s="1250" t="s">
        <v>1871</v>
      </c>
    </row>
    <row r="560" spans="1:3" x14ac:dyDescent="0.2">
      <c r="A560" s="1249">
        <v>5003219</v>
      </c>
      <c r="B560" s="1250" t="s">
        <v>1856</v>
      </c>
      <c r="C560" s="1250" t="s">
        <v>1857</v>
      </c>
    </row>
    <row r="561" spans="1:3" x14ac:dyDescent="0.2">
      <c r="A561" s="1249">
        <v>5003238</v>
      </c>
      <c r="B561" s="1250" t="s">
        <v>1870</v>
      </c>
      <c r="C561" s="1250" t="s">
        <v>1871</v>
      </c>
    </row>
    <row r="562" spans="1:3" x14ac:dyDescent="0.2">
      <c r="A562" s="1249">
        <v>5003248</v>
      </c>
      <c r="B562" s="1250" t="s">
        <v>1864</v>
      </c>
      <c r="C562" s="1250" t="s">
        <v>1865</v>
      </c>
    </row>
    <row r="563" spans="1:3" x14ac:dyDescent="0.2">
      <c r="A563" s="1249">
        <v>5003251</v>
      </c>
      <c r="B563" s="1250" t="s">
        <v>1864</v>
      </c>
      <c r="C563" s="1250" t="s">
        <v>1865</v>
      </c>
    </row>
    <row r="564" spans="1:3" x14ac:dyDescent="0.2">
      <c r="A564" s="1249">
        <v>5003256</v>
      </c>
      <c r="B564" s="1250" t="s">
        <v>1870</v>
      </c>
      <c r="C564" s="1250" t="s">
        <v>1871</v>
      </c>
    </row>
    <row r="565" spans="1:3" x14ac:dyDescent="0.2">
      <c r="A565" s="1249">
        <v>5003257</v>
      </c>
      <c r="B565" s="1250" t="s">
        <v>1870</v>
      </c>
      <c r="C565" s="1250" t="s">
        <v>1871</v>
      </c>
    </row>
    <row r="566" spans="1:3" x14ac:dyDescent="0.2">
      <c r="A566" s="1249">
        <v>5003272</v>
      </c>
      <c r="B566" s="1250" t="s">
        <v>1864</v>
      </c>
      <c r="C566" s="1250" t="s">
        <v>1865</v>
      </c>
    </row>
    <row r="567" spans="1:3" x14ac:dyDescent="0.2">
      <c r="A567" s="1249">
        <v>5003278</v>
      </c>
      <c r="B567" s="1250" t="s">
        <v>1864</v>
      </c>
      <c r="C567" s="1250" t="s">
        <v>1865</v>
      </c>
    </row>
    <row r="568" spans="1:3" x14ac:dyDescent="0.2">
      <c r="A568" s="1249">
        <v>5003280</v>
      </c>
      <c r="B568" s="1250" t="s">
        <v>1870</v>
      </c>
      <c r="C568" s="1250" t="s">
        <v>1871</v>
      </c>
    </row>
    <row r="569" spans="1:3" x14ac:dyDescent="0.2">
      <c r="A569" s="1249">
        <v>5003285</v>
      </c>
      <c r="B569" s="1250" t="s">
        <v>1870</v>
      </c>
      <c r="C569" s="1250" t="s">
        <v>1871</v>
      </c>
    </row>
    <row r="570" spans="1:3" x14ac:dyDescent="0.2">
      <c r="A570" s="1249">
        <v>5003310</v>
      </c>
      <c r="B570" s="1250" t="s">
        <v>1870</v>
      </c>
      <c r="C570" s="1250" t="s">
        <v>1871</v>
      </c>
    </row>
    <row r="571" spans="1:3" x14ac:dyDescent="0.2">
      <c r="A571" s="1249">
        <v>5003319</v>
      </c>
      <c r="B571" s="1250" t="s">
        <v>1870</v>
      </c>
      <c r="C571" s="1250" t="s">
        <v>1871</v>
      </c>
    </row>
    <row r="572" spans="1:3" x14ac:dyDescent="0.2">
      <c r="A572" s="1249">
        <v>5003320</v>
      </c>
      <c r="B572" s="1250" t="s">
        <v>1866</v>
      </c>
      <c r="C572" s="1250" t="s">
        <v>1867</v>
      </c>
    </row>
    <row r="573" spans="1:3" x14ac:dyDescent="0.2">
      <c r="A573" s="1249">
        <v>5003323</v>
      </c>
      <c r="B573" s="1250" t="s">
        <v>1870</v>
      </c>
      <c r="C573" s="1250" t="s">
        <v>1871</v>
      </c>
    </row>
    <row r="574" spans="1:3" x14ac:dyDescent="0.2">
      <c r="A574" s="1249">
        <v>5003324</v>
      </c>
      <c r="B574" s="1250" t="s">
        <v>1870</v>
      </c>
      <c r="C574" s="1250" t="s">
        <v>1871</v>
      </c>
    </row>
    <row r="575" spans="1:3" x14ac:dyDescent="0.2">
      <c r="A575" s="1249">
        <v>5003328</v>
      </c>
      <c r="B575" s="1250" t="s">
        <v>1856</v>
      </c>
      <c r="C575" s="1250" t="s">
        <v>1857</v>
      </c>
    </row>
    <row r="576" spans="1:3" x14ac:dyDescent="0.2">
      <c r="A576" s="1249">
        <v>5003346</v>
      </c>
      <c r="B576" s="1250" t="s">
        <v>1864</v>
      </c>
      <c r="C576" s="1250" t="s">
        <v>1865</v>
      </c>
    </row>
    <row r="577" spans="1:3" x14ac:dyDescent="0.2">
      <c r="A577" s="1249">
        <v>5003364</v>
      </c>
      <c r="B577" s="1250" t="s">
        <v>1870</v>
      </c>
      <c r="C577" s="1250" t="s">
        <v>1871</v>
      </c>
    </row>
    <row r="578" spans="1:3" x14ac:dyDescent="0.2">
      <c r="A578" s="1249">
        <v>5003367</v>
      </c>
      <c r="B578" s="1250" t="s">
        <v>1870</v>
      </c>
      <c r="C578" s="1250" t="s">
        <v>1871</v>
      </c>
    </row>
    <row r="579" spans="1:3" x14ac:dyDescent="0.2">
      <c r="A579" s="1249">
        <v>5003374</v>
      </c>
      <c r="B579" s="1250" t="s">
        <v>1870</v>
      </c>
      <c r="C579" s="1250" t="s">
        <v>1871</v>
      </c>
    </row>
    <row r="580" spans="1:3" x14ac:dyDescent="0.2">
      <c r="A580" s="1249">
        <v>5003392</v>
      </c>
      <c r="B580" s="1250" t="s">
        <v>1870</v>
      </c>
      <c r="C580" s="1250" t="s">
        <v>1871</v>
      </c>
    </row>
    <row r="581" spans="1:3" x14ac:dyDescent="0.2">
      <c r="A581" s="1249">
        <v>5003393</v>
      </c>
      <c r="B581" s="1250" t="s">
        <v>1864</v>
      </c>
      <c r="C581" s="1250" t="s">
        <v>1865</v>
      </c>
    </row>
    <row r="582" spans="1:3" x14ac:dyDescent="0.2">
      <c r="A582" s="1249">
        <v>5003394</v>
      </c>
      <c r="B582" s="1250" t="s">
        <v>1864</v>
      </c>
      <c r="C582" s="1250" t="s">
        <v>1865</v>
      </c>
    </row>
    <row r="583" spans="1:3" x14ac:dyDescent="0.2">
      <c r="A583" s="1249">
        <v>5003403</v>
      </c>
      <c r="B583" s="1250" t="s">
        <v>1870</v>
      </c>
      <c r="C583" s="1250" t="s">
        <v>1871</v>
      </c>
    </row>
    <row r="584" spans="1:3" x14ac:dyDescent="0.2">
      <c r="A584" s="1249">
        <v>5003404</v>
      </c>
      <c r="B584" s="1250" t="s">
        <v>1870</v>
      </c>
      <c r="C584" s="1250" t="s">
        <v>1871</v>
      </c>
    </row>
    <row r="585" spans="1:3" x14ac:dyDescent="0.2">
      <c r="A585" s="1249">
        <v>5003405</v>
      </c>
      <c r="B585" s="1250" t="s">
        <v>1870</v>
      </c>
      <c r="C585" s="1250" t="s">
        <v>1871</v>
      </c>
    </row>
    <row r="586" spans="1:3" x14ac:dyDescent="0.2">
      <c r="A586" s="1249">
        <v>5003419</v>
      </c>
      <c r="B586" s="1250" t="s">
        <v>1870</v>
      </c>
      <c r="C586" s="1250" t="s">
        <v>1871</v>
      </c>
    </row>
    <row r="587" spans="1:3" x14ac:dyDescent="0.2">
      <c r="A587" s="1249">
        <v>5003445</v>
      </c>
      <c r="B587" s="1250" t="s">
        <v>1870</v>
      </c>
      <c r="C587" s="1250" t="s">
        <v>1871</v>
      </c>
    </row>
    <row r="588" spans="1:3" x14ac:dyDescent="0.2">
      <c r="A588" s="1249">
        <v>5003447</v>
      </c>
      <c r="B588" s="1250" t="s">
        <v>1870</v>
      </c>
      <c r="C588" s="1250" t="s">
        <v>1871</v>
      </c>
    </row>
    <row r="589" spans="1:3" x14ac:dyDescent="0.2">
      <c r="A589" s="1249">
        <v>5003453</v>
      </c>
      <c r="B589" s="1250" t="s">
        <v>1864</v>
      </c>
      <c r="C589" s="1250" t="s">
        <v>1865</v>
      </c>
    </row>
    <row r="590" spans="1:3" x14ac:dyDescent="0.2">
      <c r="A590" s="1249">
        <v>5003475</v>
      </c>
      <c r="B590" s="1250" t="s">
        <v>1870</v>
      </c>
      <c r="C590" s="1250" t="s">
        <v>1871</v>
      </c>
    </row>
    <row r="591" spans="1:3" x14ac:dyDescent="0.2">
      <c r="A591" s="1249">
        <v>5003490</v>
      </c>
      <c r="B591" s="1250" t="s">
        <v>1870</v>
      </c>
      <c r="C591" s="1250" t="s">
        <v>1871</v>
      </c>
    </row>
    <row r="592" spans="1:3" x14ac:dyDescent="0.2">
      <c r="A592" s="1249">
        <v>5003509</v>
      </c>
      <c r="B592" s="1250" t="s">
        <v>1870</v>
      </c>
      <c r="C592" s="1250" t="s">
        <v>1871</v>
      </c>
    </row>
    <row r="593" spans="1:3" x14ac:dyDescent="0.2">
      <c r="A593" s="1249">
        <v>5003533</v>
      </c>
      <c r="B593" s="1250" t="s">
        <v>1870</v>
      </c>
      <c r="C593" s="1250" t="s">
        <v>1871</v>
      </c>
    </row>
    <row r="594" spans="1:3" x14ac:dyDescent="0.2">
      <c r="A594" s="1249">
        <v>5003629</v>
      </c>
      <c r="B594" s="1250" t="s">
        <v>1870</v>
      </c>
      <c r="C594" s="1250" t="s">
        <v>1871</v>
      </c>
    </row>
    <row r="595" spans="1:3" x14ac:dyDescent="0.2">
      <c r="A595" s="1249">
        <v>5003659</v>
      </c>
      <c r="B595" s="1250" t="s">
        <v>1870</v>
      </c>
      <c r="C595" s="1250" t="s">
        <v>1871</v>
      </c>
    </row>
    <row r="596" spans="1:3" x14ac:dyDescent="0.2">
      <c r="A596" s="1249">
        <v>5003666</v>
      </c>
      <c r="B596" s="1250" t="s">
        <v>1864</v>
      </c>
      <c r="C596" s="1250" t="s">
        <v>1865</v>
      </c>
    </row>
    <row r="597" spans="1:3" x14ac:dyDescent="0.2">
      <c r="A597" s="1249">
        <v>5003667</v>
      </c>
      <c r="B597" s="1250" t="s">
        <v>1870</v>
      </c>
      <c r="C597" s="1250" t="s">
        <v>1871</v>
      </c>
    </row>
    <row r="598" spans="1:3" x14ac:dyDescent="0.2">
      <c r="A598" s="1249">
        <v>5003669</v>
      </c>
      <c r="B598" s="1250" t="s">
        <v>1864</v>
      </c>
      <c r="C598" s="1250" t="s">
        <v>1865</v>
      </c>
    </row>
    <row r="599" spans="1:3" x14ac:dyDescent="0.2">
      <c r="A599" s="1249">
        <v>5003670</v>
      </c>
      <c r="B599" s="1250" t="s">
        <v>1870</v>
      </c>
      <c r="C599" s="1250" t="s">
        <v>1871</v>
      </c>
    </row>
    <row r="600" spans="1:3" x14ac:dyDescent="0.2">
      <c r="A600" s="1249">
        <v>5003686</v>
      </c>
      <c r="B600" s="1250" t="s">
        <v>1870</v>
      </c>
      <c r="C600" s="1250" t="s">
        <v>1871</v>
      </c>
    </row>
    <row r="601" spans="1:3" x14ac:dyDescent="0.2">
      <c r="A601" s="1249">
        <v>5003696</v>
      </c>
      <c r="B601" s="1250" t="s">
        <v>1864</v>
      </c>
      <c r="C601" s="1250" t="s">
        <v>1865</v>
      </c>
    </row>
    <row r="602" spans="1:3" x14ac:dyDescent="0.2">
      <c r="A602" s="1249">
        <v>5003706</v>
      </c>
      <c r="B602" s="1250" t="s">
        <v>1870</v>
      </c>
      <c r="C602" s="1250" t="s">
        <v>1871</v>
      </c>
    </row>
    <row r="603" spans="1:3" x14ac:dyDescent="0.2">
      <c r="A603" s="1249">
        <v>5003752</v>
      </c>
      <c r="B603" s="1250" t="s">
        <v>1870</v>
      </c>
      <c r="C603" s="1250" t="s">
        <v>1871</v>
      </c>
    </row>
    <row r="604" spans="1:3" x14ac:dyDescent="0.2">
      <c r="A604" s="1249">
        <v>5003788</v>
      </c>
      <c r="B604" s="1250" t="s">
        <v>1870</v>
      </c>
      <c r="C604" s="1250" t="s">
        <v>1871</v>
      </c>
    </row>
    <row r="605" spans="1:3" x14ac:dyDescent="0.2">
      <c r="A605" s="1249">
        <v>5003839</v>
      </c>
      <c r="B605" s="1250" t="s">
        <v>1864</v>
      </c>
      <c r="C605" s="1250" t="s">
        <v>1865</v>
      </c>
    </row>
    <row r="606" spans="1:3" x14ac:dyDescent="0.2">
      <c r="A606" s="1249">
        <v>5003843</v>
      </c>
      <c r="B606" s="1250" t="s">
        <v>1870</v>
      </c>
      <c r="C606" s="1250" t="s">
        <v>1871</v>
      </c>
    </row>
    <row r="607" spans="1:3" x14ac:dyDescent="0.2">
      <c r="A607" s="1249">
        <v>5003844</v>
      </c>
      <c r="B607" s="1250" t="s">
        <v>1870</v>
      </c>
      <c r="C607" s="1250" t="s">
        <v>1871</v>
      </c>
    </row>
    <row r="608" spans="1:3" x14ac:dyDescent="0.2">
      <c r="A608" s="1249">
        <v>5003846</v>
      </c>
      <c r="B608" s="1250" t="s">
        <v>1870</v>
      </c>
      <c r="C608" s="1250" t="s">
        <v>1871</v>
      </c>
    </row>
    <row r="609" spans="1:3" x14ac:dyDescent="0.2">
      <c r="A609" s="1249">
        <v>5003854</v>
      </c>
      <c r="B609" s="1250" t="s">
        <v>1870</v>
      </c>
      <c r="C609" s="1250" t="s">
        <v>1871</v>
      </c>
    </row>
    <row r="610" spans="1:3" x14ac:dyDescent="0.2">
      <c r="A610" s="1249">
        <v>5003855</v>
      </c>
      <c r="B610" s="1250" t="s">
        <v>1870</v>
      </c>
      <c r="C610" s="1250" t="s">
        <v>1871</v>
      </c>
    </row>
    <row r="611" spans="1:3" x14ac:dyDescent="0.2">
      <c r="A611" s="1249">
        <v>5003856</v>
      </c>
      <c r="B611" s="1250" t="s">
        <v>1870</v>
      </c>
      <c r="C611" s="1250" t="s">
        <v>1871</v>
      </c>
    </row>
    <row r="612" spans="1:3" x14ac:dyDescent="0.2">
      <c r="A612" s="1249">
        <v>5003857</v>
      </c>
      <c r="B612" s="1250" t="s">
        <v>1870</v>
      </c>
      <c r="C612" s="1250" t="s">
        <v>1871</v>
      </c>
    </row>
    <row r="613" spans="1:3" x14ac:dyDescent="0.2">
      <c r="A613" s="1249">
        <v>5003858</v>
      </c>
      <c r="B613" s="1250" t="s">
        <v>1870</v>
      </c>
      <c r="C613" s="1250" t="s">
        <v>1871</v>
      </c>
    </row>
    <row r="614" spans="1:3" x14ac:dyDescent="0.2">
      <c r="A614" s="1249">
        <v>5003859</v>
      </c>
      <c r="B614" s="1250" t="s">
        <v>1870</v>
      </c>
      <c r="C614" s="1250" t="s">
        <v>1871</v>
      </c>
    </row>
    <row r="615" spans="1:3" x14ac:dyDescent="0.2">
      <c r="A615" s="1249">
        <v>5003860</v>
      </c>
      <c r="B615" s="1250" t="s">
        <v>1870</v>
      </c>
      <c r="C615" s="1250" t="s">
        <v>1871</v>
      </c>
    </row>
    <row r="616" spans="1:3" x14ac:dyDescent="0.2">
      <c r="A616" s="1249">
        <v>5003862</v>
      </c>
      <c r="B616" s="1250" t="s">
        <v>1870</v>
      </c>
      <c r="C616" s="1250" t="s">
        <v>1871</v>
      </c>
    </row>
    <row r="617" spans="1:3" x14ac:dyDescent="0.2">
      <c r="A617" s="1249">
        <v>5003863</v>
      </c>
      <c r="B617" s="1250" t="s">
        <v>1870</v>
      </c>
      <c r="C617" s="1250" t="s">
        <v>1871</v>
      </c>
    </row>
    <row r="618" spans="1:3" x14ac:dyDescent="0.2">
      <c r="A618" s="1249">
        <v>5003864</v>
      </c>
      <c r="B618" s="1250" t="s">
        <v>1870</v>
      </c>
      <c r="C618" s="1250" t="s">
        <v>1871</v>
      </c>
    </row>
    <row r="619" spans="1:3" x14ac:dyDescent="0.2">
      <c r="A619" s="1249">
        <v>5003865</v>
      </c>
      <c r="B619" s="1250" t="s">
        <v>1870</v>
      </c>
      <c r="C619" s="1250" t="s">
        <v>1871</v>
      </c>
    </row>
    <row r="620" spans="1:3" x14ac:dyDescent="0.2">
      <c r="A620" s="1249">
        <v>6001704</v>
      </c>
      <c r="B620" s="1250" t="s">
        <v>1852</v>
      </c>
      <c r="C620" s="1250" t="s">
        <v>1853</v>
      </c>
    </row>
    <row r="621" spans="1:3" x14ac:dyDescent="0.2">
      <c r="A621" s="1249">
        <v>6001742</v>
      </c>
      <c r="B621" s="1250" t="s">
        <v>1852</v>
      </c>
      <c r="C621" s="1250" t="s">
        <v>1853</v>
      </c>
    </row>
    <row r="622" spans="1:3" x14ac:dyDescent="0.2">
      <c r="A622" s="1249">
        <v>6001752</v>
      </c>
      <c r="B622" s="1250" t="s">
        <v>1852</v>
      </c>
      <c r="C622" s="1250" t="s">
        <v>1853</v>
      </c>
    </row>
    <row r="623" spans="1:3" x14ac:dyDescent="0.2">
      <c r="A623" s="1249">
        <v>6001802</v>
      </c>
      <c r="B623" s="1250" t="s">
        <v>1852</v>
      </c>
      <c r="C623" s="1250" t="s">
        <v>1853</v>
      </c>
    </row>
    <row r="624" spans="1:3" x14ac:dyDescent="0.2">
      <c r="A624" s="1249">
        <v>6001861</v>
      </c>
      <c r="B624" s="1250" t="s">
        <v>1858</v>
      </c>
      <c r="C624" s="1250" t="s">
        <v>1859</v>
      </c>
    </row>
    <row r="625" spans="1:3" x14ac:dyDescent="0.2">
      <c r="A625" s="1249">
        <v>6001903</v>
      </c>
      <c r="B625" s="1250" t="s">
        <v>1852</v>
      </c>
      <c r="C625" s="1250" t="s">
        <v>1853</v>
      </c>
    </row>
    <row r="626" spans="1:3" x14ac:dyDescent="0.2">
      <c r="A626" s="1249">
        <v>6001905</v>
      </c>
      <c r="B626" s="1250" t="s">
        <v>1852</v>
      </c>
      <c r="C626" s="1250" t="s">
        <v>1853</v>
      </c>
    </row>
    <row r="627" spans="1:3" x14ac:dyDescent="0.2">
      <c r="A627" s="1249">
        <v>6001907</v>
      </c>
      <c r="B627" s="1250" t="s">
        <v>1858</v>
      </c>
      <c r="C627" s="1250" t="s">
        <v>1859</v>
      </c>
    </row>
    <row r="628" spans="1:3" x14ac:dyDescent="0.2">
      <c r="A628" s="1249">
        <v>6001963</v>
      </c>
      <c r="B628" s="1250" t="s">
        <v>1856</v>
      </c>
      <c r="C628" s="1250" t="s">
        <v>1857</v>
      </c>
    </row>
    <row r="629" spans="1:3" x14ac:dyDescent="0.2">
      <c r="A629" s="1249">
        <v>6001988</v>
      </c>
      <c r="B629" s="1250" t="s">
        <v>1852</v>
      </c>
      <c r="C629" s="1250" t="s">
        <v>1853</v>
      </c>
    </row>
    <row r="630" spans="1:3" x14ac:dyDescent="0.2">
      <c r="A630" s="1249">
        <v>6002040</v>
      </c>
      <c r="B630" s="1250" t="s">
        <v>1852</v>
      </c>
      <c r="C630" s="1250" t="s">
        <v>1853</v>
      </c>
    </row>
    <row r="631" spans="1:3" x14ac:dyDescent="0.2">
      <c r="A631" s="1249">
        <v>6002051</v>
      </c>
      <c r="B631" s="1250" t="s">
        <v>1852</v>
      </c>
      <c r="C631" s="1250" t="s">
        <v>1853</v>
      </c>
    </row>
    <row r="632" spans="1:3" x14ac:dyDescent="0.2">
      <c r="A632" s="1249">
        <v>6002181</v>
      </c>
      <c r="B632" s="1250" t="s">
        <v>1858</v>
      </c>
      <c r="C632" s="1250" t="s">
        <v>1859</v>
      </c>
    </row>
    <row r="633" spans="1:3" x14ac:dyDescent="0.2">
      <c r="A633" s="1249">
        <v>6002183</v>
      </c>
      <c r="B633" s="1250" t="s">
        <v>1852</v>
      </c>
      <c r="C633" s="1250" t="s">
        <v>1853</v>
      </c>
    </row>
    <row r="634" spans="1:3" x14ac:dyDescent="0.2">
      <c r="A634" s="1249">
        <v>6002190</v>
      </c>
      <c r="B634" s="1250" t="s">
        <v>1852</v>
      </c>
      <c r="C634" s="1250" t="s">
        <v>1853</v>
      </c>
    </row>
    <row r="635" spans="1:3" x14ac:dyDescent="0.2">
      <c r="A635" s="1249">
        <v>6002238</v>
      </c>
      <c r="B635" s="1250" t="s">
        <v>1852</v>
      </c>
      <c r="C635" s="1250" t="s">
        <v>1853</v>
      </c>
    </row>
    <row r="636" spans="1:3" x14ac:dyDescent="0.2">
      <c r="A636" s="1249">
        <v>6002348</v>
      </c>
      <c r="B636" s="1250" t="s">
        <v>1852</v>
      </c>
      <c r="C636" s="1250" t="s">
        <v>1853</v>
      </c>
    </row>
    <row r="637" spans="1:3" x14ac:dyDescent="0.2">
      <c r="A637" s="1249">
        <v>6002435</v>
      </c>
      <c r="B637" s="1250" t="s">
        <v>1852</v>
      </c>
      <c r="C637" s="1250" t="s">
        <v>1853</v>
      </c>
    </row>
    <row r="638" spans="1:3" x14ac:dyDescent="0.2">
      <c r="A638" s="1249">
        <v>6002456</v>
      </c>
      <c r="B638" s="1250" t="s">
        <v>1852</v>
      </c>
      <c r="C638" s="1250" t="s">
        <v>1853</v>
      </c>
    </row>
    <row r="639" spans="1:3" x14ac:dyDescent="0.2">
      <c r="A639" s="1249">
        <v>6002457</v>
      </c>
      <c r="B639" s="1250" t="s">
        <v>1852</v>
      </c>
      <c r="C639" s="1250" t="s">
        <v>1853</v>
      </c>
    </row>
    <row r="640" spans="1:3" x14ac:dyDescent="0.2">
      <c r="A640" s="1249">
        <v>6002467</v>
      </c>
      <c r="B640" s="1250" t="s">
        <v>1852</v>
      </c>
      <c r="C640" s="1250" t="s">
        <v>1853</v>
      </c>
    </row>
    <row r="641" spans="1:3" x14ac:dyDescent="0.2">
      <c r="A641" s="1249">
        <v>6002526</v>
      </c>
      <c r="B641" s="1250" t="s">
        <v>1852</v>
      </c>
      <c r="C641" s="1250" t="s">
        <v>1853</v>
      </c>
    </row>
    <row r="642" spans="1:3" x14ac:dyDescent="0.2">
      <c r="A642" s="1249">
        <v>6002553</v>
      </c>
      <c r="B642" s="1250" t="s">
        <v>1852</v>
      </c>
      <c r="C642" s="1250" t="s">
        <v>1853</v>
      </c>
    </row>
    <row r="643" spans="1:3" x14ac:dyDescent="0.2">
      <c r="A643" s="1249">
        <v>6002563</v>
      </c>
      <c r="B643" s="1250" t="s">
        <v>1852</v>
      </c>
      <c r="C643" s="1250" t="s">
        <v>1853</v>
      </c>
    </row>
    <row r="644" spans="1:3" x14ac:dyDescent="0.2">
      <c r="A644" s="1249">
        <v>6002585</v>
      </c>
      <c r="B644" s="1250" t="s">
        <v>1852</v>
      </c>
      <c r="C644" s="1250" t="s">
        <v>1853</v>
      </c>
    </row>
    <row r="645" spans="1:3" x14ac:dyDescent="0.2">
      <c r="A645" s="1249">
        <v>6002665</v>
      </c>
      <c r="B645" s="1250" t="s">
        <v>1858</v>
      </c>
      <c r="C645" s="1250" t="s">
        <v>1859</v>
      </c>
    </row>
    <row r="646" spans="1:3" x14ac:dyDescent="0.2">
      <c r="A646" s="1249">
        <v>6003040</v>
      </c>
      <c r="B646" s="1250" t="s">
        <v>1852</v>
      </c>
      <c r="C646" s="1250" t="s">
        <v>1853</v>
      </c>
    </row>
    <row r="647" spans="1:3" x14ac:dyDescent="0.2">
      <c r="A647" s="1249">
        <v>6003063</v>
      </c>
      <c r="B647" s="1250" t="s">
        <v>1852</v>
      </c>
      <c r="C647" s="1250" t="s">
        <v>1853</v>
      </c>
    </row>
    <row r="648" spans="1:3" x14ac:dyDescent="0.2">
      <c r="A648" s="1249">
        <v>6003075</v>
      </c>
      <c r="B648" s="1250" t="s">
        <v>1852</v>
      </c>
      <c r="C648" s="1250" t="s">
        <v>1853</v>
      </c>
    </row>
    <row r="649" spans="1:3" x14ac:dyDescent="0.2">
      <c r="A649" s="1249">
        <v>6003165</v>
      </c>
      <c r="B649" s="1250" t="s">
        <v>1852</v>
      </c>
      <c r="C649" s="1250" t="s">
        <v>1853</v>
      </c>
    </row>
    <row r="650" spans="1:3" x14ac:dyDescent="0.2">
      <c r="A650" s="1249">
        <v>6003225</v>
      </c>
      <c r="B650" s="1250" t="s">
        <v>1852</v>
      </c>
      <c r="C650" s="1250" t="s">
        <v>1853</v>
      </c>
    </row>
    <row r="651" spans="1:3" x14ac:dyDescent="0.2">
      <c r="A651" s="1249">
        <v>6003227</v>
      </c>
      <c r="B651" s="1250" t="s">
        <v>1852</v>
      </c>
      <c r="C651" s="1250" t="s">
        <v>1853</v>
      </c>
    </row>
    <row r="652" spans="1:3" x14ac:dyDescent="0.2">
      <c r="A652" s="1249">
        <v>6003245</v>
      </c>
      <c r="B652" s="1250" t="s">
        <v>1852</v>
      </c>
      <c r="C652" s="1250" t="s">
        <v>1853</v>
      </c>
    </row>
    <row r="653" spans="1:3" x14ac:dyDescent="0.2">
      <c r="A653" s="1249">
        <v>6003254</v>
      </c>
      <c r="B653" s="1250" t="s">
        <v>1852</v>
      </c>
      <c r="C653" s="1250" t="s">
        <v>1853</v>
      </c>
    </row>
    <row r="654" spans="1:3" x14ac:dyDescent="0.2">
      <c r="A654" s="1249">
        <v>6003369</v>
      </c>
      <c r="B654" s="1250" t="s">
        <v>1852</v>
      </c>
      <c r="C654" s="1250" t="s">
        <v>1853</v>
      </c>
    </row>
    <row r="655" spans="1:3" x14ac:dyDescent="0.2">
      <c r="A655" s="1249">
        <v>6003390</v>
      </c>
      <c r="B655" s="1250" t="s">
        <v>1852</v>
      </c>
      <c r="C655" s="1250" t="s">
        <v>1853</v>
      </c>
    </row>
    <row r="656" spans="1:3" x14ac:dyDescent="0.2">
      <c r="A656" s="1249">
        <v>6003418</v>
      </c>
      <c r="B656" s="1250" t="s">
        <v>1852</v>
      </c>
      <c r="C656" s="1250" t="s">
        <v>1853</v>
      </c>
    </row>
    <row r="657" spans="1:3" x14ac:dyDescent="0.2">
      <c r="A657" s="1249">
        <v>6003451</v>
      </c>
      <c r="B657" s="1250" t="s">
        <v>1852</v>
      </c>
      <c r="C657" s="1250" t="s">
        <v>1853</v>
      </c>
    </row>
    <row r="658" spans="1:3" x14ac:dyDescent="0.2">
      <c r="A658" s="1249">
        <v>6003452</v>
      </c>
      <c r="B658" s="1250" t="s">
        <v>1852</v>
      </c>
      <c r="C658" s="1250" t="s">
        <v>1853</v>
      </c>
    </row>
    <row r="659" spans="1:3" x14ac:dyDescent="0.2">
      <c r="A659" s="1249">
        <v>6003453</v>
      </c>
      <c r="B659" s="1250" t="s">
        <v>1852</v>
      </c>
      <c r="C659" s="1250" t="s">
        <v>1853</v>
      </c>
    </row>
    <row r="660" spans="1:3" x14ac:dyDescent="0.2">
      <c r="A660" s="1249">
        <v>6003455</v>
      </c>
      <c r="B660" s="1250" t="s">
        <v>1852</v>
      </c>
      <c r="C660" s="1250" t="s">
        <v>1853</v>
      </c>
    </row>
    <row r="661" spans="1:3" x14ac:dyDescent="0.2">
      <c r="A661" s="1249">
        <v>6003456</v>
      </c>
      <c r="B661" s="1250" t="s">
        <v>1852</v>
      </c>
      <c r="C661" s="1250" t="s">
        <v>1853</v>
      </c>
    </row>
    <row r="662" spans="1:3" x14ac:dyDescent="0.2">
      <c r="A662" s="1249">
        <v>6003460</v>
      </c>
      <c r="B662" s="1250" t="s">
        <v>1852</v>
      </c>
      <c r="C662" s="1250" t="s">
        <v>1853</v>
      </c>
    </row>
    <row r="663" spans="1:3" x14ac:dyDescent="0.2">
      <c r="A663" s="1249">
        <v>6003466</v>
      </c>
      <c r="B663" s="1250" t="s">
        <v>1852</v>
      </c>
      <c r="C663" s="1250" t="s">
        <v>1853</v>
      </c>
    </row>
    <row r="664" spans="1:3" x14ac:dyDescent="0.2">
      <c r="A664" s="1249">
        <v>6003522</v>
      </c>
      <c r="B664" s="1250" t="s">
        <v>1852</v>
      </c>
      <c r="C664" s="1250" t="s">
        <v>1853</v>
      </c>
    </row>
    <row r="665" spans="1:3" x14ac:dyDescent="0.2">
      <c r="A665" s="1249">
        <v>6003523</v>
      </c>
      <c r="B665" s="1250" t="s">
        <v>1852</v>
      </c>
      <c r="C665" s="1250" t="s">
        <v>1853</v>
      </c>
    </row>
    <row r="666" spans="1:3" x14ac:dyDescent="0.2">
      <c r="A666" s="1249">
        <v>6003524</v>
      </c>
      <c r="B666" s="1250" t="s">
        <v>1852</v>
      </c>
      <c r="C666" s="1250" t="s">
        <v>1853</v>
      </c>
    </row>
    <row r="667" spans="1:3" x14ac:dyDescent="0.2">
      <c r="A667" s="1249">
        <v>6003525</v>
      </c>
      <c r="B667" s="1250" t="s">
        <v>1852</v>
      </c>
      <c r="C667" s="1250" t="s">
        <v>1853</v>
      </c>
    </row>
    <row r="668" spans="1:3" x14ac:dyDescent="0.2">
      <c r="A668" s="1249">
        <v>7001650</v>
      </c>
      <c r="B668" s="1250" t="s">
        <v>1860</v>
      </c>
      <c r="C668" s="1250" t="s">
        <v>1861</v>
      </c>
    </row>
    <row r="669" spans="1:3" x14ac:dyDescent="0.2">
      <c r="A669" s="1249">
        <v>7001684</v>
      </c>
      <c r="B669" s="1250" t="s">
        <v>1860</v>
      </c>
      <c r="C669" s="1250" t="s">
        <v>1861</v>
      </c>
    </row>
    <row r="670" spans="1:3" x14ac:dyDescent="0.2">
      <c r="A670" s="1249">
        <v>7001703</v>
      </c>
      <c r="B670" s="1250" t="s">
        <v>1858</v>
      </c>
      <c r="C670" s="1250" t="s">
        <v>1859</v>
      </c>
    </row>
    <row r="671" spans="1:3" x14ac:dyDescent="0.2">
      <c r="A671" s="1249">
        <v>7001712</v>
      </c>
      <c r="B671" s="1250" t="s">
        <v>1860</v>
      </c>
      <c r="C671" s="1250" t="s">
        <v>1861</v>
      </c>
    </row>
    <row r="672" spans="1:3" x14ac:dyDescent="0.2">
      <c r="A672" s="1249">
        <v>7001721</v>
      </c>
      <c r="B672" s="1250" t="s">
        <v>1858</v>
      </c>
      <c r="C672" s="1250" t="s">
        <v>1859</v>
      </c>
    </row>
    <row r="673" spans="1:3" x14ac:dyDescent="0.2">
      <c r="A673" s="1249">
        <v>7001722</v>
      </c>
      <c r="B673" s="1250" t="s">
        <v>1858</v>
      </c>
      <c r="C673" s="1250" t="s">
        <v>1859</v>
      </c>
    </row>
    <row r="674" spans="1:3" x14ac:dyDescent="0.2">
      <c r="A674" s="1249">
        <v>7001734</v>
      </c>
      <c r="B674" s="1250" t="s">
        <v>1858</v>
      </c>
      <c r="C674" s="1250" t="s">
        <v>1859</v>
      </c>
    </row>
    <row r="675" spans="1:3" x14ac:dyDescent="0.2">
      <c r="A675" s="1249">
        <v>7001740</v>
      </c>
      <c r="B675" s="1250" t="s">
        <v>1858</v>
      </c>
      <c r="C675" s="1250" t="s">
        <v>1859</v>
      </c>
    </row>
    <row r="676" spans="1:3" x14ac:dyDescent="0.2">
      <c r="A676" s="1249">
        <v>7001785</v>
      </c>
      <c r="B676" s="1250" t="s">
        <v>1858</v>
      </c>
      <c r="C676" s="1250" t="s">
        <v>1859</v>
      </c>
    </row>
    <row r="677" spans="1:3" x14ac:dyDescent="0.2">
      <c r="A677" s="1249">
        <v>7001842</v>
      </c>
      <c r="B677" s="1250" t="s">
        <v>1860</v>
      </c>
      <c r="C677" s="1250" t="s">
        <v>1861</v>
      </c>
    </row>
    <row r="678" spans="1:3" x14ac:dyDescent="0.2">
      <c r="A678" s="1249">
        <v>7001848</v>
      </c>
      <c r="B678" s="1250" t="s">
        <v>1860</v>
      </c>
      <c r="C678" s="1250" t="s">
        <v>1861</v>
      </c>
    </row>
    <row r="679" spans="1:3" x14ac:dyDescent="0.2">
      <c r="A679" s="1249">
        <v>7001869</v>
      </c>
      <c r="B679" s="1250" t="s">
        <v>1860</v>
      </c>
      <c r="C679" s="1250" t="s">
        <v>1861</v>
      </c>
    </row>
    <row r="680" spans="1:3" x14ac:dyDescent="0.2">
      <c r="A680" s="1249">
        <v>7001870</v>
      </c>
      <c r="B680" s="1250" t="s">
        <v>1858</v>
      </c>
      <c r="C680" s="1250" t="s">
        <v>1859</v>
      </c>
    </row>
    <row r="681" spans="1:3" x14ac:dyDescent="0.2">
      <c r="A681" s="1249">
        <v>7001875</v>
      </c>
      <c r="B681" s="1250" t="s">
        <v>1860</v>
      </c>
      <c r="C681" s="1250" t="s">
        <v>1861</v>
      </c>
    </row>
    <row r="682" spans="1:3" x14ac:dyDescent="0.2">
      <c r="A682" s="1249">
        <v>7001914</v>
      </c>
      <c r="B682" s="1250" t="s">
        <v>1858</v>
      </c>
      <c r="C682" s="1250" t="s">
        <v>1859</v>
      </c>
    </row>
    <row r="683" spans="1:3" x14ac:dyDescent="0.2">
      <c r="A683" s="1249">
        <v>7001985</v>
      </c>
      <c r="B683" s="1250" t="s">
        <v>1858</v>
      </c>
      <c r="C683" s="1250" t="s">
        <v>1859</v>
      </c>
    </row>
    <row r="684" spans="1:3" x14ac:dyDescent="0.2">
      <c r="A684" s="1249">
        <v>7002008</v>
      </c>
      <c r="B684" s="1250" t="s">
        <v>1858</v>
      </c>
      <c r="C684" s="1250" t="s">
        <v>1859</v>
      </c>
    </row>
    <row r="685" spans="1:3" x14ac:dyDescent="0.2">
      <c r="A685" s="1249">
        <v>7002014</v>
      </c>
      <c r="B685" s="1250" t="s">
        <v>1858</v>
      </c>
      <c r="C685" s="1250" t="s">
        <v>1859</v>
      </c>
    </row>
    <row r="686" spans="1:3" x14ac:dyDescent="0.2">
      <c r="A686" s="1249">
        <v>7002030</v>
      </c>
      <c r="B686" s="1250" t="s">
        <v>1858</v>
      </c>
      <c r="C686" s="1250" t="s">
        <v>1859</v>
      </c>
    </row>
    <row r="687" spans="1:3" x14ac:dyDescent="0.2">
      <c r="A687" s="1249">
        <v>7002066</v>
      </c>
      <c r="B687" s="1250" t="s">
        <v>1858</v>
      </c>
      <c r="C687" s="1250" t="s">
        <v>1859</v>
      </c>
    </row>
    <row r="688" spans="1:3" x14ac:dyDescent="0.2">
      <c r="A688" s="1249">
        <v>7002069</v>
      </c>
      <c r="B688" s="1250" t="s">
        <v>1860</v>
      </c>
      <c r="C688" s="1250" t="s">
        <v>1861</v>
      </c>
    </row>
    <row r="689" spans="1:3" x14ac:dyDescent="0.2">
      <c r="A689" s="1249">
        <v>7002116</v>
      </c>
      <c r="B689" s="1250" t="s">
        <v>1860</v>
      </c>
      <c r="C689" s="1250" t="s">
        <v>1861</v>
      </c>
    </row>
    <row r="690" spans="1:3" x14ac:dyDescent="0.2">
      <c r="A690" s="1249">
        <v>7002161</v>
      </c>
      <c r="B690" s="1250" t="s">
        <v>1864</v>
      </c>
      <c r="C690" s="1250" t="s">
        <v>1865</v>
      </c>
    </row>
    <row r="691" spans="1:3" x14ac:dyDescent="0.2">
      <c r="A691" s="1249">
        <v>7002201</v>
      </c>
      <c r="B691" s="1250" t="s">
        <v>1858</v>
      </c>
      <c r="C691" s="1250" t="s">
        <v>1859</v>
      </c>
    </row>
    <row r="692" spans="1:3" x14ac:dyDescent="0.2">
      <c r="A692" s="1249">
        <v>7002436</v>
      </c>
      <c r="B692" s="1250" t="s">
        <v>1860</v>
      </c>
      <c r="C692" s="1250" t="s">
        <v>1861</v>
      </c>
    </row>
    <row r="693" spans="1:3" x14ac:dyDescent="0.2">
      <c r="A693" s="1249">
        <v>7002459</v>
      </c>
      <c r="B693" s="1250" t="s">
        <v>1858</v>
      </c>
      <c r="C693" s="1250" t="s">
        <v>1859</v>
      </c>
    </row>
    <row r="694" spans="1:3" x14ac:dyDescent="0.2">
      <c r="A694" s="1249">
        <v>7002704</v>
      </c>
      <c r="B694" s="1250" t="s">
        <v>1860</v>
      </c>
      <c r="C694" s="1250" t="s">
        <v>1861</v>
      </c>
    </row>
    <row r="695" spans="1:3" x14ac:dyDescent="0.2">
      <c r="A695" s="1249">
        <v>7003097</v>
      </c>
      <c r="B695" s="1250" t="s">
        <v>1858</v>
      </c>
      <c r="C695" s="1250" t="s">
        <v>1859</v>
      </c>
    </row>
    <row r="696" spans="1:3" x14ac:dyDescent="0.2">
      <c r="A696" s="1249">
        <v>7003119</v>
      </c>
      <c r="B696" s="1250" t="s">
        <v>1858</v>
      </c>
      <c r="C696" s="1250" t="s">
        <v>1859</v>
      </c>
    </row>
    <row r="697" spans="1:3" x14ac:dyDescent="0.2">
      <c r="A697" s="1249">
        <v>7003177</v>
      </c>
      <c r="B697" s="1250" t="s">
        <v>1858</v>
      </c>
      <c r="C697" s="1250" t="s">
        <v>1859</v>
      </c>
    </row>
    <row r="698" spans="1:3" x14ac:dyDescent="0.2">
      <c r="A698" s="1249">
        <v>7003275</v>
      </c>
      <c r="B698" s="1250" t="s">
        <v>1860</v>
      </c>
      <c r="C698" s="1250" t="s">
        <v>1861</v>
      </c>
    </row>
    <row r="699" spans="1:3" x14ac:dyDescent="0.2">
      <c r="A699" s="1249">
        <v>7003313</v>
      </c>
      <c r="B699" s="1250" t="s">
        <v>1858</v>
      </c>
      <c r="C699" s="1250" t="s">
        <v>1859</v>
      </c>
    </row>
    <row r="700" spans="1:3" x14ac:dyDescent="0.2">
      <c r="A700" s="1249">
        <v>7003316</v>
      </c>
      <c r="B700" s="1250" t="s">
        <v>1860</v>
      </c>
      <c r="C700" s="1250" t="s">
        <v>1861</v>
      </c>
    </row>
    <row r="701" spans="1:3" x14ac:dyDescent="0.2">
      <c r="A701" s="1249">
        <v>7003352</v>
      </c>
      <c r="B701" s="1250" t="s">
        <v>1860</v>
      </c>
      <c r="C701" s="1250" t="s">
        <v>1861</v>
      </c>
    </row>
    <row r="702" spans="1:3" x14ac:dyDescent="0.2">
      <c r="A702" s="1249">
        <v>7003391</v>
      </c>
      <c r="B702" s="1250" t="s">
        <v>1858</v>
      </c>
      <c r="C702" s="1250" t="s">
        <v>1859</v>
      </c>
    </row>
    <row r="703" spans="1:3" x14ac:dyDescent="0.2">
      <c r="A703" s="1249">
        <v>7003410</v>
      </c>
      <c r="B703" s="1250" t="s">
        <v>1860</v>
      </c>
      <c r="C703" s="1250" t="s">
        <v>1861</v>
      </c>
    </row>
    <row r="704" spans="1:3" x14ac:dyDescent="0.2">
      <c r="A704" s="1249">
        <v>7003436</v>
      </c>
      <c r="B704" s="1250" t="s">
        <v>1860</v>
      </c>
      <c r="C704" s="1250" t="s">
        <v>1861</v>
      </c>
    </row>
    <row r="705" spans="1:3" x14ac:dyDescent="0.2">
      <c r="A705" s="1249">
        <v>7003448</v>
      </c>
      <c r="B705" s="1250" t="s">
        <v>1860</v>
      </c>
      <c r="C705" s="1250" t="s">
        <v>1861</v>
      </c>
    </row>
    <row r="706" spans="1:3" x14ac:dyDescent="0.2">
      <c r="A706" s="1249">
        <v>7003470</v>
      </c>
      <c r="B706" s="1250" t="s">
        <v>1860</v>
      </c>
      <c r="C706" s="1250" t="s">
        <v>1861</v>
      </c>
    </row>
    <row r="707" spans="1:3" x14ac:dyDescent="0.2">
      <c r="A707" s="1249">
        <v>7003472</v>
      </c>
      <c r="B707" s="1250" t="s">
        <v>1860</v>
      </c>
      <c r="C707" s="1250" t="s">
        <v>1861</v>
      </c>
    </row>
    <row r="708" spans="1:3" x14ac:dyDescent="0.2">
      <c r="A708" s="1249">
        <v>7003474</v>
      </c>
      <c r="B708" s="1250" t="s">
        <v>1860</v>
      </c>
      <c r="C708" s="1250" t="s">
        <v>1861</v>
      </c>
    </row>
    <row r="709" spans="1:3" x14ac:dyDescent="0.2">
      <c r="A709" s="1249">
        <v>7003484</v>
      </c>
      <c r="B709" s="1250" t="s">
        <v>1858</v>
      </c>
      <c r="C709" s="1250" t="s">
        <v>1859</v>
      </c>
    </row>
    <row r="710" spans="1:3" x14ac:dyDescent="0.2">
      <c r="A710" s="1249">
        <v>7003496</v>
      </c>
      <c r="B710" s="1250" t="s">
        <v>1860</v>
      </c>
      <c r="C710" s="1250" t="s">
        <v>1861</v>
      </c>
    </row>
    <row r="711" spans="1:3" x14ac:dyDescent="0.2">
      <c r="A711" s="1249">
        <v>7003509</v>
      </c>
      <c r="B711" s="1250" t="s">
        <v>1860</v>
      </c>
      <c r="C711" s="1250" t="s">
        <v>1861</v>
      </c>
    </row>
    <row r="712" spans="1:3" x14ac:dyDescent="0.2">
      <c r="A712" s="1249">
        <v>7003510</v>
      </c>
      <c r="B712" s="1250" t="s">
        <v>1860</v>
      </c>
      <c r="C712" s="1250" t="s">
        <v>1861</v>
      </c>
    </row>
    <row r="713" spans="1:3" x14ac:dyDescent="0.2">
      <c r="A713" s="1249">
        <v>7003511</v>
      </c>
      <c r="B713" s="1250" t="s">
        <v>1860</v>
      </c>
      <c r="C713" s="1250" t="s">
        <v>1861</v>
      </c>
    </row>
    <row r="714" spans="1:3" x14ac:dyDescent="0.2">
      <c r="A714" s="1249">
        <v>8001634</v>
      </c>
      <c r="B714" s="1250" t="s">
        <v>1872</v>
      </c>
      <c r="C714" s="1250" t="s">
        <v>1873</v>
      </c>
    </row>
    <row r="715" spans="1:3" x14ac:dyDescent="0.2">
      <c r="A715" s="1249">
        <v>8001635</v>
      </c>
      <c r="B715" s="1250" t="s">
        <v>1851</v>
      </c>
      <c r="C715" s="1250" t="s">
        <v>1874</v>
      </c>
    </row>
    <row r="716" spans="1:3" x14ac:dyDescent="0.2">
      <c r="A716" s="1249">
        <v>8001653</v>
      </c>
      <c r="B716" s="1250" t="s">
        <v>1872</v>
      </c>
      <c r="C716" s="1250" t="s">
        <v>1873</v>
      </c>
    </row>
    <row r="717" spans="1:3" x14ac:dyDescent="0.2">
      <c r="A717" s="1249">
        <v>8001679</v>
      </c>
      <c r="B717" s="1250" t="s">
        <v>1854</v>
      </c>
      <c r="C717" s="1250" t="s">
        <v>1855</v>
      </c>
    </row>
    <row r="718" spans="1:3" x14ac:dyDescent="0.2">
      <c r="A718" s="1249">
        <v>8001688</v>
      </c>
      <c r="B718" s="1250" t="s">
        <v>1854</v>
      </c>
      <c r="C718" s="1250" t="s">
        <v>1855</v>
      </c>
    </row>
    <row r="719" spans="1:3" x14ac:dyDescent="0.2">
      <c r="A719" s="1249">
        <v>8001693</v>
      </c>
      <c r="B719" s="1250" t="s">
        <v>1872</v>
      </c>
      <c r="C719" s="1250" t="s">
        <v>1873</v>
      </c>
    </row>
    <row r="720" spans="1:3" x14ac:dyDescent="0.2">
      <c r="A720" s="1249">
        <v>8001728</v>
      </c>
      <c r="B720" s="1250" t="s">
        <v>1854</v>
      </c>
      <c r="C720" s="1250" t="s">
        <v>1855</v>
      </c>
    </row>
    <row r="721" spans="1:3" x14ac:dyDescent="0.2">
      <c r="A721" s="1249">
        <v>8001766</v>
      </c>
      <c r="B721" s="1250" t="s">
        <v>1872</v>
      </c>
      <c r="C721" s="1250" t="s">
        <v>1873</v>
      </c>
    </row>
    <row r="722" spans="1:3" x14ac:dyDescent="0.2">
      <c r="A722" s="1249">
        <v>8001774</v>
      </c>
      <c r="B722" s="1250" t="s">
        <v>1872</v>
      </c>
      <c r="C722" s="1250" t="s">
        <v>1873</v>
      </c>
    </row>
    <row r="723" spans="1:3" x14ac:dyDescent="0.2">
      <c r="A723" s="1249">
        <v>8001834</v>
      </c>
      <c r="B723" s="1250" t="s">
        <v>1872</v>
      </c>
      <c r="C723" s="1250" t="s">
        <v>1873</v>
      </c>
    </row>
    <row r="724" spans="1:3" x14ac:dyDescent="0.2">
      <c r="A724" s="1249">
        <v>8001853</v>
      </c>
      <c r="B724" s="1250" t="s">
        <v>1854</v>
      </c>
      <c r="C724" s="1250" t="s">
        <v>1855</v>
      </c>
    </row>
    <row r="725" spans="1:3" x14ac:dyDescent="0.2">
      <c r="A725" s="1249">
        <v>8001871</v>
      </c>
      <c r="B725" s="1250" t="s">
        <v>1872</v>
      </c>
      <c r="C725" s="1250" t="s">
        <v>1873</v>
      </c>
    </row>
    <row r="726" spans="1:3" x14ac:dyDescent="0.2">
      <c r="A726" s="1249">
        <v>8001878</v>
      </c>
      <c r="B726" s="1250" t="s">
        <v>1864</v>
      </c>
      <c r="C726" s="1250" t="s">
        <v>1865</v>
      </c>
    </row>
    <row r="727" spans="1:3" x14ac:dyDescent="0.2">
      <c r="A727" s="1249">
        <v>8001889</v>
      </c>
      <c r="B727" s="1250" t="s">
        <v>1854</v>
      </c>
      <c r="C727" s="1250" t="s">
        <v>1855</v>
      </c>
    </row>
    <row r="728" spans="1:3" x14ac:dyDescent="0.2">
      <c r="A728" s="1249">
        <v>8001920</v>
      </c>
      <c r="B728" s="1250" t="s">
        <v>1872</v>
      </c>
      <c r="C728" s="1250" t="s">
        <v>1873</v>
      </c>
    </row>
    <row r="729" spans="1:3" x14ac:dyDescent="0.2">
      <c r="A729" s="1249">
        <v>8001930</v>
      </c>
      <c r="B729" s="1250" t="s">
        <v>1854</v>
      </c>
      <c r="C729" s="1250" t="s">
        <v>1855</v>
      </c>
    </row>
    <row r="730" spans="1:3" x14ac:dyDescent="0.2">
      <c r="A730" s="1249">
        <v>8001944</v>
      </c>
      <c r="B730" s="1250" t="s">
        <v>1872</v>
      </c>
      <c r="C730" s="1250" t="s">
        <v>1873</v>
      </c>
    </row>
    <row r="731" spans="1:3" x14ac:dyDescent="0.2">
      <c r="A731" s="1249">
        <v>8001962</v>
      </c>
      <c r="B731" s="1250" t="s">
        <v>1872</v>
      </c>
      <c r="C731" s="1250" t="s">
        <v>1873</v>
      </c>
    </row>
    <row r="732" spans="1:3" x14ac:dyDescent="0.2">
      <c r="A732" s="1249">
        <v>8002007</v>
      </c>
      <c r="B732" s="1250" t="s">
        <v>1872</v>
      </c>
      <c r="C732" s="1250" t="s">
        <v>1873</v>
      </c>
    </row>
    <row r="733" spans="1:3" x14ac:dyDescent="0.2">
      <c r="A733" s="1249">
        <v>8002018</v>
      </c>
      <c r="B733" s="1250" t="s">
        <v>1872</v>
      </c>
      <c r="C733" s="1250" t="s">
        <v>1873</v>
      </c>
    </row>
    <row r="734" spans="1:3" x14ac:dyDescent="0.2">
      <c r="A734" s="1249">
        <v>8002025</v>
      </c>
      <c r="B734" s="1250" t="s">
        <v>1872</v>
      </c>
      <c r="C734" s="1250" t="s">
        <v>1873</v>
      </c>
    </row>
    <row r="735" spans="1:3" x14ac:dyDescent="0.2">
      <c r="A735" s="1249">
        <v>8002026</v>
      </c>
      <c r="B735" s="1250" t="s">
        <v>1872</v>
      </c>
      <c r="C735" s="1250" t="s">
        <v>1873</v>
      </c>
    </row>
    <row r="736" spans="1:3" x14ac:dyDescent="0.2">
      <c r="A736" s="1249">
        <v>8002041</v>
      </c>
      <c r="B736" s="1250" t="s">
        <v>1872</v>
      </c>
      <c r="C736" s="1250" t="s">
        <v>1873</v>
      </c>
    </row>
    <row r="737" spans="1:3" x14ac:dyDescent="0.2">
      <c r="A737" s="1249">
        <v>8002045</v>
      </c>
      <c r="B737" s="1250" t="s">
        <v>1872</v>
      </c>
      <c r="C737" s="1250" t="s">
        <v>1873</v>
      </c>
    </row>
    <row r="738" spans="1:3" x14ac:dyDescent="0.2">
      <c r="A738" s="1249">
        <v>8002054</v>
      </c>
      <c r="B738" s="1250" t="s">
        <v>1872</v>
      </c>
      <c r="C738" s="1250" t="s">
        <v>1873</v>
      </c>
    </row>
    <row r="739" spans="1:3" x14ac:dyDescent="0.2">
      <c r="A739" s="1249">
        <v>8002059</v>
      </c>
      <c r="B739" s="1250" t="s">
        <v>1872</v>
      </c>
      <c r="C739" s="1250" t="s">
        <v>1873</v>
      </c>
    </row>
    <row r="740" spans="1:3" x14ac:dyDescent="0.2">
      <c r="A740" s="1249">
        <v>8002061</v>
      </c>
      <c r="B740" s="1250" t="s">
        <v>1872</v>
      </c>
      <c r="C740" s="1250" t="s">
        <v>1873</v>
      </c>
    </row>
    <row r="741" spans="1:3" x14ac:dyDescent="0.2">
      <c r="A741" s="1249">
        <v>8002070</v>
      </c>
      <c r="B741" s="1250" t="s">
        <v>1872</v>
      </c>
      <c r="C741" s="1250" t="s">
        <v>1873</v>
      </c>
    </row>
    <row r="742" spans="1:3" x14ac:dyDescent="0.2">
      <c r="A742" s="1249">
        <v>8002072</v>
      </c>
      <c r="B742" s="1250" t="s">
        <v>1872</v>
      </c>
      <c r="C742" s="1250" t="s">
        <v>1873</v>
      </c>
    </row>
    <row r="743" spans="1:3" x14ac:dyDescent="0.2">
      <c r="A743" s="1249">
        <v>8002078</v>
      </c>
      <c r="B743" s="1250" t="s">
        <v>1854</v>
      </c>
      <c r="C743" s="1250" t="s">
        <v>1855</v>
      </c>
    </row>
    <row r="744" spans="1:3" x14ac:dyDescent="0.2">
      <c r="A744" s="1249">
        <v>8002114</v>
      </c>
      <c r="B744" s="1250" t="s">
        <v>1872</v>
      </c>
      <c r="C744" s="1250" t="s">
        <v>1873</v>
      </c>
    </row>
    <row r="745" spans="1:3" x14ac:dyDescent="0.2">
      <c r="A745" s="1249">
        <v>8002133</v>
      </c>
      <c r="B745" s="1250" t="s">
        <v>1864</v>
      </c>
      <c r="C745" s="1250" t="s">
        <v>1865</v>
      </c>
    </row>
    <row r="746" spans="1:3" x14ac:dyDescent="0.2">
      <c r="A746" s="1249">
        <v>8002172</v>
      </c>
      <c r="B746" s="1250" t="s">
        <v>1866</v>
      </c>
      <c r="C746" s="1250" t="s">
        <v>1867</v>
      </c>
    </row>
    <row r="747" spans="1:3" x14ac:dyDescent="0.2">
      <c r="A747" s="1249">
        <v>8002176</v>
      </c>
      <c r="B747" s="1250" t="s">
        <v>1872</v>
      </c>
      <c r="C747" s="1250" t="s">
        <v>1873</v>
      </c>
    </row>
    <row r="748" spans="1:3" x14ac:dyDescent="0.2">
      <c r="A748" s="1249">
        <v>8002316</v>
      </c>
      <c r="B748" s="1250" t="s">
        <v>1872</v>
      </c>
      <c r="C748" s="1250" t="s">
        <v>1873</v>
      </c>
    </row>
    <row r="749" spans="1:3" x14ac:dyDescent="0.2">
      <c r="A749" s="1249">
        <v>8002357</v>
      </c>
      <c r="B749" s="1250" t="s">
        <v>1872</v>
      </c>
      <c r="C749" s="1250" t="s">
        <v>1873</v>
      </c>
    </row>
    <row r="750" spans="1:3" x14ac:dyDescent="0.2">
      <c r="A750" s="1249">
        <v>8002550</v>
      </c>
      <c r="B750" s="1250" t="s">
        <v>1854</v>
      </c>
      <c r="C750" s="1250" t="s">
        <v>1855</v>
      </c>
    </row>
    <row r="751" spans="1:3" x14ac:dyDescent="0.2">
      <c r="A751" s="1249">
        <v>8002700</v>
      </c>
      <c r="B751" s="1250" t="s">
        <v>1866</v>
      </c>
      <c r="C751" s="1250" t="s">
        <v>1867</v>
      </c>
    </row>
    <row r="752" spans="1:3" x14ac:dyDescent="0.2">
      <c r="A752" s="1249">
        <v>8002707</v>
      </c>
      <c r="B752" s="1250" t="s">
        <v>1851</v>
      </c>
      <c r="C752" s="1250" t="s">
        <v>1874</v>
      </c>
    </row>
    <row r="753" spans="1:3" x14ac:dyDescent="0.2">
      <c r="A753" s="1249">
        <v>8002736</v>
      </c>
      <c r="B753" s="1250" t="s">
        <v>1872</v>
      </c>
      <c r="C753" s="1250" t="s">
        <v>1873</v>
      </c>
    </row>
    <row r="754" spans="1:3" x14ac:dyDescent="0.2">
      <c r="A754" s="1249">
        <v>8002798</v>
      </c>
      <c r="B754" s="1250" t="s">
        <v>1864</v>
      </c>
      <c r="C754" s="1250" t="s">
        <v>1865</v>
      </c>
    </row>
    <row r="755" spans="1:3" x14ac:dyDescent="0.2">
      <c r="A755" s="1249">
        <v>8003002</v>
      </c>
      <c r="B755" s="1250" t="s">
        <v>1872</v>
      </c>
      <c r="C755" s="1250" t="s">
        <v>1873</v>
      </c>
    </row>
    <row r="756" spans="1:3" x14ac:dyDescent="0.2">
      <c r="A756" s="1249">
        <v>8003042</v>
      </c>
      <c r="B756" s="1250" t="s">
        <v>1872</v>
      </c>
      <c r="C756" s="1250" t="s">
        <v>1873</v>
      </c>
    </row>
    <row r="757" spans="1:3" x14ac:dyDescent="0.2">
      <c r="A757" s="1249">
        <v>8003078</v>
      </c>
      <c r="B757" s="1250" t="s">
        <v>1872</v>
      </c>
      <c r="C757" s="1250" t="s">
        <v>1873</v>
      </c>
    </row>
    <row r="758" spans="1:3" x14ac:dyDescent="0.2">
      <c r="A758" s="1249">
        <v>8003085</v>
      </c>
      <c r="B758" s="1250" t="s">
        <v>1854</v>
      </c>
      <c r="C758" s="1250" t="s">
        <v>1855</v>
      </c>
    </row>
    <row r="759" spans="1:3" x14ac:dyDescent="0.2">
      <c r="A759" s="1249">
        <v>8003150</v>
      </c>
      <c r="B759" s="1250" t="s">
        <v>1864</v>
      </c>
      <c r="C759" s="1250" t="s">
        <v>1865</v>
      </c>
    </row>
    <row r="760" spans="1:3" x14ac:dyDescent="0.2">
      <c r="A760" s="1249">
        <v>8003160</v>
      </c>
      <c r="B760" s="1250" t="s">
        <v>1872</v>
      </c>
      <c r="C760" s="1250" t="s">
        <v>1873</v>
      </c>
    </row>
    <row r="761" spans="1:3" x14ac:dyDescent="0.2">
      <c r="A761" s="1249">
        <v>8003179</v>
      </c>
      <c r="B761" s="1250" t="s">
        <v>1872</v>
      </c>
      <c r="C761" s="1250" t="s">
        <v>1873</v>
      </c>
    </row>
    <row r="762" spans="1:3" x14ac:dyDescent="0.2">
      <c r="A762" s="1249">
        <v>8003198</v>
      </c>
      <c r="B762" s="1250" t="s">
        <v>1854</v>
      </c>
      <c r="C762" s="1250" t="s">
        <v>1855</v>
      </c>
    </row>
    <row r="763" spans="1:3" x14ac:dyDescent="0.2">
      <c r="A763" s="1249">
        <v>8003269</v>
      </c>
      <c r="B763" s="1250" t="s">
        <v>1854</v>
      </c>
      <c r="C763" s="1250" t="s">
        <v>1855</v>
      </c>
    </row>
    <row r="764" spans="1:3" x14ac:dyDescent="0.2">
      <c r="A764" s="1249">
        <v>8003270</v>
      </c>
      <c r="B764" s="1250" t="s">
        <v>1872</v>
      </c>
      <c r="C764" s="1250" t="s">
        <v>1873</v>
      </c>
    </row>
    <row r="765" spans="1:3" x14ac:dyDescent="0.2">
      <c r="A765" s="1249">
        <v>8003282</v>
      </c>
      <c r="B765" s="1250" t="s">
        <v>1872</v>
      </c>
      <c r="C765" s="1250" t="s">
        <v>1873</v>
      </c>
    </row>
    <row r="766" spans="1:3" x14ac:dyDescent="0.2">
      <c r="A766" s="1249">
        <v>8003334</v>
      </c>
      <c r="B766" s="1250" t="s">
        <v>1872</v>
      </c>
      <c r="C766" s="1250" t="s">
        <v>1873</v>
      </c>
    </row>
    <row r="767" spans="1:3" x14ac:dyDescent="0.2">
      <c r="A767" s="1249">
        <v>8003335</v>
      </c>
      <c r="B767" s="1250" t="s">
        <v>1872</v>
      </c>
      <c r="C767" s="1250" t="s">
        <v>1873</v>
      </c>
    </row>
    <row r="768" spans="1:3" x14ac:dyDescent="0.2">
      <c r="A768" s="1249">
        <v>8003351</v>
      </c>
      <c r="B768" s="1250" t="s">
        <v>1872</v>
      </c>
      <c r="C768" s="1250" t="s">
        <v>1873</v>
      </c>
    </row>
    <row r="769" spans="1:3" x14ac:dyDescent="0.2">
      <c r="A769" s="1249">
        <v>8003365</v>
      </c>
      <c r="B769" s="1250" t="s">
        <v>1872</v>
      </c>
      <c r="C769" s="1250" t="s">
        <v>1873</v>
      </c>
    </row>
    <row r="770" spans="1:3" x14ac:dyDescent="0.2">
      <c r="A770" s="1249">
        <v>8003396</v>
      </c>
      <c r="B770" s="1250" t="s">
        <v>1854</v>
      </c>
      <c r="C770" s="1250" t="s">
        <v>1855</v>
      </c>
    </row>
    <row r="771" spans="1:3" x14ac:dyDescent="0.2">
      <c r="A771" s="1249">
        <v>8003399</v>
      </c>
      <c r="B771" s="1250" t="s">
        <v>1854</v>
      </c>
      <c r="C771" s="1250" t="s">
        <v>1855</v>
      </c>
    </row>
    <row r="772" spans="1:3" x14ac:dyDescent="0.2">
      <c r="A772" s="1249">
        <v>8003411</v>
      </c>
      <c r="B772" s="1250" t="s">
        <v>1872</v>
      </c>
      <c r="C772" s="1250" t="s">
        <v>1873</v>
      </c>
    </row>
    <row r="773" spans="1:3" x14ac:dyDescent="0.2">
      <c r="A773" s="1249">
        <v>8003439</v>
      </c>
      <c r="B773" s="1250" t="s">
        <v>1872</v>
      </c>
      <c r="C773" s="1250" t="s">
        <v>1873</v>
      </c>
    </row>
    <row r="774" spans="1:3" x14ac:dyDescent="0.2">
      <c r="A774" s="1249">
        <v>8003446</v>
      </c>
      <c r="B774" s="1250" t="s">
        <v>1872</v>
      </c>
      <c r="C774" s="1250" t="s">
        <v>1873</v>
      </c>
    </row>
    <row r="775" spans="1:3" x14ac:dyDescent="0.2">
      <c r="A775" s="1249">
        <v>8003455</v>
      </c>
      <c r="B775" s="1250" t="s">
        <v>1872</v>
      </c>
      <c r="C775" s="1250" t="s">
        <v>1873</v>
      </c>
    </row>
    <row r="776" spans="1:3" x14ac:dyDescent="0.2">
      <c r="A776" s="1249">
        <v>8003481</v>
      </c>
      <c r="B776" s="1250" t="s">
        <v>1872</v>
      </c>
      <c r="C776" s="1250" t="s">
        <v>1873</v>
      </c>
    </row>
    <row r="777" spans="1:3" x14ac:dyDescent="0.2">
      <c r="A777" s="1249">
        <v>8003487</v>
      </c>
      <c r="B777" s="1250" t="s">
        <v>1872</v>
      </c>
      <c r="C777" s="1250" t="s">
        <v>1873</v>
      </c>
    </row>
    <row r="778" spans="1:3" x14ac:dyDescent="0.2">
      <c r="A778" s="1249">
        <v>8003490</v>
      </c>
      <c r="B778" s="1250" t="s">
        <v>1872</v>
      </c>
      <c r="C778" s="1250" t="s">
        <v>1873</v>
      </c>
    </row>
    <row r="779" spans="1:3" x14ac:dyDescent="0.2">
      <c r="A779" s="1249">
        <v>8003497</v>
      </c>
      <c r="B779" s="1250" t="s">
        <v>1872</v>
      </c>
      <c r="C779" s="1250" t="s">
        <v>1873</v>
      </c>
    </row>
    <row r="780" spans="1:3" x14ac:dyDescent="0.2">
      <c r="A780" s="1249">
        <v>8003502</v>
      </c>
      <c r="B780" s="1250" t="s">
        <v>1872</v>
      </c>
      <c r="C780" s="1250" t="s">
        <v>1873</v>
      </c>
    </row>
    <row r="781" spans="1:3" x14ac:dyDescent="0.2">
      <c r="A781" s="1249">
        <v>8003514</v>
      </c>
      <c r="B781" s="1250" t="s">
        <v>1872</v>
      </c>
      <c r="C781" s="1250" t="s">
        <v>1873</v>
      </c>
    </row>
    <row r="782" spans="1:3" x14ac:dyDescent="0.2">
      <c r="A782" s="1249">
        <v>8003518</v>
      </c>
      <c r="B782" s="1250" t="s">
        <v>1872</v>
      </c>
      <c r="C782" s="1250" t="s">
        <v>1873</v>
      </c>
    </row>
    <row r="783" spans="1:3" x14ac:dyDescent="0.2">
      <c r="A783" s="1249">
        <v>8003519</v>
      </c>
      <c r="B783" s="1250" t="s">
        <v>1872</v>
      </c>
      <c r="C783" s="1250" t="s">
        <v>1873</v>
      </c>
    </row>
    <row r="784" spans="1:3" x14ac:dyDescent="0.2">
      <c r="A784" s="1249">
        <v>8003520</v>
      </c>
      <c r="B784" s="1250" t="s">
        <v>1872</v>
      </c>
      <c r="C784" s="1250" t="s">
        <v>1873</v>
      </c>
    </row>
    <row r="785" spans="1:3" x14ac:dyDescent="0.2">
      <c r="A785" s="1249">
        <v>8003521</v>
      </c>
      <c r="B785" s="1250" t="s">
        <v>1872</v>
      </c>
      <c r="C785" s="1250" t="s">
        <v>1873</v>
      </c>
    </row>
    <row r="786" spans="1:3" x14ac:dyDescent="0.2">
      <c r="A786" s="1249">
        <v>8003522</v>
      </c>
      <c r="B786" s="1250" t="s">
        <v>1872</v>
      </c>
      <c r="C786" s="1250" t="s">
        <v>1873</v>
      </c>
    </row>
    <row r="787" spans="1:3" x14ac:dyDescent="0.2">
      <c r="A787" s="1249">
        <v>8003523</v>
      </c>
      <c r="B787" s="1250" t="s">
        <v>1872</v>
      </c>
      <c r="C787" s="1250" t="s">
        <v>1873</v>
      </c>
    </row>
    <row r="788" spans="1:3" x14ac:dyDescent="0.2">
      <c r="A788" s="1249">
        <v>8003526</v>
      </c>
      <c r="B788" s="1250" t="s">
        <v>1872</v>
      </c>
      <c r="C788" s="1250" t="s">
        <v>1873</v>
      </c>
    </row>
    <row r="789" spans="1:3" x14ac:dyDescent="0.2">
      <c r="A789" s="1249">
        <v>8003528</v>
      </c>
      <c r="B789" s="1250" t="s">
        <v>1872</v>
      </c>
      <c r="C789" s="1250" t="s">
        <v>1873</v>
      </c>
    </row>
    <row r="790" spans="1:3" x14ac:dyDescent="0.2">
      <c r="A790" s="1249">
        <v>8003541</v>
      </c>
      <c r="B790" s="1250" t="s">
        <v>1872</v>
      </c>
      <c r="C790" s="1250" t="s">
        <v>1873</v>
      </c>
    </row>
    <row r="791" spans="1:3" x14ac:dyDescent="0.2">
      <c r="A791" s="1249">
        <v>8003543</v>
      </c>
      <c r="B791" s="1250" t="s">
        <v>1872</v>
      </c>
      <c r="C791" s="1250" t="s">
        <v>1873</v>
      </c>
    </row>
    <row r="792" spans="1:3" x14ac:dyDescent="0.2">
      <c r="A792" s="1249">
        <v>8003549</v>
      </c>
      <c r="B792" s="1250" t="s">
        <v>1872</v>
      </c>
      <c r="C792" s="1250" t="s">
        <v>1873</v>
      </c>
    </row>
    <row r="793" spans="1:3" x14ac:dyDescent="0.2">
      <c r="A793" s="1249">
        <v>8003553</v>
      </c>
      <c r="B793" s="1250" t="s">
        <v>1872</v>
      </c>
      <c r="C793" s="1250" t="s">
        <v>1873</v>
      </c>
    </row>
    <row r="794" spans="1:3" x14ac:dyDescent="0.2">
      <c r="A794" s="1249">
        <v>8003557</v>
      </c>
      <c r="B794" s="1250" t="s">
        <v>1872</v>
      </c>
      <c r="C794" s="1250" t="s">
        <v>1873</v>
      </c>
    </row>
    <row r="795" spans="1:3" x14ac:dyDescent="0.2">
      <c r="A795" s="1249">
        <v>8003558</v>
      </c>
      <c r="B795" s="1250" t="s">
        <v>1872</v>
      </c>
      <c r="C795" s="1250" t="s">
        <v>1873</v>
      </c>
    </row>
    <row r="796" spans="1:3" x14ac:dyDescent="0.2">
      <c r="A796" s="1249">
        <v>8003561</v>
      </c>
      <c r="B796" s="1250" t="s">
        <v>1872</v>
      </c>
      <c r="C796" s="1250" t="s">
        <v>1873</v>
      </c>
    </row>
    <row r="797" spans="1:3" x14ac:dyDescent="0.2">
      <c r="A797" s="1249">
        <v>8003564</v>
      </c>
      <c r="B797" s="1250" t="s">
        <v>1872</v>
      </c>
      <c r="C797" s="1250" t="s">
        <v>1873</v>
      </c>
    </row>
    <row r="798" spans="1:3" x14ac:dyDescent="0.2">
      <c r="A798" s="1249">
        <v>8003567</v>
      </c>
      <c r="B798" s="1250" t="s">
        <v>1872</v>
      </c>
      <c r="C798" s="1250" t="s">
        <v>1873</v>
      </c>
    </row>
    <row r="799" spans="1:3" x14ac:dyDescent="0.2">
      <c r="A799" s="1249">
        <v>8003568</v>
      </c>
      <c r="B799" s="1250" t="s">
        <v>1872</v>
      </c>
      <c r="C799" s="1250" t="s">
        <v>1873</v>
      </c>
    </row>
    <row r="800" spans="1:3" x14ac:dyDescent="0.2">
      <c r="A800" s="1249">
        <v>8003573</v>
      </c>
      <c r="B800" s="1250" t="s">
        <v>1872</v>
      </c>
      <c r="C800" s="1250" t="s">
        <v>1873</v>
      </c>
    </row>
    <row r="801" spans="1:3" x14ac:dyDescent="0.2">
      <c r="A801" s="1249">
        <v>8003578</v>
      </c>
      <c r="B801" s="1250" t="s">
        <v>1872</v>
      </c>
      <c r="C801" s="1250" t="s">
        <v>1873</v>
      </c>
    </row>
    <row r="802" spans="1:3" x14ac:dyDescent="0.2">
      <c r="A802" s="1249">
        <v>8003584</v>
      </c>
      <c r="B802" s="1250" t="s">
        <v>1872</v>
      </c>
      <c r="C802" s="1250" t="s">
        <v>1873</v>
      </c>
    </row>
    <row r="803" spans="1:3" x14ac:dyDescent="0.2">
      <c r="A803" s="1249">
        <v>8003589</v>
      </c>
      <c r="B803" s="1250" t="s">
        <v>1872</v>
      </c>
      <c r="C803" s="1250" t="s">
        <v>1873</v>
      </c>
    </row>
    <row r="804" spans="1:3" x14ac:dyDescent="0.2">
      <c r="A804" s="1249">
        <v>8003591</v>
      </c>
      <c r="B804" s="1250" t="s">
        <v>1872</v>
      </c>
      <c r="C804" s="1250" t="s">
        <v>1873</v>
      </c>
    </row>
    <row r="805" spans="1:3" x14ac:dyDescent="0.2">
      <c r="A805" s="1249">
        <v>8003594</v>
      </c>
      <c r="B805" s="1250" t="s">
        <v>1872</v>
      </c>
      <c r="C805" s="1250" t="s">
        <v>1873</v>
      </c>
    </row>
    <row r="806" spans="1:3" x14ac:dyDescent="0.2">
      <c r="A806" s="1249">
        <v>8003595</v>
      </c>
      <c r="B806" s="1250" t="s">
        <v>1872</v>
      </c>
      <c r="C806" s="1250" t="s">
        <v>1873</v>
      </c>
    </row>
    <row r="807" spans="1:3" x14ac:dyDescent="0.2">
      <c r="A807" s="1249">
        <v>8003600</v>
      </c>
      <c r="B807" s="1250" t="s">
        <v>1872</v>
      </c>
      <c r="C807" s="1250" t="s">
        <v>1873</v>
      </c>
    </row>
    <row r="808" spans="1:3" x14ac:dyDescent="0.2">
      <c r="A808" s="1249">
        <v>8003603</v>
      </c>
      <c r="B808" s="1250" t="s">
        <v>1872</v>
      </c>
      <c r="C808" s="1250" t="s">
        <v>1873</v>
      </c>
    </row>
    <row r="809" spans="1:3" x14ac:dyDescent="0.2">
      <c r="A809" s="1249">
        <v>8003608</v>
      </c>
      <c r="B809" s="1250" t="s">
        <v>1872</v>
      </c>
      <c r="C809" s="1250" t="s">
        <v>1873</v>
      </c>
    </row>
    <row r="810" spans="1:3" x14ac:dyDescent="0.2">
      <c r="A810" s="1249">
        <v>8003615</v>
      </c>
      <c r="B810" s="1250" t="s">
        <v>1872</v>
      </c>
      <c r="C810" s="1250" t="s">
        <v>1873</v>
      </c>
    </row>
    <row r="811" spans="1:3" x14ac:dyDescent="0.2">
      <c r="A811" s="1249">
        <v>8003630</v>
      </c>
      <c r="B811" s="1250" t="s">
        <v>1872</v>
      </c>
      <c r="C811" s="1250" t="s">
        <v>1873</v>
      </c>
    </row>
    <row r="812" spans="1:3" x14ac:dyDescent="0.2">
      <c r="A812" s="1249">
        <v>8003657</v>
      </c>
      <c r="B812" s="1250" t="s">
        <v>1872</v>
      </c>
      <c r="C812" s="1250" t="s">
        <v>1873</v>
      </c>
    </row>
    <row r="813" spans="1:3" x14ac:dyDescent="0.2">
      <c r="A813" s="1249">
        <v>8003666</v>
      </c>
      <c r="B813" s="1250" t="s">
        <v>1872</v>
      </c>
      <c r="C813" s="1250" t="s">
        <v>1873</v>
      </c>
    </row>
    <row r="814" spans="1:3" x14ac:dyDescent="0.2">
      <c r="A814" s="1249">
        <v>8003668</v>
      </c>
      <c r="B814" s="1250" t="s">
        <v>1872</v>
      </c>
      <c r="C814" s="1250" t="s">
        <v>1873</v>
      </c>
    </row>
    <row r="815" spans="1:3" x14ac:dyDescent="0.2">
      <c r="A815" s="1249">
        <v>8003669</v>
      </c>
      <c r="B815" s="1250" t="s">
        <v>1854</v>
      </c>
      <c r="C815" s="1250" t="s">
        <v>1855</v>
      </c>
    </row>
    <row r="816" spans="1:3" x14ac:dyDescent="0.2">
      <c r="A816" s="1249">
        <v>9001649</v>
      </c>
      <c r="B816" s="1250" t="s">
        <v>1868</v>
      </c>
      <c r="C816" s="1250" t="s">
        <v>1869</v>
      </c>
    </row>
    <row r="817" spans="1:3" x14ac:dyDescent="0.2">
      <c r="A817" s="1249">
        <v>9001660</v>
      </c>
      <c r="B817" s="1250" t="s">
        <v>1868</v>
      </c>
      <c r="C817" s="1250" t="s">
        <v>1869</v>
      </c>
    </row>
    <row r="818" spans="1:3" x14ac:dyDescent="0.2">
      <c r="A818" s="1249">
        <v>9001666</v>
      </c>
      <c r="B818" s="1250" t="s">
        <v>1868</v>
      </c>
      <c r="C818" s="1250" t="s">
        <v>1869</v>
      </c>
    </row>
    <row r="819" spans="1:3" x14ac:dyDescent="0.2">
      <c r="A819" s="1249">
        <v>9001672</v>
      </c>
      <c r="B819" s="1250" t="s">
        <v>1858</v>
      </c>
      <c r="C819" s="1250" t="s">
        <v>1859</v>
      </c>
    </row>
    <row r="820" spans="1:3" x14ac:dyDescent="0.2">
      <c r="A820" s="1249">
        <v>9001702</v>
      </c>
      <c r="B820" s="1250" t="s">
        <v>1868</v>
      </c>
      <c r="C820" s="1250" t="s">
        <v>1869</v>
      </c>
    </row>
    <row r="821" spans="1:3" x14ac:dyDescent="0.2">
      <c r="A821" s="1249">
        <v>9001707</v>
      </c>
      <c r="B821" s="1250" t="s">
        <v>1868</v>
      </c>
      <c r="C821" s="1250" t="s">
        <v>1869</v>
      </c>
    </row>
    <row r="822" spans="1:3" x14ac:dyDescent="0.2">
      <c r="A822" s="1249">
        <v>9001757</v>
      </c>
      <c r="B822" s="1250" t="s">
        <v>1858</v>
      </c>
      <c r="C822" s="1250" t="s">
        <v>1859</v>
      </c>
    </row>
    <row r="823" spans="1:3" x14ac:dyDescent="0.2">
      <c r="A823" s="1249">
        <v>9001797</v>
      </c>
      <c r="B823" s="1250" t="s">
        <v>1864</v>
      </c>
      <c r="C823" s="1250" t="s">
        <v>1865</v>
      </c>
    </row>
    <row r="824" spans="1:3" x14ac:dyDescent="0.2">
      <c r="A824" s="1249">
        <v>9001803</v>
      </c>
      <c r="B824" s="1250" t="s">
        <v>1866</v>
      </c>
      <c r="C824" s="1250" t="s">
        <v>1867</v>
      </c>
    </row>
    <row r="825" spans="1:3" x14ac:dyDescent="0.2">
      <c r="A825" s="1249">
        <v>9001812</v>
      </c>
      <c r="B825" s="1250" t="s">
        <v>1858</v>
      </c>
      <c r="C825" s="1250" t="s">
        <v>1859</v>
      </c>
    </row>
    <row r="826" spans="1:3" x14ac:dyDescent="0.2">
      <c r="A826" s="1249">
        <v>9001819</v>
      </c>
      <c r="B826" s="1250" t="s">
        <v>1868</v>
      </c>
      <c r="C826" s="1250" t="s">
        <v>1869</v>
      </c>
    </row>
    <row r="827" spans="1:3" x14ac:dyDescent="0.2">
      <c r="A827" s="1249">
        <v>9001846</v>
      </c>
      <c r="B827" s="1250" t="s">
        <v>1868</v>
      </c>
      <c r="C827" s="1250" t="s">
        <v>1869</v>
      </c>
    </row>
    <row r="828" spans="1:3" x14ac:dyDescent="0.2">
      <c r="A828" s="1249">
        <v>9001906</v>
      </c>
      <c r="B828" s="1250" t="s">
        <v>1858</v>
      </c>
      <c r="C828" s="1250" t="s">
        <v>1859</v>
      </c>
    </row>
    <row r="829" spans="1:3" x14ac:dyDescent="0.2">
      <c r="A829" s="1249">
        <v>9001933</v>
      </c>
      <c r="B829" s="1250" t="s">
        <v>1868</v>
      </c>
      <c r="C829" s="1250" t="s">
        <v>1869</v>
      </c>
    </row>
    <row r="830" spans="1:3" x14ac:dyDescent="0.2">
      <c r="A830" s="1249">
        <v>9001941</v>
      </c>
      <c r="B830" s="1250" t="s">
        <v>1858</v>
      </c>
      <c r="C830" s="1250" t="s">
        <v>1859</v>
      </c>
    </row>
    <row r="831" spans="1:3" x14ac:dyDescent="0.2">
      <c r="A831" s="1249">
        <v>9001973</v>
      </c>
      <c r="B831" s="1250" t="s">
        <v>1858</v>
      </c>
      <c r="C831" s="1250" t="s">
        <v>1859</v>
      </c>
    </row>
    <row r="832" spans="1:3" x14ac:dyDescent="0.2">
      <c r="A832" s="1249">
        <v>9002034</v>
      </c>
      <c r="B832" s="1250" t="s">
        <v>1858</v>
      </c>
      <c r="C832" s="1250" t="s">
        <v>1859</v>
      </c>
    </row>
    <row r="833" spans="1:3" x14ac:dyDescent="0.2">
      <c r="A833" s="1249">
        <v>9002044</v>
      </c>
      <c r="B833" s="1250" t="s">
        <v>1858</v>
      </c>
      <c r="C833" s="1250" t="s">
        <v>1859</v>
      </c>
    </row>
    <row r="834" spans="1:3" x14ac:dyDescent="0.2">
      <c r="A834" s="1249">
        <v>9002050</v>
      </c>
      <c r="B834" s="1250" t="s">
        <v>1858</v>
      </c>
      <c r="C834" s="1250" t="s">
        <v>1859</v>
      </c>
    </row>
    <row r="835" spans="1:3" x14ac:dyDescent="0.2">
      <c r="A835" s="1249">
        <v>9002073</v>
      </c>
      <c r="B835" s="1250" t="s">
        <v>1868</v>
      </c>
      <c r="C835" s="1250" t="s">
        <v>1869</v>
      </c>
    </row>
    <row r="836" spans="1:3" x14ac:dyDescent="0.2">
      <c r="A836" s="1249">
        <v>9002154</v>
      </c>
      <c r="B836" s="1250" t="s">
        <v>1868</v>
      </c>
      <c r="C836" s="1250" t="s">
        <v>1869</v>
      </c>
    </row>
    <row r="837" spans="1:3" x14ac:dyDescent="0.2">
      <c r="A837" s="1249">
        <v>9002189</v>
      </c>
      <c r="B837" s="1250" t="s">
        <v>1868</v>
      </c>
      <c r="C837" s="1250" t="s">
        <v>1869</v>
      </c>
    </row>
    <row r="838" spans="1:3" x14ac:dyDescent="0.2">
      <c r="A838" s="1249">
        <v>9002206</v>
      </c>
      <c r="B838" s="1250" t="s">
        <v>1868</v>
      </c>
      <c r="C838" s="1250" t="s">
        <v>1869</v>
      </c>
    </row>
    <row r="839" spans="1:3" x14ac:dyDescent="0.2">
      <c r="A839" s="1249">
        <v>9002232</v>
      </c>
      <c r="B839" s="1250" t="s">
        <v>1868</v>
      </c>
      <c r="C839" s="1250" t="s">
        <v>1869</v>
      </c>
    </row>
    <row r="840" spans="1:3" x14ac:dyDescent="0.2">
      <c r="A840" s="1249">
        <v>9002254</v>
      </c>
      <c r="B840" s="1250" t="s">
        <v>1868</v>
      </c>
      <c r="C840" s="1250" t="s">
        <v>1869</v>
      </c>
    </row>
    <row r="841" spans="1:3" x14ac:dyDescent="0.2">
      <c r="A841" s="1249">
        <v>9002289</v>
      </c>
      <c r="B841" s="1250" t="s">
        <v>1868</v>
      </c>
      <c r="C841" s="1250" t="s">
        <v>1869</v>
      </c>
    </row>
    <row r="842" spans="1:3" x14ac:dyDescent="0.2">
      <c r="A842" s="1249">
        <v>9002310</v>
      </c>
      <c r="B842" s="1250" t="s">
        <v>1858</v>
      </c>
      <c r="C842" s="1250" t="s">
        <v>1859</v>
      </c>
    </row>
    <row r="843" spans="1:3" x14ac:dyDescent="0.2">
      <c r="A843" s="1249">
        <v>9002354</v>
      </c>
      <c r="B843" s="1250" t="s">
        <v>1868</v>
      </c>
      <c r="C843" s="1250" t="s">
        <v>1869</v>
      </c>
    </row>
    <row r="844" spans="1:3" x14ac:dyDescent="0.2">
      <c r="A844" s="1249">
        <v>9002611</v>
      </c>
      <c r="B844" s="1250" t="s">
        <v>1851</v>
      </c>
      <c r="C844" s="1250" t="s">
        <v>1874</v>
      </c>
    </row>
    <row r="845" spans="1:3" x14ac:dyDescent="0.2">
      <c r="A845" s="1249">
        <v>9002628</v>
      </c>
      <c r="B845" s="1250" t="s">
        <v>1868</v>
      </c>
      <c r="C845" s="1250" t="s">
        <v>1869</v>
      </c>
    </row>
    <row r="846" spans="1:3" x14ac:dyDescent="0.2">
      <c r="A846" s="1249">
        <v>9002750</v>
      </c>
      <c r="B846" s="1250" t="s">
        <v>1868</v>
      </c>
      <c r="C846" s="1250" t="s">
        <v>1869</v>
      </c>
    </row>
    <row r="847" spans="1:3" x14ac:dyDescent="0.2">
      <c r="A847" s="1249">
        <v>9003022</v>
      </c>
      <c r="B847" s="1250" t="s">
        <v>1858</v>
      </c>
      <c r="C847" s="1250" t="s">
        <v>1859</v>
      </c>
    </row>
    <row r="848" spans="1:3" x14ac:dyDescent="0.2">
      <c r="A848" s="1249">
        <v>9003023</v>
      </c>
      <c r="B848" s="1250" t="s">
        <v>1868</v>
      </c>
      <c r="C848" s="1250" t="s">
        <v>1869</v>
      </c>
    </row>
    <row r="849" spans="1:3" x14ac:dyDescent="0.2">
      <c r="A849" s="1249">
        <v>9003108</v>
      </c>
      <c r="B849" s="1250" t="s">
        <v>1868</v>
      </c>
      <c r="C849" s="1250" t="s">
        <v>1869</v>
      </c>
    </row>
    <row r="850" spans="1:3" x14ac:dyDescent="0.2">
      <c r="A850" s="1249">
        <v>9003110</v>
      </c>
      <c r="B850" s="1250" t="s">
        <v>1868</v>
      </c>
      <c r="C850" s="1250" t="s">
        <v>1869</v>
      </c>
    </row>
    <row r="851" spans="1:3" x14ac:dyDescent="0.2">
      <c r="A851" s="1249">
        <v>9003121</v>
      </c>
      <c r="B851" s="1250" t="s">
        <v>1868</v>
      </c>
      <c r="C851" s="1250" t="s">
        <v>1869</v>
      </c>
    </row>
    <row r="852" spans="1:3" x14ac:dyDescent="0.2">
      <c r="A852" s="1249">
        <v>9003128</v>
      </c>
      <c r="B852" s="1250" t="s">
        <v>1868</v>
      </c>
      <c r="C852" s="1250" t="s">
        <v>1869</v>
      </c>
    </row>
    <row r="853" spans="1:3" x14ac:dyDescent="0.2">
      <c r="A853" s="1249">
        <v>9003175</v>
      </c>
      <c r="B853" s="1250" t="s">
        <v>1868</v>
      </c>
      <c r="C853" s="1250" t="s">
        <v>1869</v>
      </c>
    </row>
    <row r="854" spans="1:3" x14ac:dyDescent="0.2">
      <c r="A854" s="1249">
        <v>9003185</v>
      </c>
      <c r="B854" s="1250" t="s">
        <v>1868</v>
      </c>
      <c r="C854" s="1250" t="s">
        <v>1869</v>
      </c>
    </row>
    <row r="855" spans="1:3" x14ac:dyDescent="0.2">
      <c r="A855" s="1249">
        <v>9003223</v>
      </c>
      <c r="B855" s="1250" t="s">
        <v>1868</v>
      </c>
      <c r="C855" s="1250" t="s">
        <v>1869</v>
      </c>
    </row>
    <row r="856" spans="1:3" x14ac:dyDescent="0.2">
      <c r="A856" s="1249">
        <v>9003252</v>
      </c>
      <c r="B856" s="1250" t="s">
        <v>1868</v>
      </c>
      <c r="C856" s="1250" t="s">
        <v>1869</v>
      </c>
    </row>
    <row r="857" spans="1:3" x14ac:dyDescent="0.2">
      <c r="A857" s="1249">
        <v>9003289</v>
      </c>
      <c r="B857" s="1250" t="s">
        <v>1858</v>
      </c>
      <c r="C857" s="1250" t="s">
        <v>1859</v>
      </c>
    </row>
    <row r="858" spans="1:3" x14ac:dyDescent="0.2">
      <c r="A858" s="1249">
        <v>9003294</v>
      </c>
      <c r="B858" s="1250" t="s">
        <v>1868</v>
      </c>
      <c r="C858" s="1250" t="s">
        <v>1869</v>
      </c>
    </row>
    <row r="859" spans="1:3" x14ac:dyDescent="0.2">
      <c r="A859" s="1249">
        <v>9003295</v>
      </c>
      <c r="B859" s="1250" t="s">
        <v>1868</v>
      </c>
      <c r="C859" s="1250" t="s">
        <v>1869</v>
      </c>
    </row>
    <row r="860" spans="1:3" x14ac:dyDescent="0.2">
      <c r="A860" s="1249">
        <v>9003298</v>
      </c>
      <c r="B860" s="1250" t="s">
        <v>1868</v>
      </c>
      <c r="C860" s="1250" t="s">
        <v>1869</v>
      </c>
    </row>
    <row r="861" spans="1:3" x14ac:dyDescent="0.2">
      <c r="A861" s="1249">
        <v>9003336</v>
      </c>
      <c r="B861" s="1250" t="s">
        <v>1868</v>
      </c>
      <c r="C861" s="1250" t="s">
        <v>1869</v>
      </c>
    </row>
    <row r="862" spans="1:3" x14ac:dyDescent="0.2">
      <c r="A862" s="1249">
        <v>9003344</v>
      </c>
      <c r="B862" s="1250" t="s">
        <v>1851</v>
      </c>
      <c r="C862" s="1250" t="s">
        <v>1874</v>
      </c>
    </row>
    <row r="863" spans="1:3" x14ac:dyDescent="0.2">
      <c r="A863" s="1249">
        <v>9003348</v>
      </c>
      <c r="B863" s="1250" t="s">
        <v>1868</v>
      </c>
      <c r="C863" s="1250" t="s">
        <v>1869</v>
      </c>
    </row>
    <row r="864" spans="1:3" x14ac:dyDescent="0.2">
      <c r="A864" s="1249">
        <v>9003401</v>
      </c>
      <c r="B864" s="1250" t="s">
        <v>1858</v>
      </c>
      <c r="C864" s="1250" t="s">
        <v>1859</v>
      </c>
    </row>
    <row r="865" spans="1:3" x14ac:dyDescent="0.2">
      <c r="A865" s="1249">
        <v>9003414</v>
      </c>
      <c r="B865" s="1250" t="s">
        <v>1868</v>
      </c>
      <c r="C865" s="1250" t="s">
        <v>1869</v>
      </c>
    </row>
    <row r="866" spans="1:3" x14ac:dyDescent="0.2">
      <c r="A866" s="1249">
        <v>9003416</v>
      </c>
      <c r="B866" s="1250" t="s">
        <v>1868</v>
      </c>
      <c r="C866" s="1250" t="s">
        <v>1869</v>
      </c>
    </row>
    <row r="867" spans="1:3" x14ac:dyDescent="0.2">
      <c r="A867" s="1249">
        <v>9003417</v>
      </c>
      <c r="B867" s="1250" t="s">
        <v>1868</v>
      </c>
      <c r="C867" s="1250" t="s">
        <v>1869</v>
      </c>
    </row>
    <row r="868" spans="1:3" x14ac:dyDescent="0.2">
      <c r="A868" s="1249">
        <v>9003446</v>
      </c>
      <c r="B868" s="1250" t="s">
        <v>1856</v>
      </c>
      <c r="C868" s="1250" t="s">
        <v>1857</v>
      </c>
    </row>
    <row r="869" spans="1:3" x14ac:dyDescent="0.2">
      <c r="A869" s="1249">
        <v>9003447</v>
      </c>
      <c r="B869" s="1250" t="s">
        <v>1868</v>
      </c>
      <c r="C869" s="1250" t="s">
        <v>1869</v>
      </c>
    </row>
    <row r="870" spans="1:3" x14ac:dyDescent="0.2">
      <c r="A870" s="1249">
        <v>9003448</v>
      </c>
      <c r="B870" s="1250" t="s">
        <v>1868</v>
      </c>
      <c r="C870" s="1250" t="s">
        <v>1869</v>
      </c>
    </row>
    <row r="871" spans="1:3" x14ac:dyDescent="0.2">
      <c r="A871" s="1249">
        <v>9003449</v>
      </c>
      <c r="B871" s="1250" t="s">
        <v>1868</v>
      </c>
      <c r="C871" s="1250" t="s">
        <v>1869</v>
      </c>
    </row>
    <row r="872" spans="1:3" x14ac:dyDescent="0.2">
      <c r="A872" s="1249">
        <v>9003493</v>
      </c>
      <c r="B872" s="1250" t="s">
        <v>1868</v>
      </c>
      <c r="C872" s="1250" t="s">
        <v>1869</v>
      </c>
    </row>
    <row r="873" spans="1:3" x14ac:dyDescent="0.2">
      <c r="A873" s="1249">
        <v>9003515</v>
      </c>
      <c r="B873" s="1250" t="s">
        <v>1868</v>
      </c>
      <c r="C873" s="1250" t="s">
        <v>1869</v>
      </c>
    </row>
    <row r="874" spans="1:3" x14ac:dyDescent="0.2">
      <c r="A874" s="1249">
        <v>9003529</v>
      </c>
      <c r="B874" s="1250" t="s">
        <v>1868</v>
      </c>
      <c r="C874" s="1250" t="s">
        <v>1869</v>
      </c>
    </row>
    <row r="875" spans="1:3" x14ac:dyDescent="0.2">
      <c r="A875" s="1249">
        <v>9003560</v>
      </c>
      <c r="B875" s="1250" t="s">
        <v>1868</v>
      </c>
      <c r="C875" s="1250" t="s">
        <v>1869</v>
      </c>
    </row>
    <row r="876" spans="1:3" x14ac:dyDescent="0.2">
      <c r="A876" s="1249">
        <v>9003564</v>
      </c>
      <c r="B876" s="1250" t="s">
        <v>1868</v>
      </c>
      <c r="C876" s="1250" t="s">
        <v>1869</v>
      </c>
    </row>
    <row r="877" spans="1:3" x14ac:dyDescent="0.2">
      <c r="A877" s="1249">
        <v>9003589</v>
      </c>
      <c r="B877" s="1250" t="s">
        <v>1868</v>
      </c>
      <c r="C877" s="1250" t="s">
        <v>1869</v>
      </c>
    </row>
    <row r="878" spans="1:3" x14ac:dyDescent="0.2">
      <c r="A878" s="1249">
        <v>9003591</v>
      </c>
      <c r="B878" s="1250" t="s">
        <v>1868</v>
      </c>
      <c r="C878" s="1250" t="s">
        <v>1869</v>
      </c>
    </row>
    <row r="879" spans="1:3" x14ac:dyDescent="0.2">
      <c r="A879" s="1249">
        <v>9003598</v>
      </c>
      <c r="B879" s="1250" t="s">
        <v>1868</v>
      </c>
      <c r="C879" s="1250" t="s">
        <v>1869</v>
      </c>
    </row>
    <row r="880" spans="1:3" x14ac:dyDescent="0.2">
      <c r="A880" s="1249">
        <v>9003599</v>
      </c>
      <c r="B880" s="1250" t="s">
        <v>1868</v>
      </c>
      <c r="C880" s="1250" t="s">
        <v>1869</v>
      </c>
    </row>
    <row r="881" spans="1:3" x14ac:dyDescent="0.2">
      <c r="A881" s="1249">
        <v>9003621</v>
      </c>
      <c r="B881" s="1250" t="s">
        <v>1851</v>
      </c>
      <c r="C881" s="1250" t="s">
        <v>1874</v>
      </c>
    </row>
    <row r="882" spans="1:3" x14ac:dyDescent="0.2">
      <c r="A882" s="1249">
        <v>9003632</v>
      </c>
      <c r="B882" s="1250" t="s">
        <v>1868</v>
      </c>
      <c r="C882" s="1250" t="s">
        <v>1869</v>
      </c>
    </row>
    <row r="883" spans="1:3" x14ac:dyDescent="0.2">
      <c r="A883" s="1249">
        <v>9003636</v>
      </c>
      <c r="B883" s="1250" t="s">
        <v>1868</v>
      </c>
      <c r="C883" s="1250" t="s">
        <v>1869</v>
      </c>
    </row>
    <row r="884" spans="1:3" x14ac:dyDescent="0.2">
      <c r="A884" s="1249">
        <v>9003641</v>
      </c>
      <c r="B884" s="1250" t="s">
        <v>1858</v>
      </c>
      <c r="C884" s="1250" t="s">
        <v>1859</v>
      </c>
    </row>
    <row r="885" spans="1:3" x14ac:dyDescent="0.2">
      <c r="A885" s="1249">
        <v>9003643</v>
      </c>
      <c r="B885" s="1250" t="s">
        <v>1868</v>
      </c>
      <c r="C885" s="1250" t="s">
        <v>1869</v>
      </c>
    </row>
    <row r="886" spans="1:3" x14ac:dyDescent="0.2">
      <c r="A886" s="1249">
        <v>9003654</v>
      </c>
      <c r="B886" s="1250" t="s">
        <v>1858</v>
      </c>
      <c r="C886" s="1250" t="s">
        <v>1859</v>
      </c>
    </row>
    <row r="887" spans="1:3" x14ac:dyDescent="0.2">
      <c r="A887" s="1249">
        <v>9003680</v>
      </c>
      <c r="B887" s="1250" t="s">
        <v>1868</v>
      </c>
      <c r="C887" s="1250" t="s">
        <v>1869</v>
      </c>
    </row>
    <row r="888" spans="1:3" x14ac:dyDescent="0.2">
      <c r="A888" s="1249">
        <v>9003691</v>
      </c>
      <c r="B888" s="1250" t="s">
        <v>1868</v>
      </c>
      <c r="C888" s="1250" t="s">
        <v>1869</v>
      </c>
    </row>
    <row r="889" spans="1:3" x14ac:dyDescent="0.2">
      <c r="A889" s="1249">
        <v>9003708</v>
      </c>
      <c r="B889" s="1250" t="s">
        <v>1868</v>
      </c>
      <c r="C889" s="1250" t="s">
        <v>1869</v>
      </c>
    </row>
    <row r="890" spans="1:3" x14ac:dyDescent="0.2">
      <c r="A890" s="1249">
        <v>9003709</v>
      </c>
      <c r="B890" s="1250" t="s">
        <v>1868</v>
      </c>
      <c r="C890" s="1250" t="s">
        <v>1869</v>
      </c>
    </row>
    <row r="891" spans="1:3" x14ac:dyDescent="0.2">
      <c r="A891" s="1249">
        <v>9003710</v>
      </c>
      <c r="B891" s="1250" t="s">
        <v>1858</v>
      </c>
      <c r="C891" s="1250" t="s">
        <v>1859</v>
      </c>
    </row>
    <row r="892" spans="1:3" x14ac:dyDescent="0.2">
      <c r="A892" s="1249">
        <v>9003711</v>
      </c>
      <c r="B892" s="1250" t="s">
        <v>1858</v>
      </c>
      <c r="C892" s="1250" t="s">
        <v>1859</v>
      </c>
    </row>
    <row r="893" spans="1:3" x14ac:dyDescent="0.2">
      <c r="A893" s="1249">
        <v>9003712</v>
      </c>
      <c r="B893" s="1250" t="s">
        <v>1858</v>
      </c>
      <c r="C893" s="1250" t="s">
        <v>1859</v>
      </c>
    </row>
    <row r="894" spans="1:3" x14ac:dyDescent="0.2">
      <c r="A894" s="1249">
        <v>9003713</v>
      </c>
      <c r="B894" s="1250" t="s">
        <v>1868</v>
      </c>
      <c r="C894" s="1250" t="s">
        <v>1869</v>
      </c>
    </row>
    <row r="895" spans="1:3" x14ac:dyDescent="0.2">
      <c r="A895" s="1249">
        <v>9003715</v>
      </c>
      <c r="B895" s="1250" t="s">
        <v>1868</v>
      </c>
      <c r="C895" s="1250" t="s">
        <v>1869</v>
      </c>
    </row>
    <row r="896" spans="1:3" x14ac:dyDescent="0.2">
      <c r="A896" s="1249">
        <v>9003717</v>
      </c>
      <c r="B896" s="1250" t="s">
        <v>1868</v>
      </c>
      <c r="C896" s="1250" t="s">
        <v>1869</v>
      </c>
    </row>
    <row r="897" spans="1:3" x14ac:dyDescent="0.2">
      <c r="A897" s="1249">
        <v>9003718</v>
      </c>
      <c r="B897" s="1250" t="s">
        <v>1868</v>
      </c>
      <c r="C897" s="1250" t="s">
        <v>1869</v>
      </c>
    </row>
    <row r="898" spans="1:3" x14ac:dyDescent="0.2">
      <c r="A898" s="1249">
        <v>9003719</v>
      </c>
      <c r="B898" s="1250" t="s">
        <v>1868</v>
      </c>
      <c r="C898" s="1250" t="s">
        <v>1869</v>
      </c>
    </row>
    <row r="899" spans="1:3" x14ac:dyDescent="0.2">
      <c r="A899" s="1249">
        <v>10001744</v>
      </c>
      <c r="B899" s="1250" t="s">
        <v>1854</v>
      </c>
      <c r="C899" s="1250" t="s">
        <v>1855</v>
      </c>
    </row>
    <row r="900" spans="1:3" x14ac:dyDescent="0.2">
      <c r="A900" s="1249">
        <v>10001820</v>
      </c>
      <c r="B900" s="1250" t="s">
        <v>1852</v>
      </c>
      <c r="C900" s="1250" t="s">
        <v>1853</v>
      </c>
    </row>
    <row r="901" spans="1:3" x14ac:dyDescent="0.2">
      <c r="A901" s="1249">
        <v>10001868</v>
      </c>
      <c r="B901" s="1250" t="s">
        <v>1852</v>
      </c>
      <c r="C901" s="1250" t="s">
        <v>1853</v>
      </c>
    </row>
    <row r="902" spans="1:3" x14ac:dyDescent="0.2">
      <c r="A902" s="1249">
        <v>10002009</v>
      </c>
      <c r="B902" s="1250" t="s">
        <v>1852</v>
      </c>
      <c r="C902" s="1250" t="s">
        <v>1853</v>
      </c>
    </row>
    <row r="903" spans="1:3" x14ac:dyDescent="0.2">
      <c r="A903" s="1249">
        <v>10002035</v>
      </c>
      <c r="B903" s="1250" t="s">
        <v>1852</v>
      </c>
      <c r="C903" s="1250" t="s">
        <v>1853</v>
      </c>
    </row>
    <row r="904" spans="1:3" x14ac:dyDescent="0.2">
      <c r="A904" s="1249">
        <v>10002047</v>
      </c>
      <c r="B904" s="1250" t="s">
        <v>1852</v>
      </c>
      <c r="C904" s="1250" t="s">
        <v>1853</v>
      </c>
    </row>
    <row r="905" spans="1:3" x14ac:dyDescent="0.2">
      <c r="A905" s="1249">
        <v>10002113</v>
      </c>
      <c r="B905" s="1250" t="s">
        <v>1852</v>
      </c>
      <c r="C905" s="1250" t="s">
        <v>1853</v>
      </c>
    </row>
    <row r="906" spans="1:3" x14ac:dyDescent="0.2">
      <c r="A906" s="1249">
        <v>10002165</v>
      </c>
      <c r="B906" s="1250" t="s">
        <v>1854</v>
      </c>
      <c r="C906" s="1250" t="s">
        <v>1855</v>
      </c>
    </row>
    <row r="907" spans="1:3" x14ac:dyDescent="0.2">
      <c r="A907" s="1249">
        <v>10002241</v>
      </c>
      <c r="B907" s="1250" t="s">
        <v>1852</v>
      </c>
      <c r="C907" s="1250" t="s">
        <v>1853</v>
      </c>
    </row>
    <row r="908" spans="1:3" x14ac:dyDescent="0.2">
      <c r="A908" s="1249">
        <v>10002346</v>
      </c>
      <c r="B908" s="1250" t="s">
        <v>1852</v>
      </c>
      <c r="C908" s="1250" t="s">
        <v>1853</v>
      </c>
    </row>
    <row r="909" spans="1:3" x14ac:dyDescent="0.2">
      <c r="A909" s="1249">
        <v>10003183</v>
      </c>
      <c r="B909" s="1250" t="s">
        <v>1852</v>
      </c>
      <c r="C909" s="1250" t="s">
        <v>1853</v>
      </c>
    </row>
    <row r="910" spans="1:3" x14ac:dyDescent="0.2">
      <c r="A910" s="1249">
        <v>10003396</v>
      </c>
      <c r="B910" s="1250" t="s">
        <v>1852</v>
      </c>
      <c r="C910" s="1250" t="s">
        <v>1853</v>
      </c>
    </row>
    <row r="911" spans="1:3" x14ac:dyDescent="0.2">
      <c r="A911" s="1249">
        <v>10003397</v>
      </c>
      <c r="B911" s="1250" t="s">
        <v>1852</v>
      </c>
      <c r="C911" s="1250" t="s">
        <v>1853</v>
      </c>
    </row>
    <row r="912" spans="1:3" x14ac:dyDescent="0.2">
      <c r="A912" s="1249">
        <v>10003408</v>
      </c>
      <c r="B912" s="1250" t="s">
        <v>1852</v>
      </c>
      <c r="C912" s="1250" t="s">
        <v>1853</v>
      </c>
    </row>
    <row r="913" spans="1:3" x14ac:dyDescent="0.2">
      <c r="A913" s="1249">
        <v>11001683</v>
      </c>
      <c r="B913" s="1250" t="s">
        <v>1854</v>
      </c>
      <c r="C913" s="1250" t="s">
        <v>1855</v>
      </c>
    </row>
    <row r="914" spans="1:3" x14ac:dyDescent="0.2">
      <c r="A914" s="1249">
        <v>11001687</v>
      </c>
      <c r="B914" s="1250" t="s">
        <v>1872</v>
      </c>
      <c r="C914" s="1250" t="s">
        <v>1873</v>
      </c>
    </row>
    <row r="915" spans="1:3" x14ac:dyDescent="0.2">
      <c r="A915" s="1249">
        <v>11001719</v>
      </c>
      <c r="B915" s="1250" t="s">
        <v>1872</v>
      </c>
      <c r="C915" s="1250" t="s">
        <v>1873</v>
      </c>
    </row>
    <row r="916" spans="1:3" x14ac:dyDescent="0.2">
      <c r="A916" s="1249">
        <v>11001832</v>
      </c>
      <c r="B916" s="1250" t="s">
        <v>1872</v>
      </c>
      <c r="C916" s="1250" t="s">
        <v>1873</v>
      </c>
    </row>
    <row r="917" spans="1:3" x14ac:dyDescent="0.2">
      <c r="A917" s="1249">
        <v>11001841</v>
      </c>
      <c r="B917" s="1250" t="s">
        <v>1872</v>
      </c>
      <c r="C917" s="1250" t="s">
        <v>1873</v>
      </c>
    </row>
    <row r="918" spans="1:3" x14ac:dyDescent="0.2">
      <c r="A918" s="1249">
        <v>11001881</v>
      </c>
      <c r="B918" s="1250" t="s">
        <v>1872</v>
      </c>
      <c r="C918" s="1250" t="s">
        <v>1873</v>
      </c>
    </row>
    <row r="919" spans="1:3" x14ac:dyDescent="0.2">
      <c r="A919" s="1249">
        <v>11001928</v>
      </c>
      <c r="B919" s="1250" t="s">
        <v>1872</v>
      </c>
      <c r="C919" s="1250" t="s">
        <v>1873</v>
      </c>
    </row>
    <row r="920" spans="1:3" x14ac:dyDescent="0.2">
      <c r="A920" s="1249">
        <v>11001951</v>
      </c>
      <c r="B920" s="1250" t="s">
        <v>1851</v>
      </c>
      <c r="C920" s="1250" t="s">
        <v>1874</v>
      </c>
    </row>
    <row r="921" spans="1:3" x14ac:dyDescent="0.2">
      <c r="A921" s="1249">
        <v>11001977</v>
      </c>
      <c r="B921" s="1250" t="s">
        <v>1872</v>
      </c>
      <c r="C921" s="1250" t="s">
        <v>1873</v>
      </c>
    </row>
    <row r="922" spans="1:3" x14ac:dyDescent="0.2">
      <c r="A922" s="1249">
        <v>11001982</v>
      </c>
      <c r="B922" s="1250" t="s">
        <v>1856</v>
      </c>
      <c r="C922" s="1250" t="s">
        <v>1857</v>
      </c>
    </row>
    <row r="923" spans="1:3" x14ac:dyDescent="0.2">
      <c r="A923" s="1249">
        <v>11002016</v>
      </c>
      <c r="B923" s="1250" t="s">
        <v>1872</v>
      </c>
      <c r="C923" s="1250" t="s">
        <v>1873</v>
      </c>
    </row>
    <row r="924" spans="1:3" x14ac:dyDescent="0.2">
      <c r="A924" s="1249">
        <v>11002039</v>
      </c>
      <c r="B924" s="1250" t="s">
        <v>1872</v>
      </c>
      <c r="C924" s="1250" t="s">
        <v>1873</v>
      </c>
    </row>
    <row r="925" spans="1:3" x14ac:dyDescent="0.2">
      <c r="A925" s="1249">
        <v>11002110</v>
      </c>
      <c r="B925" s="1250" t="s">
        <v>1872</v>
      </c>
      <c r="C925" s="1250" t="s">
        <v>1873</v>
      </c>
    </row>
    <row r="926" spans="1:3" x14ac:dyDescent="0.2">
      <c r="A926" s="1249">
        <v>11002118</v>
      </c>
      <c r="B926" s="1250" t="s">
        <v>1872</v>
      </c>
      <c r="C926" s="1250" t="s">
        <v>1873</v>
      </c>
    </row>
    <row r="927" spans="1:3" x14ac:dyDescent="0.2">
      <c r="A927" s="1249">
        <v>11002119</v>
      </c>
      <c r="B927" s="1250" t="s">
        <v>1872</v>
      </c>
      <c r="C927" s="1250" t="s">
        <v>1873</v>
      </c>
    </row>
    <row r="928" spans="1:3" x14ac:dyDescent="0.2">
      <c r="A928" s="1249">
        <v>11002121</v>
      </c>
      <c r="B928" s="1250" t="s">
        <v>1872</v>
      </c>
      <c r="C928" s="1250" t="s">
        <v>1873</v>
      </c>
    </row>
    <row r="929" spans="1:3" x14ac:dyDescent="0.2">
      <c r="A929" s="1249">
        <v>11002123</v>
      </c>
      <c r="B929" s="1250" t="s">
        <v>1872</v>
      </c>
      <c r="C929" s="1250" t="s">
        <v>1873</v>
      </c>
    </row>
    <row r="930" spans="1:3" x14ac:dyDescent="0.2">
      <c r="A930" s="1249">
        <v>11002278</v>
      </c>
      <c r="B930" s="1250" t="s">
        <v>1872</v>
      </c>
      <c r="C930" s="1250" t="s">
        <v>1873</v>
      </c>
    </row>
    <row r="931" spans="1:3" x14ac:dyDescent="0.2">
      <c r="A931" s="1249">
        <v>11003137</v>
      </c>
      <c r="B931" s="1250" t="s">
        <v>1872</v>
      </c>
      <c r="C931" s="1250" t="s">
        <v>1873</v>
      </c>
    </row>
    <row r="932" spans="1:3" x14ac:dyDescent="0.2">
      <c r="A932" s="1249">
        <v>11003138</v>
      </c>
      <c r="B932" s="1250" t="s">
        <v>1872</v>
      </c>
      <c r="C932" s="1250" t="s">
        <v>1873</v>
      </c>
    </row>
    <row r="933" spans="1:3" x14ac:dyDescent="0.2">
      <c r="A933" s="1249">
        <v>11003168</v>
      </c>
      <c r="B933" s="1250" t="s">
        <v>1872</v>
      </c>
      <c r="C933" s="1250" t="s">
        <v>1873</v>
      </c>
    </row>
    <row r="934" spans="1:3" x14ac:dyDescent="0.2">
      <c r="A934" s="1249">
        <v>11003178</v>
      </c>
      <c r="B934" s="1250" t="s">
        <v>1872</v>
      </c>
      <c r="C934" s="1250" t="s">
        <v>1873</v>
      </c>
    </row>
    <row r="935" spans="1:3" x14ac:dyDescent="0.2">
      <c r="A935" s="1249">
        <v>11003236</v>
      </c>
      <c r="B935" s="1250" t="s">
        <v>1872</v>
      </c>
      <c r="C935" s="1250" t="s">
        <v>1873</v>
      </c>
    </row>
    <row r="936" spans="1:3" x14ac:dyDescent="0.2">
      <c r="A936" s="1249">
        <v>11003262</v>
      </c>
      <c r="B936" s="1250" t="s">
        <v>1872</v>
      </c>
      <c r="C936" s="1250" t="s">
        <v>1873</v>
      </c>
    </row>
    <row r="937" spans="1:3" x14ac:dyDescent="0.2">
      <c r="A937" s="1249">
        <v>11003312</v>
      </c>
      <c r="B937" s="1250" t="s">
        <v>1851</v>
      </c>
      <c r="C937" s="1250" t="s">
        <v>1874</v>
      </c>
    </row>
    <row r="938" spans="1:3" x14ac:dyDescent="0.2">
      <c r="A938" s="1249">
        <v>11003353</v>
      </c>
      <c r="B938" s="1250" t="s">
        <v>1872</v>
      </c>
      <c r="C938" s="1250" t="s">
        <v>1873</v>
      </c>
    </row>
    <row r="939" spans="1:3" x14ac:dyDescent="0.2">
      <c r="A939" s="1249">
        <v>11003402</v>
      </c>
      <c r="B939" s="1250" t="s">
        <v>1872</v>
      </c>
      <c r="C939" s="1250" t="s">
        <v>1873</v>
      </c>
    </row>
    <row r="940" spans="1:3" x14ac:dyDescent="0.2">
      <c r="A940" s="1249">
        <v>11003415</v>
      </c>
      <c r="B940" s="1250" t="s">
        <v>1872</v>
      </c>
      <c r="C940" s="1250" t="s">
        <v>1873</v>
      </c>
    </row>
    <row r="941" spans="1:3" x14ac:dyDescent="0.2">
      <c r="A941" s="1249">
        <v>11003420</v>
      </c>
      <c r="B941" s="1250" t="s">
        <v>1851</v>
      </c>
      <c r="C941" s="1250" t="s">
        <v>1874</v>
      </c>
    </row>
    <row r="942" spans="1:3" x14ac:dyDescent="0.2">
      <c r="A942" s="1249">
        <v>11003421</v>
      </c>
      <c r="B942" s="1250" t="s">
        <v>1872</v>
      </c>
      <c r="C942" s="1250" t="s">
        <v>1873</v>
      </c>
    </row>
    <row r="943" spans="1:3" x14ac:dyDescent="0.2">
      <c r="A943" s="1249">
        <v>11003426</v>
      </c>
      <c r="B943" s="1250" t="s">
        <v>1872</v>
      </c>
      <c r="C943" s="1250" t="s">
        <v>1873</v>
      </c>
    </row>
    <row r="944" spans="1:3" x14ac:dyDescent="0.2">
      <c r="A944" s="1249">
        <v>12001639</v>
      </c>
      <c r="B944" s="1250" t="s">
        <v>1860</v>
      </c>
      <c r="C944" s="1250" t="s">
        <v>1861</v>
      </c>
    </row>
    <row r="945" spans="1:3" x14ac:dyDescent="0.2">
      <c r="A945" s="1249">
        <v>12001663</v>
      </c>
      <c r="B945" s="1250" t="s">
        <v>1860</v>
      </c>
      <c r="C945" s="1250" t="s">
        <v>1861</v>
      </c>
    </row>
    <row r="946" spans="1:3" x14ac:dyDescent="0.2">
      <c r="A946" s="1249">
        <v>12001685</v>
      </c>
      <c r="B946" s="1250" t="s">
        <v>1860</v>
      </c>
      <c r="C946" s="1250" t="s">
        <v>1861</v>
      </c>
    </row>
    <row r="947" spans="1:3" x14ac:dyDescent="0.2">
      <c r="A947" s="1249">
        <v>12001700</v>
      </c>
      <c r="B947" s="1250" t="s">
        <v>1860</v>
      </c>
      <c r="C947" s="1250" t="s">
        <v>1861</v>
      </c>
    </row>
    <row r="948" spans="1:3" x14ac:dyDescent="0.2">
      <c r="A948" s="1249">
        <v>12001739</v>
      </c>
      <c r="B948" s="1250" t="s">
        <v>1854</v>
      </c>
      <c r="C948" s="1250" t="s">
        <v>1855</v>
      </c>
    </row>
    <row r="949" spans="1:3" x14ac:dyDescent="0.2">
      <c r="A949" s="1249">
        <v>12001771</v>
      </c>
      <c r="B949" s="1250" t="s">
        <v>1860</v>
      </c>
      <c r="C949" s="1250" t="s">
        <v>1861</v>
      </c>
    </row>
    <row r="950" spans="1:3" x14ac:dyDescent="0.2">
      <c r="A950" s="1249">
        <v>12001831</v>
      </c>
      <c r="B950" s="1250" t="s">
        <v>1860</v>
      </c>
      <c r="C950" s="1250" t="s">
        <v>1861</v>
      </c>
    </row>
    <row r="951" spans="1:3" x14ac:dyDescent="0.2">
      <c r="A951" s="1249">
        <v>12001899</v>
      </c>
      <c r="B951" s="1250" t="s">
        <v>1854</v>
      </c>
      <c r="C951" s="1250" t="s">
        <v>1855</v>
      </c>
    </row>
    <row r="952" spans="1:3" x14ac:dyDescent="0.2">
      <c r="A952" s="1249">
        <v>12001910</v>
      </c>
      <c r="B952" s="1250" t="s">
        <v>1854</v>
      </c>
      <c r="C952" s="1250" t="s">
        <v>1855</v>
      </c>
    </row>
    <row r="953" spans="1:3" x14ac:dyDescent="0.2">
      <c r="A953" s="1249">
        <v>12001934</v>
      </c>
      <c r="B953" s="1250" t="s">
        <v>1860</v>
      </c>
      <c r="C953" s="1250" t="s">
        <v>1861</v>
      </c>
    </row>
    <row r="954" spans="1:3" x14ac:dyDescent="0.2">
      <c r="A954" s="1249">
        <v>12001935</v>
      </c>
      <c r="B954" s="1250" t="s">
        <v>1860</v>
      </c>
      <c r="C954" s="1250" t="s">
        <v>1861</v>
      </c>
    </row>
    <row r="955" spans="1:3" x14ac:dyDescent="0.2">
      <c r="A955" s="1249">
        <v>12001942</v>
      </c>
      <c r="B955" s="1250" t="s">
        <v>1856</v>
      </c>
      <c r="C955" s="1250" t="s">
        <v>1857</v>
      </c>
    </row>
    <row r="956" spans="1:3" x14ac:dyDescent="0.2">
      <c r="A956" s="1249">
        <v>12001961</v>
      </c>
      <c r="B956" s="1250" t="s">
        <v>1860</v>
      </c>
      <c r="C956" s="1250" t="s">
        <v>1861</v>
      </c>
    </row>
    <row r="957" spans="1:3" x14ac:dyDescent="0.2">
      <c r="A957" s="1249">
        <v>12002017</v>
      </c>
      <c r="B957" s="1250" t="s">
        <v>1860</v>
      </c>
      <c r="C957" s="1250" t="s">
        <v>1861</v>
      </c>
    </row>
    <row r="958" spans="1:3" x14ac:dyDescent="0.2">
      <c r="A958" s="1249">
        <v>12002031</v>
      </c>
      <c r="B958" s="1250" t="s">
        <v>1860</v>
      </c>
      <c r="C958" s="1250" t="s">
        <v>1861</v>
      </c>
    </row>
    <row r="959" spans="1:3" x14ac:dyDescent="0.2">
      <c r="A959" s="1249">
        <v>12002088</v>
      </c>
      <c r="B959" s="1250" t="s">
        <v>1860</v>
      </c>
      <c r="C959" s="1250" t="s">
        <v>1861</v>
      </c>
    </row>
    <row r="960" spans="1:3" x14ac:dyDescent="0.2">
      <c r="A960" s="1249">
        <v>12002174</v>
      </c>
      <c r="B960" s="1250" t="s">
        <v>1854</v>
      </c>
      <c r="C960" s="1250" t="s">
        <v>1855</v>
      </c>
    </row>
    <row r="961" spans="1:3" x14ac:dyDescent="0.2">
      <c r="A961" s="1249">
        <v>12002263</v>
      </c>
      <c r="B961" s="1250" t="s">
        <v>1860</v>
      </c>
      <c r="C961" s="1250" t="s">
        <v>1861</v>
      </c>
    </row>
    <row r="962" spans="1:3" x14ac:dyDescent="0.2">
      <c r="A962" s="1249">
        <v>12002350</v>
      </c>
      <c r="B962" s="1250" t="s">
        <v>1860</v>
      </c>
      <c r="C962" s="1250" t="s">
        <v>1861</v>
      </c>
    </row>
    <row r="963" spans="1:3" x14ac:dyDescent="0.2">
      <c r="A963" s="1249">
        <v>12002362</v>
      </c>
      <c r="B963" s="1250" t="s">
        <v>1860</v>
      </c>
      <c r="C963" s="1250" t="s">
        <v>1861</v>
      </c>
    </row>
    <row r="964" spans="1:3" x14ac:dyDescent="0.2">
      <c r="A964" s="1249">
        <v>12002458</v>
      </c>
      <c r="B964" s="1250" t="s">
        <v>1860</v>
      </c>
      <c r="C964" s="1250" t="s">
        <v>1861</v>
      </c>
    </row>
    <row r="965" spans="1:3" x14ac:dyDescent="0.2">
      <c r="A965" s="1249">
        <v>12002519</v>
      </c>
      <c r="B965" s="1250" t="s">
        <v>1854</v>
      </c>
      <c r="C965" s="1250" t="s">
        <v>1855</v>
      </c>
    </row>
    <row r="966" spans="1:3" x14ac:dyDescent="0.2">
      <c r="A966" s="1249">
        <v>12002554</v>
      </c>
      <c r="B966" s="1250" t="s">
        <v>1854</v>
      </c>
      <c r="C966" s="1250" t="s">
        <v>1855</v>
      </c>
    </row>
    <row r="967" spans="1:3" x14ac:dyDescent="0.2">
      <c r="A967" s="1249">
        <v>12002640</v>
      </c>
      <c r="B967" s="1250" t="s">
        <v>1860</v>
      </c>
      <c r="C967" s="1250" t="s">
        <v>1861</v>
      </c>
    </row>
    <row r="968" spans="1:3" x14ac:dyDescent="0.2">
      <c r="A968" s="1249">
        <v>12002641</v>
      </c>
      <c r="B968" s="1250" t="s">
        <v>1860</v>
      </c>
      <c r="C968" s="1250" t="s">
        <v>1861</v>
      </c>
    </row>
    <row r="969" spans="1:3" x14ac:dyDescent="0.2">
      <c r="A969" s="1249">
        <v>12002733</v>
      </c>
      <c r="B969" s="1250" t="s">
        <v>1860</v>
      </c>
      <c r="C969" s="1250" t="s">
        <v>1861</v>
      </c>
    </row>
    <row r="970" spans="1:3" x14ac:dyDescent="0.2">
      <c r="A970" s="1249">
        <v>12003016</v>
      </c>
      <c r="B970" s="1250" t="s">
        <v>1860</v>
      </c>
      <c r="C970" s="1250" t="s">
        <v>1861</v>
      </c>
    </row>
    <row r="971" spans="1:3" x14ac:dyDescent="0.2">
      <c r="A971" s="1249">
        <v>12003029</v>
      </c>
      <c r="B971" s="1250" t="s">
        <v>1860</v>
      </c>
      <c r="C971" s="1250" t="s">
        <v>1861</v>
      </c>
    </row>
    <row r="972" spans="1:3" x14ac:dyDescent="0.2">
      <c r="A972" s="1249">
        <v>12003100</v>
      </c>
      <c r="B972" s="1250" t="s">
        <v>1860</v>
      </c>
      <c r="C972" s="1250" t="s">
        <v>1861</v>
      </c>
    </row>
    <row r="973" spans="1:3" x14ac:dyDescent="0.2">
      <c r="A973" s="1249">
        <v>12003158</v>
      </c>
      <c r="B973" s="1250" t="s">
        <v>1860</v>
      </c>
      <c r="C973" s="1250" t="s">
        <v>1861</v>
      </c>
    </row>
    <row r="974" spans="1:3" x14ac:dyDescent="0.2">
      <c r="A974" s="1249">
        <v>12003164</v>
      </c>
      <c r="B974" s="1250" t="s">
        <v>1860</v>
      </c>
      <c r="C974" s="1250" t="s">
        <v>1861</v>
      </c>
    </row>
    <row r="975" spans="1:3" x14ac:dyDescent="0.2">
      <c r="A975" s="1249">
        <v>12003207</v>
      </c>
      <c r="B975" s="1250" t="s">
        <v>1860</v>
      </c>
      <c r="C975" s="1250" t="s">
        <v>1861</v>
      </c>
    </row>
    <row r="976" spans="1:3" x14ac:dyDescent="0.2">
      <c r="A976" s="1249">
        <v>12003214</v>
      </c>
      <c r="B976" s="1250" t="s">
        <v>1860</v>
      </c>
      <c r="C976" s="1250" t="s">
        <v>1861</v>
      </c>
    </row>
    <row r="977" spans="1:3" x14ac:dyDescent="0.2">
      <c r="A977" s="1249">
        <v>12003232</v>
      </c>
      <c r="B977" s="1250" t="s">
        <v>1860</v>
      </c>
      <c r="C977" s="1250" t="s">
        <v>1861</v>
      </c>
    </row>
    <row r="978" spans="1:3" x14ac:dyDescent="0.2">
      <c r="A978" s="1249">
        <v>12003247</v>
      </c>
      <c r="B978" s="1250" t="s">
        <v>1860</v>
      </c>
      <c r="C978" s="1250" t="s">
        <v>1861</v>
      </c>
    </row>
    <row r="979" spans="1:3" x14ac:dyDescent="0.2">
      <c r="A979" s="1249">
        <v>12003253</v>
      </c>
      <c r="B979" s="1250" t="s">
        <v>1860</v>
      </c>
      <c r="C979" s="1250" t="s">
        <v>1861</v>
      </c>
    </row>
    <row r="980" spans="1:3" x14ac:dyDescent="0.2">
      <c r="A980" s="1249">
        <v>12003255</v>
      </c>
      <c r="B980" s="1250" t="s">
        <v>1860</v>
      </c>
      <c r="C980" s="1250" t="s">
        <v>1861</v>
      </c>
    </row>
    <row r="981" spans="1:3" x14ac:dyDescent="0.2">
      <c r="A981" s="1249">
        <v>12003258</v>
      </c>
      <c r="B981" s="1250" t="s">
        <v>1854</v>
      </c>
      <c r="C981" s="1250" t="s">
        <v>1855</v>
      </c>
    </row>
    <row r="982" spans="1:3" x14ac:dyDescent="0.2">
      <c r="A982" s="1249">
        <v>12003279</v>
      </c>
      <c r="B982" s="1250" t="s">
        <v>1860</v>
      </c>
      <c r="C982" s="1250" t="s">
        <v>1861</v>
      </c>
    </row>
    <row r="983" spans="1:3" x14ac:dyDescent="0.2">
      <c r="A983" s="1249">
        <v>12003283</v>
      </c>
      <c r="B983" s="1250" t="s">
        <v>1860</v>
      </c>
      <c r="C983" s="1250" t="s">
        <v>1861</v>
      </c>
    </row>
    <row r="984" spans="1:3" x14ac:dyDescent="0.2">
      <c r="A984" s="1249">
        <v>12003287</v>
      </c>
      <c r="B984" s="1250" t="s">
        <v>1860</v>
      </c>
      <c r="C984" s="1250" t="s">
        <v>1861</v>
      </c>
    </row>
    <row r="985" spans="1:3" x14ac:dyDescent="0.2">
      <c r="A985" s="1249">
        <v>12003297</v>
      </c>
      <c r="B985" s="1250" t="s">
        <v>1860</v>
      </c>
      <c r="C985" s="1250" t="s">
        <v>1861</v>
      </c>
    </row>
    <row r="986" spans="1:3" x14ac:dyDescent="0.2">
      <c r="A986" s="1249">
        <v>12003326</v>
      </c>
      <c r="B986" s="1250" t="s">
        <v>1860</v>
      </c>
      <c r="C986" s="1250" t="s">
        <v>1861</v>
      </c>
    </row>
    <row r="987" spans="1:3" x14ac:dyDescent="0.2">
      <c r="A987" s="1249">
        <v>12003330</v>
      </c>
      <c r="B987" s="1250" t="s">
        <v>1860</v>
      </c>
      <c r="C987" s="1250" t="s">
        <v>1861</v>
      </c>
    </row>
    <row r="988" spans="1:3" x14ac:dyDescent="0.2">
      <c r="A988" s="1249">
        <v>12003333</v>
      </c>
      <c r="B988" s="1250" t="s">
        <v>1864</v>
      </c>
      <c r="C988" s="1250" t="s">
        <v>1865</v>
      </c>
    </row>
    <row r="989" spans="1:3" x14ac:dyDescent="0.2">
      <c r="A989" s="1249">
        <v>12003363</v>
      </c>
      <c r="B989" s="1250" t="s">
        <v>1860</v>
      </c>
      <c r="C989" s="1250" t="s">
        <v>1861</v>
      </c>
    </row>
    <row r="990" spans="1:3" x14ac:dyDescent="0.2">
      <c r="A990" s="1249">
        <v>12003368</v>
      </c>
      <c r="B990" s="1250" t="s">
        <v>1860</v>
      </c>
      <c r="C990" s="1250" t="s">
        <v>1861</v>
      </c>
    </row>
    <row r="991" spans="1:3" x14ac:dyDescent="0.2">
      <c r="A991" s="1249">
        <v>12003370</v>
      </c>
      <c r="B991" s="1250" t="s">
        <v>1860</v>
      </c>
      <c r="C991" s="1250" t="s">
        <v>1861</v>
      </c>
    </row>
    <row r="992" spans="1:3" x14ac:dyDescent="0.2">
      <c r="A992" s="1249">
        <v>12003385</v>
      </c>
      <c r="B992" s="1250" t="s">
        <v>1860</v>
      </c>
      <c r="C992" s="1250" t="s">
        <v>1861</v>
      </c>
    </row>
    <row r="993" spans="1:3" x14ac:dyDescent="0.2">
      <c r="A993" s="1249">
        <v>12003387</v>
      </c>
      <c r="B993" s="1250" t="s">
        <v>1854</v>
      </c>
      <c r="C993" s="1250" t="s">
        <v>1855</v>
      </c>
    </row>
    <row r="994" spans="1:3" x14ac:dyDescent="0.2">
      <c r="A994" s="1249">
        <v>12003413</v>
      </c>
      <c r="B994" s="1250" t="s">
        <v>1860</v>
      </c>
      <c r="C994" s="1250" t="s">
        <v>1861</v>
      </c>
    </row>
    <row r="995" spans="1:3" x14ac:dyDescent="0.2">
      <c r="A995" s="1249">
        <v>12003424</v>
      </c>
      <c r="B995" s="1250" t="s">
        <v>1860</v>
      </c>
      <c r="C995" s="1250" t="s">
        <v>1861</v>
      </c>
    </row>
    <row r="996" spans="1:3" x14ac:dyDescent="0.2">
      <c r="A996" s="1249">
        <v>12003437</v>
      </c>
      <c r="B996" s="1250" t="s">
        <v>1854</v>
      </c>
      <c r="C996" s="1250" t="s">
        <v>1855</v>
      </c>
    </row>
    <row r="997" spans="1:3" x14ac:dyDescent="0.2">
      <c r="A997" s="1249">
        <v>12003441</v>
      </c>
      <c r="B997" s="1250" t="s">
        <v>1860</v>
      </c>
      <c r="C997" s="1250" t="s">
        <v>1861</v>
      </c>
    </row>
    <row r="998" spans="1:3" x14ac:dyDescent="0.2">
      <c r="A998" s="1249">
        <v>12003442</v>
      </c>
      <c r="B998" s="1250" t="s">
        <v>1854</v>
      </c>
      <c r="C998" s="1250" t="s">
        <v>1855</v>
      </c>
    </row>
    <row r="999" spans="1:3" x14ac:dyDescent="0.2">
      <c r="A999" s="1249">
        <v>12003443</v>
      </c>
      <c r="B999" s="1250" t="s">
        <v>1864</v>
      </c>
      <c r="C999" s="1250" t="s">
        <v>1865</v>
      </c>
    </row>
    <row r="1000" spans="1:3" x14ac:dyDescent="0.2">
      <c r="A1000" s="1249">
        <v>12003450</v>
      </c>
      <c r="B1000" s="1250" t="s">
        <v>1860</v>
      </c>
      <c r="C1000" s="1250" t="s">
        <v>1861</v>
      </c>
    </row>
    <row r="1001" spans="1:3" x14ac:dyDescent="0.2">
      <c r="A1001" s="1249">
        <v>12003451</v>
      </c>
      <c r="B1001" s="1250" t="s">
        <v>1860</v>
      </c>
      <c r="C1001" s="1250" t="s">
        <v>1861</v>
      </c>
    </row>
    <row r="1002" spans="1:3" x14ac:dyDescent="0.2">
      <c r="A1002" s="1249">
        <v>12003453</v>
      </c>
      <c r="B1002" s="1250" t="s">
        <v>1860</v>
      </c>
      <c r="C1002" s="1250" t="s">
        <v>1861</v>
      </c>
    </row>
    <row r="1003" spans="1:3" x14ac:dyDescent="0.2">
      <c r="A1003" s="1249">
        <v>12003458</v>
      </c>
      <c r="B1003" s="1250" t="s">
        <v>1860</v>
      </c>
      <c r="C1003" s="1250" t="s">
        <v>1861</v>
      </c>
    </row>
    <row r="1004" spans="1:3" x14ac:dyDescent="0.2">
      <c r="A1004" s="1249">
        <v>12003460</v>
      </c>
      <c r="B1004" s="1250" t="s">
        <v>1860</v>
      </c>
      <c r="C1004" s="1250" t="s">
        <v>1861</v>
      </c>
    </row>
    <row r="1005" spans="1:3" x14ac:dyDescent="0.2">
      <c r="A1005" s="1249">
        <v>12003464</v>
      </c>
      <c r="B1005" s="1250" t="s">
        <v>1860</v>
      </c>
      <c r="C1005" s="1250" t="s">
        <v>1861</v>
      </c>
    </row>
    <row r="1006" spans="1:3" x14ac:dyDescent="0.2">
      <c r="A1006" s="1249">
        <v>12003476</v>
      </c>
      <c r="B1006" s="1250" t="s">
        <v>1860</v>
      </c>
      <c r="C1006" s="1250" t="s">
        <v>1861</v>
      </c>
    </row>
    <row r="1007" spans="1:3" x14ac:dyDescent="0.2">
      <c r="A1007" s="1249">
        <v>12003500</v>
      </c>
      <c r="B1007" s="1250" t="s">
        <v>1860</v>
      </c>
      <c r="C1007" s="1250" t="s">
        <v>1861</v>
      </c>
    </row>
    <row r="1008" spans="1:3" x14ac:dyDescent="0.2">
      <c r="A1008" s="1249">
        <v>12003501</v>
      </c>
      <c r="B1008" s="1250" t="s">
        <v>1860</v>
      </c>
      <c r="C1008" s="1250" t="s">
        <v>1861</v>
      </c>
    </row>
    <row r="1009" spans="1:3" x14ac:dyDescent="0.2">
      <c r="A1009" s="1249">
        <v>13001710</v>
      </c>
      <c r="B1009" s="1250" t="s">
        <v>1854</v>
      </c>
      <c r="C1009" s="1250" t="s">
        <v>1855</v>
      </c>
    </row>
    <row r="1010" spans="1:3" x14ac:dyDescent="0.2">
      <c r="A1010" s="1249">
        <v>13001773</v>
      </c>
      <c r="B1010" s="1250" t="s">
        <v>1862</v>
      </c>
      <c r="C1010" s="1250" t="s">
        <v>1863</v>
      </c>
    </row>
    <row r="1011" spans="1:3" x14ac:dyDescent="0.2">
      <c r="A1011" s="1249">
        <v>13001849</v>
      </c>
      <c r="B1011" s="1250" t="s">
        <v>1854</v>
      </c>
      <c r="C1011" s="1250" t="s">
        <v>1855</v>
      </c>
    </row>
    <row r="1012" spans="1:3" x14ac:dyDescent="0.2">
      <c r="A1012" s="1249">
        <v>13001876</v>
      </c>
      <c r="B1012" s="1250" t="s">
        <v>1862</v>
      </c>
      <c r="C1012" s="1250" t="s">
        <v>1863</v>
      </c>
    </row>
    <row r="1013" spans="1:3" x14ac:dyDescent="0.2">
      <c r="A1013" s="1249">
        <v>13001884</v>
      </c>
      <c r="B1013" s="1250" t="s">
        <v>1862</v>
      </c>
      <c r="C1013" s="1250" t="s">
        <v>1863</v>
      </c>
    </row>
    <row r="1014" spans="1:3" x14ac:dyDescent="0.2">
      <c r="A1014" s="1249">
        <v>13001915</v>
      </c>
      <c r="B1014" s="1250" t="s">
        <v>1854</v>
      </c>
      <c r="C1014" s="1250" t="s">
        <v>1855</v>
      </c>
    </row>
    <row r="1015" spans="1:3" x14ac:dyDescent="0.2">
      <c r="A1015" s="1249">
        <v>13001966</v>
      </c>
      <c r="B1015" s="1250" t="s">
        <v>1854</v>
      </c>
      <c r="C1015" s="1250" t="s">
        <v>1855</v>
      </c>
    </row>
    <row r="1016" spans="1:3" x14ac:dyDescent="0.2">
      <c r="A1016" s="1249">
        <v>13001992</v>
      </c>
      <c r="B1016" s="1250" t="s">
        <v>1854</v>
      </c>
      <c r="C1016" s="1250" t="s">
        <v>1855</v>
      </c>
    </row>
    <row r="1017" spans="1:3" x14ac:dyDescent="0.2">
      <c r="A1017" s="1249">
        <v>13002010</v>
      </c>
      <c r="B1017" s="1250" t="s">
        <v>1862</v>
      </c>
      <c r="C1017" s="1250" t="s">
        <v>1863</v>
      </c>
    </row>
    <row r="1018" spans="1:3" x14ac:dyDescent="0.2">
      <c r="A1018" s="1249">
        <v>13002029</v>
      </c>
      <c r="B1018" s="1250" t="s">
        <v>1862</v>
      </c>
      <c r="C1018" s="1250" t="s">
        <v>1863</v>
      </c>
    </row>
    <row r="1019" spans="1:3" x14ac:dyDescent="0.2">
      <c r="A1019" s="1249">
        <v>13002079</v>
      </c>
      <c r="B1019" s="1250" t="s">
        <v>1854</v>
      </c>
      <c r="C1019" s="1250" t="s">
        <v>1855</v>
      </c>
    </row>
    <row r="1020" spans="1:3" x14ac:dyDescent="0.2">
      <c r="A1020" s="1249">
        <v>13002184</v>
      </c>
      <c r="B1020" s="1250" t="s">
        <v>1862</v>
      </c>
      <c r="C1020" s="1250" t="s">
        <v>1863</v>
      </c>
    </row>
    <row r="1021" spans="1:3" x14ac:dyDescent="0.2">
      <c r="A1021" s="1249">
        <v>13002371</v>
      </c>
      <c r="B1021" s="1250" t="s">
        <v>1862</v>
      </c>
      <c r="C1021" s="1250" t="s">
        <v>1863</v>
      </c>
    </row>
    <row r="1022" spans="1:3" x14ac:dyDescent="0.2">
      <c r="A1022" s="1249">
        <v>13002372</v>
      </c>
      <c r="B1022" s="1250" t="s">
        <v>1862</v>
      </c>
      <c r="C1022" s="1250" t="s">
        <v>1863</v>
      </c>
    </row>
    <row r="1023" spans="1:3" x14ac:dyDescent="0.2">
      <c r="A1023" s="1249">
        <v>13002674</v>
      </c>
      <c r="B1023" s="1250" t="s">
        <v>1854</v>
      </c>
      <c r="C1023" s="1250" t="s">
        <v>1855</v>
      </c>
    </row>
    <row r="1024" spans="1:3" x14ac:dyDescent="0.2">
      <c r="A1024" s="1249">
        <v>13002745</v>
      </c>
      <c r="B1024" s="1250" t="s">
        <v>1862</v>
      </c>
      <c r="C1024" s="1250" t="s">
        <v>1863</v>
      </c>
    </row>
    <row r="1025" spans="1:3" x14ac:dyDescent="0.2">
      <c r="A1025" s="1249">
        <v>13003118</v>
      </c>
      <c r="B1025" s="1250" t="s">
        <v>1862</v>
      </c>
      <c r="C1025" s="1250" t="s">
        <v>1863</v>
      </c>
    </row>
    <row r="1026" spans="1:3" x14ac:dyDescent="0.2">
      <c r="A1026" s="1249">
        <v>13003133</v>
      </c>
      <c r="B1026" s="1250" t="s">
        <v>1862</v>
      </c>
      <c r="C1026" s="1250" t="s">
        <v>1863</v>
      </c>
    </row>
    <row r="1027" spans="1:3" x14ac:dyDescent="0.2">
      <c r="A1027" s="1249">
        <v>13003233</v>
      </c>
      <c r="B1027" s="1250" t="s">
        <v>1862</v>
      </c>
      <c r="C1027" s="1250" t="s">
        <v>1863</v>
      </c>
    </row>
    <row r="1028" spans="1:3" x14ac:dyDescent="0.2">
      <c r="A1028" s="1249">
        <v>13003243</v>
      </c>
      <c r="B1028" s="1250" t="s">
        <v>1862</v>
      </c>
      <c r="C1028" s="1250" t="s">
        <v>1863</v>
      </c>
    </row>
    <row r="1029" spans="1:3" x14ac:dyDescent="0.2">
      <c r="A1029" s="1249">
        <v>13003249</v>
      </c>
      <c r="B1029" s="1250" t="s">
        <v>1854</v>
      </c>
      <c r="C1029" s="1250" t="s">
        <v>1855</v>
      </c>
    </row>
    <row r="1030" spans="1:3" x14ac:dyDescent="0.2">
      <c r="A1030" s="1249">
        <v>13003433</v>
      </c>
      <c r="B1030" s="1250" t="s">
        <v>1862</v>
      </c>
      <c r="C1030" s="1250" t="s">
        <v>1863</v>
      </c>
    </row>
    <row r="1031" spans="1:3" x14ac:dyDescent="0.2">
      <c r="A1031" s="1249">
        <v>13003437</v>
      </c>
      <c r="B1031" s="1250" t="s">
        <v>1862</v>
      </c>
      <c r="C1031" s="1250" t="s">
        <v>1863</v>
      </c>
    </row>
    <row r="1032" spans="1:3" x14ac:dyDescent="0.2">
      <c r="A1032" s="1249">
        <v>13003450</v>
      </c>
      <c r="B1032" s="1250" t="s">
        <v>1862</v>
      </c>
      <c r="C1032" s="1250" t="s">
        <v>1863</v>
      </c>
    </row>
    <row r="1033" spans="1:3" x14ac:dyDescent="0.2">
      <c r="A1033" s="1249">
        <v>13003473</v>
      </c>
      <c r="B1033" s="1250" t="s">
        <v>1875</v>
      </c>
      <c r="C1033" s="1250" t="s">
        <v>1876</v>
      </c>
    </row>
    <row r="1034" spans="1:3" x14ac:dyDescent="0.2">
      <c r="A1034" s="1249">
        <v>14001705</v>
      </c>
      <c r="B1034" s="1250" t="s">
        <v>1864</v>
      </c>
      <c r="C1034" s="1250" t="s">
        <v>1865</v>
      </c>
    </row>
    <row r="1035" spans="1:3" x14ac:dyDescent="0.2">
      <c r="A1035" s="1249">
        <v>14001733</v>
      </c>
      <c r="B1035" s="1250" t="s">
        <v>1875</v>
      </c>
      <c r="C1035" s="1250" t="s">
        <v>1876</v>
      </c>
    </row>
    <row r="1036" spans="1:3" x14ac:dyDescent="0.2">
      <c r="A1036" s="1249">
        <v>14001775</v>
      </c>
      <c r="B1036" s="1250" t="s">
        <v>1854</v>
      </c>
      <c r="C1036" s="1250" t="s">
        <v>1855</v>
      </c>
    </row>
    <row r="1037" spans="1:3" x14ac:dyDescent="0.2">
      <c r="A1037" s="1249">
        <v>14001850</v>
      </c>
      <c r="B1037" s="1250" t="s">
        <v>1875</v>
      </c>
      <c r="C1037" s="1250" t="s">
        <v>1876</v>
      </c>
    </row>
    <row r="1038" spans="1:3" x14ac:dyDescent="0.2">
      <c r="A1038" s="1249">
        <v>14001855</v>
      </c>
      <c r="B1038" s="1250" t="s">
        <v>1864</v>
      </c>
      <c r="C1038" s="1250" t="s">
        <v>1865</v>
      </c>
    </row>
    <row r="1039" spans="1:3" x14ac:dyDescent="0.2">
      <c r="A1039" s="1249">
        <v>14001938</v>
      </c>
      <c r="B1039" s="1250" t="s">
        <v>1875</v>
      </c>
      <c r="C1039" s="1250" t="s">
        <v>1876</v>
      </c>
    </row>
    <row r="1040" spans="1:3" x14ac:dyDescent="0.2">
      <c r="A1040" s="1249">
        <v>14001948</v>
      </c>
      <c r="B1040" s="1250" t="s">
        <v>1875</v>
      </c>
      <c r="C1040" s="1250" t="s">
        <v>1876</v>
      </c>
    </row>
    <row r="1041" spans="1:3" x14ac:dyDescent="0.2">
      <c r="A1041" s="1249">
        <v>14001952</v>
      </c>
      <c r="B1041" s="1250" t="s">
        <v>1875</v>
      </c>
      <c r="C1041" s="1250" t="s">
        <v>1876</v>
      </c>
    </row>
    <row r="1042" spans="1:3" x14ac:dyDescent="0.2">
      <c r="A1042" s="1249">
        <v>14001971</v>
      </c>
      <c r="B1042" s="1250" t="s">
        <v>1875</v>
      </c>
      <c r="C1042" s="1250" t="s">
        <v>1876</v>
      </c>
    </row>
    <row r="1043" spans="1:3" x14ac:dyDescent="0.2">
      <c r="A1043" s="1249">
        <v>14001975</v>
      </c>
      <c r="B1043" s="1250" t="s">
        <v>1875</v>
      </c>
      <c r="C1043" s="1250" t="s">
        <v>1876</v>
      </c>
    </row>
    <row r="1044" spans="1:3" x14ac:dyDescent="0.2">
      <c r="A1044" s="1249">
        <v>14002064</v>
      </c>
      <c r="B1044" s="1250" t="s">
        <v>1875</v>
      </c>
      <c r="C1044" s="1250" t="s">
        <v>1876</v>
      </c>
    </row>
    <row r="1045" spans="1:3" x14ac:dyDescent="0.2">
      <c r="A1045" s="1249">
        <v>14002101</v>
      </c>
      <c r="B1045" s="1250" t="s">
        <v>1875</v>
      </c>
      <c r="C1045" s="1250" t="s">
        <v>1876</v>
      </c>
    </row>
    <row r="1046" spans="1:3" x14ac:dyDescent="0.2">
      <c r="A1046" s="1249">
        <v>14002156</v>
      </c>
      <c r="B1046" s="1250" t="s">
        <v>1875</v>
      </c>
      <c r="C1046" s="1250" t="s">
        <v>1876</v>
      </c>
    </row>
    <row r="1047" spans="1:3" x14ac:dyDescent="0.2">
      <c r="A1047" s="1249">
        <v>14002359</v>
      </c>
      <c r="B1047" s="1250" t="s">
        <v>1875</v>
      </c>
      <c r="C1047" s="1250" t="s">
        <v>1876</v>
      </c>
    </row>
    <row r="1048" spans="1:3" x14ac:dyDescent="0.2">
      <c r="A1048" s="1249">
        <v>14002592</v>
      </c>
      <c r="B1048" s="1250" t="s">
        <v>1875</v>
      </c>
      <c r="C1048" s="1250" t="s">
        <v>1876</v>
      </c>
    </row>
    <row r="1049" spans="1:3" x14ac:dyDescent="0.2">
      <c r="A1049" s="1249">
        <v>14002606</v>
      </c>
      <c r="B1049" s="1250" t="s">
        <v>1856</v>
      </c>
      <c r="C1049" s="1250" t="s">
        <v>1857</v>
      </c>
    </row>
    <row r="1050" spans="1:3" x14ac:dyDescent="0.2">
      <c r="A1050" s="1249">
        <v>14002702</v>
      </c>
      <c r="B1050" s="1250" t="s">
        <v>1875</v>
      </c>
      <c r="C1050" s="1250" t="s">
        <v>1876</v>
      </c>
    </row>
    <row r="1051" spans="1:3" x14ac:dyDescent="0.2">
      <c r="A1051" s="1249">
        <v>14002762</v>
      </c>
      <c r="B1051" s="1250" t="s">
        <v>1875</v>
      </c>
      <c r="C1051" s="1250" t="s">
        <v>1876</v>
      </c>
    </row>
    <row r="1052" spans="1:3" x14ac:dyDescent="0.2">
      <c r="A1052" s="1249">
        <v>14003006</v>
      </c>
      <c r="B1052" s="1250" t="s">
        <v>1875</v>
      </c>
      <c r="C1052" s="1250" t="s">
        <v>1876</v>
      </c>
    </row>
    <row r="1053" spans="1:3" x14ac:dyDescent="0.2">
      <c r="A1053" s="1249">
        <v>14003240</v>
      </c>
      <c r="B1053" s="1250" t="s">
        <v>1875</v>
      </c>
      <c r="C1053" s="1250" t="s">
        <v>1876</v>
      </c>
    </row>
    <row r="1054" spans="1:3" x14ac:dyDescent="0.2">
      <c r="A1054" s="1249">
        <v>14003246</v>
      </c>
      <c r="B1054" s="1250" t="s">
        <v>1875</v>
      </c>
      <c r="C1054" s="1250" t="s">
        <v>1876</v>
      </c>
    </row>
    <row r="1055" spans="1:3" x14ac:dyDescent="0.2">
      <c r="A1055" s="1249">
        <v>14003260</v>
      </c>
      <c r="B1055" s="1250" t="s">
        <v>1875</v>
      </c>
      <c r="C1055" s="1250" t="s">
        <v>1876</v>
      </c>
    </row>
    <row r="1056" spans="1:3" x14ac:dyDescent="0.2">
      <c r="A1056" s="1249">
        <v>14003305</v>
      </c>
      <c r="B1056" s="1250" t="s">
        <v>1875</v>
      </c>
      <c r="C1056" s="1250" t="s">
        <v>1876</v>
      </c>
    </row>
    <row r="1057" spans="1:3" x14ac:dyDescent="0.2">
      <c r="A1057" s="1249">
        <v>14003317</v>
      </c>
      <c r="B1057" s="1250" t="s">
        <v>1856</v>
      </c>
      <c r="C1057" s="1250" t="s">
        <v>1857</v>
      </c>
    </row>
    <row r="1058" spans="1:3" x14ac:dyDescent="0.2">
      <c r="A1058" s="1249">
        <v>14003338</v>
      </c>
      <c r="B1058" s="1250" t="s">
        <v>1875</v>
      </c>
      <c r="C1058" s="1250" t="s">
        <v>1876</v>
      </c>
    </row>
    <row r="1059" spans="1:3" x14ac:dyDescent="0.2">
      <c r="A1059" s="1249">
        <v>14003438</v>
      </c>
      <c r="B1059" s="1250" t="s">
        <v>1866</v>
      </c>
      <c r="C1059" s="1250" t="s">
        <v>1867</v>
      </c>
    </row>
    <row r="1060" spans="1:3" x14ac:dyDescent="0.2">
      <c r="A1060" s="1249">
        <v>14003448</v>
      </c>
      <c r="B1060" s="1250" t="s">
        <v>1875</v>
      </c>
      <c r="C1060" s="1250" t="s">
        <v>1876</v>
      </c>
    </row>
    <row r="1061" spans="1:3" x14ac:dyDescent="0.2">
      <c r="A1061" s="1249">
        <v>14003450</v>
      </c>
      <c r="B1061" s="1250" t="s">
        <v>1875</v>
      </c>
      <c r="C1061" s="1250" t="s">
        <v>1876</v>
      </c>
    </row>
    <row r="1062" spans="1:3" x14ac:dyDescent="0.2">
      <c r="A1062" s="1249">
        <v>14003452</v>
      </c>
      <c r="B1062" s="1250" t="s">
        <v>1875</v>
      </c>
      <c r="C1062" s="1250" t="s">
        <v>1876</v>
      </c>
    </row>
    <row r="1063" spans="1:3" x14ac:dyDescent="0.2">
      <c r="A1063" s="1249">
        <v>14003455</v>
      </c>
      <c r="B1063" s="1250" t="s">
        <v>1875</v>
      </c>
      <c r="C1063" s="1250" t="s">
        <v>1876</v>
      </c>
    </row>
    <row r="1064" spans="1:3" x14ac:dyDescent="0.2">
      <c r="A1064" s="1249">
        <v>14003456</v>
      </c>
      <c r="B1064" s="1250" t="s">
        <v>1875</v>
      </c>
      <c r="C1064" s="1250" t="s">
        <v>1876</v>
      </c>
    </row>
    <row r="1065" spans="1:3" x14ac:dyDescent="0.2">
      <c r="A1065" s="1249">
        <v>14003459</v>
      </c>
      <c r="B1065" s="1250" t="s">
        <v>1875</v>
      </c>
      <c r="C1065" s="1250" t="s">
        <v>1876</v>
      </c>
    </row>
    <row r="1066" spans="1:3" x14ac:dyDescent="0.2">
      <c r="A1066" s="1249">
        <v>14003471</v>
      </c>
      <c r="B1066" s="1250" t="s">
        <v>1854</v>
      </c>
      <c r="C1066" s="1250" t="s">
        <v>1855</v>
      </c>
    </row>
    <row r="1067" spans="1:3" x14ac:dyDescent="0.2">
      <c r="A1067" s="1249">
        <v>14003475</v>
      </c>
      <c r="B1067" s="1250" t="s">
        <v>1875</v>
      </c>
      <c r="C1067" s="1250" t="s">
        <v>1876</v>
      </c>
    </row>
    <row r="1068" spans="1:3" x14ac:dyDescent="0.2">
      <c r="A1068" s="1249">
        <v>14003484</v>
      </c>
      <c r="B1068" s="1250" t="s">
        <v>1875</v>
      </c>
      <c r="C1068" s="1250" t="s">
        <v>1876</v>
      </c>
    </row>
    <row r="1069" spans="1:3" x14ac:dyDescent="0.2">
      <c r="A1069" s="1249">
        <v>14003487</v>
      </c>
      <c r="B1069" s="1250" t="s">
        <v>1875</v>
      </c>
      <c r="C1069" s="1250" t="s">
        <v>1876</v>
      </c>
    </row>
    <row r="1070" spans="1:3" x14ac:dyDescent="0.2">
      <c r="A1070" s="1249">
        <v>14003491</v>
      </c>
      <c r="B1070" s="1250" t="s">
        <v>1875</v>
      </c>
      <c r="C1070" s="1250" t="s">
        <v>1876</v>
      </c>
    </row>
    <row r="1071" spans="1:3" x14ac:dyDescent="0.2">
      <c r="A1071" s="1249">
        <v>14003492</v>
      </c>
      <c r="B1071" s="1250" t="s">
        <v>1875</v>
      </c>
      <c r="C1071" s="1250" t="s">
        <v>1876</v>
      </c>
    </row>
    <row r="1072" spans="1:3" x14ac:dyDescent="0.2">
      <c r="A1072" s="1249">
        <v>14003493</v>
      </c>
      <c r="B1072" s="1250" t="s">
        <v>1875</v>
      </c>
      <c r="C1072" s="1250" t="s">
        <v>1876</v>
      </c>
    </row>
    <row r="1073" spans="1:3" x14ac:dyDescent="0.2">
      <c r="A1073" s="1249">
        <v>14003511</v>
      </c>
      <c r="B1073" s="1250" t="s">
        <v>1875</v>
      </c>
      <c r="C1073" s="1250" t="s">
        <v>1876</v>
      </c>
    </row>
    <row r="1074" spans="1:3" x14ac:dyDescent="0.2">
      <c r="A1074" s="1249">
        <v>14003530</v>
      </c>
      <c r="B1074" s="1250" t="s">
        <v>1875</v>
      </c>
      <c r="C1074" s="1250" t="s">
        <v>1876</v>
      </c>
    </row>
    <row r="1075" spans="1:3" x14ac:dyDescent="0.2">
      <c r="A1075" s="1249">
        <v>14003531</v>
      </c>
      <c r="B1075" s="1250" t="s">
        <v>1875</v>
      </c>
      <c r="C1075" s="1250" t="s">
        <v>1876</v>
      </c>
    </row>
    <row r="1076" spans="1:3" x14ac:dyDescent="0.2">
      <c r="A1076" s="1249">
        <v>14003545</v>
      </c>
      <c r="B1076" s="1250" t="s">
        <v>1875</v>
      </c>
      <c r="C1076" s="1250" t="s">
        <v>1876</v>
      </c>
    </row>
    <row r="1077" spans="1:3" x14ac:dyDescent="0.2">
      <c r="A1077" s="1249">
        <v>14003546</v>
      </c>
      <c r="B1077" s="1250" t="s">
        <v>1875</v>
      </c>
      <c r="C1077" s="1250" t="s">
        <v>1876</v>
      </c>
    </row>
    <row r="1078" spans="1:3" x14ac:dyDescent="0.2">
      <c r="A1078" s="1249">
        <v>15001637</v>
      </c>
      <c r="B1078" s="1250" t="s">
        <v>1854</v>
      </c>
      <c r="C1078" s="1250" t="s">
        <v>1855</v>
      </c>
    </row>
    <row r="1079" spans="1:3" x14ac:dyDescent="0.2">
      <c r="A1079" s="1249">
        <v>15001657</v>
      </c>
      <c r="B1079" s="1250" t="s">
        <v>1875</v>
      </c>
      <c r="C1079" s="1250" t="s">
        <v>1876</v>
      </c>
    </row>
    <row r="1080" spans="1:3" x14ac:dyDescent="0.2">
      <c r="A1080" s="1249">
        <v>15001669</v>
      </c>
      <c r="B1080" s="1250" t="s">
        <v>1875</v>
      </c>
      <c r="C1080" s="1250" t="s">
        <v>1876</v>
      </c>
    </row>
    <row r="1081" spans="1:3" x14ac:dyDescent="0.2">
      <c r="A1081" s="1249">
        <v>15001673</v>
      </c>
      <c r="B1081" s="1250" t="s">
        <v>1875</v>
      </c>
      <c r="C1081" s="1250" t="s">
        <v>1876</v>
      </c>
    </row>
    <row r="1082" spans="1:3" x14ac:dyDescent="0.2">
      <c r="A1082" s="1249">
        <v>15001732</v>
      </c>
      <c r="B1082" s="1250" t="s">
        <v>1854</v>
      </c>
      <c r="C1082" s="1250" t="s">
        <v>1855</v>
      </c>
    </row>
    <row r="1083" spans="1:3" x14ac:dyDescent="0.2">
      <c r="A1083" s="1249">
        <v>15001760</v>
      </c>
      <c r="B1083" s="1250" t="s">
        <v>1875</v>
      </c>
      <c r="C1083" s="1250" t="s">
        <v>1876</v>
      </c>
    </row>
    <row r="1084" spans="1:3" x14ac:dyDescent="0.2">
      <c r="A1084" s="1249">
        <v>15001782</v>
      </c>
      <c r="B1084" s="1250" t="s">
        <v>1875</v>
      </c>
      <c r="C1084" s="1250" t="s">
        <v>1876</v>
      </c>
    </row>
    <row r="1085" spans="1:3" x14ac:dyDescent="0.2">
      <c r="A1085" s="1249">
        <v>15001901</v>
      </c>
      <c r="B1085" s="1250" t="s">
        <v>1875</v>
      </c>
      <c r="C1085" s="1250" t="s">
        <v>1876</v>
      </c>
    </row>
    <row r="1086" spans="1:3" x14ac:dyDescent="0.2">
      <c r="A1086" s="1249">
        <v>15002060</v>
      </c>
      <c r="B1086" s="1250" t="s">
        <v>1854</v>
      </c>
      <c r="C1086" s="1250" t="s">
        <v>1855</v>
      </c>
    </row>
    <row r="1087" spans="1:3" x14ac:dyDescent="0.2">
      <c r="A1087" s="1249">
        <v>15002098</v>
      </c>
      <c r="B1087" s="1250" t="s">
        <v>1875</v>
      </c>
      <c r="C1087" s="1250" t="s">
        <v>1876</v>
      </c>
    </row>
    <row r="1088" spans="1:3" x14ac:dyDescent="0.2">
      <c r="A1088" s="1249">
        <v>15002147</v>
      </c>
      <c r="B1088" s="1250" t="s">
        <v>1875</v>
      </c>
      <c r="C1088" s="1250" t="s">
        <v>1876</v>
      </c>
    </row>
    <row r="1089" spans="1:3" x14ac:dyDescent="0.2">
      <c r="A1089" s="1249">
        <v>15002148</v>
      </c>
      <c r="B1089" s="1250" t="s">
        <v>1875</v>
      </c>
      <c r="C1089" s="1250" t="s">
        <v>1876</v>
      </c>
    </row>
    <row r="1090" spans="1:3" x14ac:dyDescent="0.2">
      <c r="A1090" s="1249">
        <v>15002182</v>
      </c>
      <c r="B1090" s="1250" t="s">
        <v>1854</v>
      </c>
      <c r="C1090" s="1250" t="s">
        <v>1855</v>
      </c>
    </row>
    <row r="1091" spans="1:3" x14ac:dyDescent="0.2">
      <c r="A1091" s="1249">
        <v>15002349</v>
      </c>
      <c r="B1091" s="1250" t="s">
        <v>1875</v>
      </c>
      <c r="C1091" s="1250" t="s">
        <v>1876</v>
      </c>
    </row>
    <row r="1092" spans="1:3" x14ac:dyDescent="0.2">
      <c r="A1092" s="1249">
        <v>15002370</v>
      </c>
      <c r="B1092" s="1250" t="s">
        <v>1875</v>
      </c>
      <c r="C1092" s="1250" t="s">
        <v>1876</v>
      </c>
    </row>
    <row r="1093" spans="1:3" x14ac:dyDescent="0.2">
      <c r="A1093" s="1249">
        <v>15002434</v>
      </c>
      <c r="B1093" s="1250" t="s">
        <v>1875</v>
      </c>
      <c r="C1093" s="1250" t="s">
        <v>1876</v>
      </c>
    </row>
    <row r="1094" spans="1:3" x14ac:dyDescent="0.2">
      <c r="A1094" s="1249">
        <v>15002463</v>
      </c>
      <c r="B1094" s="1250" t="s">
        <v>1854</v>
      </c>
      <c r="C1094" s="1250" t="s">
        <v>1855</v>
      </c>
    </row>
    <row r="1095" spans="1:3" x14ac:dyDescent="0.2">
      <c r="A1095" s="1249">
        <v>15002466</v>
      </c>
      <c r="B1095" s="1250" t="s">
        <v>1875</v>
      </c>
      <c r="C1095" s="1250" t="s">
        <v>1876</v>
      </c>
    </row>
    <row r="1096" spans="1:3" x14ac:dyDescent="0.2">
      <c r="A1096" s="1249">
        <v>15002528</v>
      </c>
      <c r="B1096" s="1250" t="s">
        <v>1854</v>
      </c>
      <c r="C1096" s="1250" t="s">
        <v>1855</v>
      </c>
    </row>
    <row r="1097" spans="1:3" x14ac:dyDescent="0.2">
      <c r="A1097" s="1249">
        <v>15002577</v>
      </c>
      <c r="B1097" s="1250" t="s">
        <v>1854</v>
      </c>
      <c r="C1097" s="1250" t="s">
        <v>1855</v>
      </c>
    </row>
    <row r="1098" spans="1:3" x14ac:dyDescent="0.2">
      <c r="A1098" s="1249">
        <v>15002599</v>
      </c>
      <c r="B1098" s="1250" t="s">
        <v>1866</v>
      </c>
      <c r="C1098" s="1250" t="s">
        <v>1867</v>
      </c>
    </row>
    <row r="1099" spans="1:3" x14ac:dyDescent="0.2">
      <c r="A1099" s="1249">
        <v>15002929</v>
      </c>
      <c r="B1099" s="1250" t="s">
        <v>1854</v>
      </c>
      <c r="C1099" s="1250" t="s">
        <v>1855</v>
      </c>
    </row>
    <row r="1100" spans="1:3" x14ac:dyDescent="0.2">
      <c r="A1100" s="1249">
        <v>15003068</v>
      </c>
      <c r="B1100" s="1250" t="s">
        <v>1875</v>
      </c>
      <c r="C1100" s="1250" t="s">
        <v>1876</v>
      </c>
    </row>
    <row r="1101" spans="1:3" x14ac:dyDescent="0.2">
      <c r="A1101" s="1249">
        <v>15003106</v>
      </c>
      <c r="B1101" s="1250" t="s">
        <v>1875</v>
      </c>
      <c r="C1101" s="1250" t="s">
        <v>1876</v>
      </c>
    </row>
    <row r="1102" spans="1:3" x14ac:dyDescent="0.2">
      <c r="A1102" s="1249">
        <v>15003122</v>
      </c>
      <c r="B1102" s="1250" t="s">
        <v>1875</v>
      </c>
      <c r="C1102" s="1250" t="s">
        <v>1876</v>
      </c>
    </row>
    <row r="1103" spans="1:3" x14ac:dyDescent="0.2">
      <c r="A1103" s="1249">
        <v>15003132</v>
      </c>
      <c r="B1103" s="1250" t="s">
        <v>1875</v>
      </c>
      <c r="C1103" s="1250" t="s">
        <v>1876</v>
      </c>
    </row>
    <row r="1104" spans="1:3" x14ac:dyDescent="0.2">
      <c r="A1104" s="1249">
        <v>15003136</v>
      </c>
      <c r="B1104" s="1250" t="s">
        <v>1875</v>
      </c>
      <c r="C1104" s="1250" t="s">
        <v>1876</v>
      </c>
    </row>
    <row r="1105" spans="1:3" x14ac:dyDescent="0.2">
      <c r="A1105" s="1249">
        <v>15003143</v>
      </c>
      <c r="B1105" s="1250" t="s">
        <v>1875</v>
      </c>
      <c r="C1105" s="1250" t="s">
        <v>1876</v>
      </c>
    </row>
    <row r="1106" spans="1:3" x14ac:dyDescent="0.2">
      <c r="A1106" s="1249">
        <v>15003154</v>
      </c>
      <c r="B1106" s="1250" t="s">
        <v>1875</v>
      </c>
      <c r="C1106" s="1250" t="s">
        <v>1876</v>
      </c>
    </row>
    <row r="1107" spans="1:3" x14ac:dyDescent="0.2">
      <c r="A1107" s="1249">
        <v>15003155</v>
      </c>
      <c r="B1107" s="1250" t="s">
        <v>1875</v>
      </c>
      <c r="C1107" s="1250" t="s">
        <v>1876</v>
      </c>
    </row>
    <row r="1108" spans="1:3" x14ac:dyDescent="0.2">
      <c r="A1108" s="1249">
        <v>15003222</v>
      </c>
      <c r="B1108" s="1250" t="s">
        <v>1875</v>
      </c>
      <c r="C1108" s="1250" t="s">
        <v>1876</v>
      </c>
    </row>
    <row r="1109" spans="1:3" x14ac:dyDescent="0.2">
      <c r="A1109" s="1249">
        <v>15003231</v>
      </c>
      <c r="B1109" s="1250" t="s">
        <v>1875</v>
      </c>
      <c r="C1109" s="1250" t="s">
        <v>1876</v>
      </c>
    </row>
    <row r="1110" spans="1:3" x14ac:dyDescent="0.2">
      <c r="A1110" s="1249">
        <v>15003235</v>
      </c>
      <c r="B1110" s="1250" t="s">
        <v>1875</v>
      </c>
      <c r="C1110" s="1250" t="s">
        <v>1876</v>
      </c>
    </row>
    <row r="1111" spans="1:3" x14ac:dyDescent="0.2">
      <c r="A1111" s="1249">
        <v>15003302</v>
      </c>
      <c r="B1111" s="1250" t="s">
        <v>1875</v>
      </c>
      <c r="C1111" s="1250" t="s">
        <v>1876</v>
      </c>
    </row>
    <row r="1112" spans="1:3" x14ac:dyDescent="0.2">
      <c r="A1112" s="1249">
        <v>15003303</v>
      </c>
      <c r="B1112" s="1250" t="s">
        <v>1875</v>
      </c>
      <c r="C1112" s="1250" t="s">
        <v>1876</v>
      </c>
    </row>
    <row r="1113" spans="1:3" x14ac:dyDescent="0.2">
      <c r="A1113" s="1249">
        <v>15003321</v>
      </c>
      <c r="B1113" s="1250" t="s">
        <v>1875</v>
      </c>
      <c r="C1113" s="1250" t="s">
        <v>1876</v>
      </c>
    </row>
    <row r="1114" spans="1:3" x14ac:dyDescent="0.2">
      <c r="A1114" s="1249">
        <v>15003329</v>
      </c>
      <c r="B1114" s="1250" t="s">
        <v>1875</v>
      </c>
      <c r="C1114" s="1250" t="s">
        <v>1876</v>
      </c>
    </row>
    <row r="1115" spans="1:3" x14ac:dyDescent="0.2">
      <c r="A1115" s="1249">
        <v>15003331</v>
      </c>
      <c r="B1115" s="1250" t="s">
        <v>1875</v>
      </c>
      <c r="C1115" s="1250" t="s">
        <v>1876</v>
      </c>
    </row>
    <row r="1116" spans="1:3" x14ac:dyDescent="0.2">
      <c r="A1116" s="1249">
        <v>15003350</v>
      </c>
      <c r="B1116" s="1250" t="s">
        <v>1875</v>
      </c>
      <c r="C1116" s="1250" t="s">
        <v>1876</v>
      </c>
    </row>
    <row r="1117" spans="1:3" x14ac:dyDescent="0.2">
      <c r="A1117" s="1249">
        <v>15003354</v>
      </c>
      <c r="B1117" s="1250" t="s">
        <v>1875</v>
      </c>
      <c r="C1117" s="1250" t="s">
        <v>1876</v>
      </c>
    </row>
    <row r="1118" spans="1:3" x14ac:dyDescent="0.2">
      <c r="A1118" s="1249">
        <v>15003355</v>
      </c>
      <c r="B1118" s="1250" t="s">
        <v>1875</v>
      </c>
      <c r="C1118" s="1250" t="s">
        <v>1876</v>
      </c>
    </row>
    <row r="1119" spans="1:3" x14ac:dyDescent="0.2">
      <c r="A1119" s="1249">
        <v>15003449</v>
      </c>
      <c r="B1119" s="1250" t="s">
        <v>1875</v>
      </c>
      <c r="C1119" s="1250" t="s">
        <v>1876</v>
      </c>
    </row>
    <row r="1120" spans="1:3" x14ac:dyDescent="0.2">
      <c r="A1120" s="1249">
        <v>15003450</v>
      </c>
      <c r="B1120" s="1250" t="s">
        <v>1875</v>
      </c>
      <c r="C1120" s="1250" t="s">
        <v>1876</v>
      </c>
    </row>
    <row r="1121" spans="1:3" x14ac:dyDescent="0.2">
      <c r="A1121" s="1249">
        <v>15003456</v>
      </c>
      <c r="B1121" s="1250" t="s">
        <v>1875</v>
      </c>
      <c r="C1121" s="1250" t="s">
        <v>1876</v>
      </c>
    </row>
    <row r="1122" spans="1:3" x14ac:dyDescent="0.2">
      <c r="A1122" s="1249">
        <v>15003460</v>
      </c>
      <c r="B1122" s="1250" t="s">
        <v>1875</v>
      </c>
      <c r="C1122" s="1250" t="s">
        <v>1876</v>
      </c>
    </row>
    <row r="1123" spans="1:3" x14ac:dyDescent="0.2">
      <c r="A1123" s="1249">
        <v>15003474</v>
      </c>
      <c r="B1123" s="1250" t="s">
        <v>1875</v>
      </c>
      <c r="C1123" s="1250" t="s">
        <v>1876</v>
      </c>
    </row>
    <row r="1124" spans="1:3" x14ac:dyDescent="0.2">
      <c r="A1124" s="1249">
        <v>15003475</v>
      </c>
      <c r="B1124" s="1250" t="s">
        <v>1875</v>
      </c>
      <c r="C1124" s="1250" t="s">
        <v>1876</v>
      </c>
    </row>
    <row r="1125" spans="1:3" x14ac:dyDescent="0.2">
      <c r="A1125" s="1249">
        <v>15003495</v>
      </c>
      <c r="B1125" s="1250" t="s">
        <v>1875</v>
      </c>
      <c r="C1125" s="1250" t="s">
        <v>1876</v>
      </c>
    </row>
    <row r="1126" spans="1:3" x14ac:dyDescent="0.2">
      <c r="A1126" s="1249">
        <v>15003496</v>
      </c>
      <c r="B1126" s="1250" t="s">
        <v>1875</v>
      </c>
      <c r="C1126" s="1250" t="s">
        <v>1876</v>
      </c>
    </row>
    <row r="1127" spans="1:3" x14ac:dyDescent="0.2">
      <c r="A1127" s="1249">
        <v>15003500</v>
      </c>
      <c r="B1127" s="1250" t="s">
        <v>1875</v>
      </c>
      <c r="C1127" s="1250" t="s">
        <v>1876</v>
      </c>
    </row>
    <row r="1128" spans="1:3" x14ac:dyDescent="0.2">
      <c r="A1128" s="1249">
        <v>15003501</v>
      </c>
      <c r="B1128" s="1250" t="s">
        <v>1875</v>
      </c>
      <c r="C1128" s="1250" t="s">
        <v>1876</v>
      </c>
    </row>
    <row r="1129" spans="1:3" x14ac:dyDescent="0.2">
      <c r="A1129" s="1249">
        <v>15003536</v>
      </c>
      <c r="B1129" s="1250" t="s">
        <v>1875</v>
      </c>
      <c r="C1129" s="1250" t="s">
        <v>1876</v>
      </c>
    </row>
    <row r="1130" spans="1:3" x14ac:dyDescent="0.2">
      <c r="A1130" s="1249">
        <v>15003537</v>
      </c>
      <c r="B1130" s="1250" t="s">
        <v>1875</v>
      </c>
      <c r="C1130" s="1250" t="s">
        <v>1876</v>
      </c>
    </row>
    <row r="1131" spans="1:3" x14ac:dyDescent="0.2">
      <c r="A1131" s="1249">
        <v>15003538</v>
      </c>
      <c r="B1131" s="1250" t="s">
        <v>1875</v>
      </c>
      <c r="C1131" s="1250" t="s">
        <v>1876</v>
      </c>
    </row>
    <row r="1132" spans="1:3" x14ac:dyDescent="0.2">
      <c r="A1132" s="1249">
        <v>16001651</v>
      </c>
      <c r="B1132" s="1250" t="s">
        <v>1854</v>
      </c>
      <c r="C1132" s="1250" t="s">
        <v>1855</v>
      </c>
    </row>
    <row r="1133" spans="1:3" x14ac:dyDescent="0.2">
      <c r="A1133" s="1249">
        <v>16001692</v>
      </c>
      <c r="B1133" s="1250" t="s">
        <v>1852</v>
      </c>
      <c r="C1133" s="1250" t="s">
        <v>1853</v>
      </c>
    </row>
    <row r="1134" spans="1:3" x14ac:dyDescent="0.2">
      <c r="A1134" s="1249">
        <v>16001726</v>
      </c>
      <c r="B1134" s="1250" t="s">
        <v>1852</v>
      </c>
      <c r="C1134" s="1250" t="s">
        <v>1853</v>
      </c>
    </row>
    <row r="1135" spans="1:3" x14ac:dyDescent="0.2">
      <c r="A1135" s="1249">
        <v>16001882</v>
      </c>
      <c r="B1135" s="1250" t="s">
        <v>1852</v>
      </c>
      <c r="C1135" s="1250" t="s">
        <v>1853</v>
      </c>
    </row>
    <row r="1136" spans="1:3" x14ac:dyDescent="0.2">
      <c r="A1136" s="1249">
        <v>16001917</v>
      </c>
      <c r="B1136" s="1250" t="s">
        <v>1852</v>
      </c>
      <c r="C1136" s="1250" t="s">
        <v>1853</v>
      </c>
    </row>
    <row r="1137" spans="1:3" x14ac:dyDescent="0.2">
      <c r="A1137" s="1249">
        <v>16001983</v>
      </c>
      <c r="B1137" s="1250" t="s">
        <v>1852</v>
      </c>
      <c r="C1137" s="1250" t="s">
        <v>1853</v>
      </c>
    </row>
    <row r="1138" spans="1:3" x14ac:dyDescent="0.2">
      <c r="A1138" s="1249">
        <v>16002000</v>
      </c>
      <c r="B1138" s="1250" t="s">
        <v>1852</v>
      </c>
      <c r="C1138" s="1250" t="s">
        <v>1853</v>
      </c>
    </row>
    <row r="1139" spans="1:3" x14ac:dyDescent="0.2">
      <c r="A1139" s="1249">
        <v>16002157</v>
      </c>
      <c r="B1139" s="1250" t="s">
        <v>1866</v>
      </c>
      <c r="C1139" s="1250" t="s">
        <v>1867</v>
      </c>
    </row>
    <row r="1140" spans="1:3" x14ac:dyDescent="0.2">
      <c r="A1140" s="1249">
        <v>16002373</v>
      </c>
      <c r="B1140" s="1250" t="s">
        <v>1852</v>
      </c>
      <c r="C1140" s="1250" t="s">
        <v>1853</v>
      </c>
    </row>
    <row r="1141" spans="1:3" x14ac:dyDescent="0.2">
      <c r="A1141" s="1249">
        <v>16002703</v>
      </c>
      <c r="B1141" s="1250" t="s">
        <v>1852</v>
      </c>
      <c r="C1141" s="1250" t="s">
        <v>1853</v>
      </c>
    </row>
    <row r="1142" spans="1:3" x14ac:dyDescent="0.2">
      <c r="A1142" s="1249">
        <v>16002896</v>
      </c>
      <c r="B1142" s="1250" t="s">
        <v>1852</v>
      </c>
      <c r="C1142" s="1250" t="s">
        <v>1853</v>
      </c>
    </row>
    <row r="1143" spans="1:3" x14ac:dyDescent="0.2">
      <c r="A1143" s="1249">
        <v>16003060</v>
      </c>
      <c r="B1143" s="1250" t="s">
        <v>1852</v>
      </c>
      <c r="C1143" s="1250" t="s">
        <v>1853</v>
      </c>
    </row>
    <row r="1144" spans="1:3" x14ac:dyDescent="0.2">
      <c r="A1144" s="1249">
        <v>16003092</v>
      </c>
      <c r="B1144" s="1250" t="s">
        <v>1852</v>
      </c>
      <c r="C1144" s="1250" t="s">
        <v>1853</v>
      </c>
    </row>
    <row r="1145" spans="1:3" x14ac:dyDescent="0.2">
      <c r="A1145" s="1249">
        <v>16003210</v>
      </c>
      <c r="B1145" s="1250" t="s">
        <v>1856</v>
      </c>
      <c r="C1145" s="1250" t="s">
        <v>1857</v>
      </c>
    </row>
    <row r="1146" spans="1:3" x14ac:dyDescent="0.2">
      <c r="A1146" s="1249">
        <v>16003241</v>
      </c>
      <c r="B1146" s="1250" t="s">
        <v>1852</v>
      </c>
      <c r="C1146" s="1250" t="s">
        <v>1853</v>
      </c>
    </row>
    <row r="1147" spans="1:3" x14ac:dyDescent="0.2">
      <c r="A1147" s="1249">
        <v>16003284</v>
      </c>
      <c r="B1147" s="1250" t="s">
        <v>1852</v>
      </c>
      <c r="C1147" s="1250" t="s">
        <v>1853</v>
      </c>
    </row>
    <row r="1148" spans="1:3" x14ac:dyDescent="0.2">
      <c r="A1148" s="1249">
        <v>16003286</v>
      </c>
      <c r="B1148" s="1250" t="s">
        <v>1852</v>
      </c>
      <c r="C1148" s="1250" t="s">
        <v>1853</v>
      </c>
    </row>
    <row r="1149" spans="1:3" x14ac:dyDescent="0.2">
      <c r="A1149" s="1249">
        <v>16003327</v>
      </c>
      <c r="B1149" s="1250" t="s">
        <v>1852</v>
      </c>
      <c r="C1149" s="1250" t="s">
        <v>1853</v>
      </c>
    </row>
    <row r="1150" spans="1:3" x14ac:dyDescent="0.2">
      <c r="A1150" s="1249">
        <v>16003406</v>
      </c>
      <c r="B1150" s="1250" t="s">
        <v>1852</v>
      </c>
      <c r="C1150" s="1250" t="s">
        <v>1853</v>
      </c>
    </row>
    <row r="1151" spans="1:3" x14ac:dyDescent="0.2">
      <c r="A1151" s="1249">
        <v>16003428</v>
      </c>
      <c r="B1151" s="1250" t="s">
        <v>1852</v>
      </c>
      <c r="C1151" s="1250" t="s">
        <v>1853</v>
      </c>
    </row>
    <row r="1152" spans="1:3" x14ac:dyDescent="0.2">
      <c r="A1152" s="1249">
        <v>16003440</v>
      </c>
      <c r="B1152" s="1250" t="s">
        <v>1852</v>
      </c>
      <c r="C1152" s="1250" t="s">
        <v>1853</v>
      </c>
    </row>
    <row r="1153" spans="1:3" x14ac:dyDescent="0.2">
      <c r="A1153" s="1249">
        <v>16003446</v>
      </c>
      <c r="B1153" s="1250" t="s">
        <v>1852</v>
      </c>
      <c r="C1153" s="1250" t="s">
        <v>1853</v>
      </c>
    </row>
    <row r="1154" spans="1:3" x14ac:dyDescent="0.2">
      <c r="A1154" s="1249">
        <v>16003451</v>
      </c>
      <c r="B1154" s="1250" t="s">
        <v>1852</v>
      </c>
      <c r="C1154" s="1250" t="s">
        <v>1853</v>
      </c>
    </row>
    <row r="1155" spans="1:3" x14ac:dyDescent="0.2">
      <c r="A1155" s="1249">
        <v>16003466</v>
      </c>
      <c r="B1155" s="1250" t="s">
        <v>1852</v>
      </c>
      <c r="C1155" s="1250" t="s">
        <v>1853</v>
      </c>
    </row>
    <row r="1156" spans="1:3" x14ac:dyDescent="0.2">
      <c r="A1156" s="1249">
        <v>16003481</v>
      </c>
      <c r="B1156" s="1250" t="s">
        <v>1852</v>
      </c>
      <c r="C1156" s="1250" t="s">
        <v>1853</v>
      </c>
    </row>
    <row r="1157" spans="1:3" x14ac:dyDescent="0.2">
      <c r="A1157" s="1249">
        <v>1003190</v>
      </c>
      <c r="B1157" s="1250" t="s">
        <v>1852</v>
      </c>
      <c r="C1157" s="1250" t="s">
        <v>1853</v>
      </c>
    </row>
    <row r="1158" spans="1:3" x14ac:dyDescent="0.2">
      <c r="A1158" s="1249">
        <v>3001791</v>
      </c>
      <c r="B1158" s="1250" t="s">
        <v>1862</v>
      </c>
      <c r="C1158" s="1250" t="s">
        <v>1863</v>
      </c>
    </row>
    <row r="1159" spans="1:3" x14ac:dyDescent="0.2">
      <c r="A1159" s="1249">
        <v>5002102</v>
      </c>
      <c r="B1159" s="1250" t="s">
        <v>1864</v>
      </c>
      <c r="C1159" s="1250" t="s">
        <v>1865</v>
      </c>
    </row>
    <row r="1160" spans="1:3" x14ac:dyDescent="0.2">
      <c r="A1160" s="1249">
        <v>5003216</v>
      </c>
      <c r="B1160" s="1250" t="s">
        <v>1870</v>
      </c>
      <c r="C1160" s="1250" t="s">
        <v>1871</v>
      </c>
    </row>
    <row r="1161" spans="1:3" x14ac:dyDescent="0.2">
      <c r="A1161" s="1249">
        <v>9001761</v>
      </c>
      <c r="B1161" s="1250" t="s">
        <v>1868</v>
      </c>
      <c r="C1161" s="1250" t="s">
        <v>1869</v>
      </c>
    </row>
    <row r="1162" spans="1:3" x14ac:dyDescent="0.2">
      <c r="A1162" s="1249">
        <v>9001851</v>
      </c>
      <c r="B1162" s="1250" t="s">
        <v>1868</v>
      </c>
      <c r="C1162" s="1250" t="s">
        <v>1869</v>
      </c>
    </row>
    <row r="1163" spans="1:3" x14ac:dyDescent="0.2">
      <c r="A1163" s="1249">
        <v>9002068</v>
      </c>
      <c r="B1163" s="1250" t="s">
        <v>1868</v>
      </c>
      <c r="C1163" s="1250" t="s">
        <v>1869</v>
      </c>
    </row>
    <row r="1164" spans="1:3" x14ac:dyDescent="0.2">
      <c r="A1164" s="1249">
        <v>9003149</v>
      </c>
      <c r="B1164" s="1250" t="s">
        <v>1868</v>
      </c>
      <c r="C1164" s="1250" t="s">
        <v>1869</v>
      </c>
    </row>
    <row r="1165" spans="1:3" x14ac:dyDescent="0.2">
      <c r="A1165" s="1249">
        <v>12001633</v>
      </c>
      <c r="B1165" s="1250" t="s">
        <v>1860</v>
      </c>
      <c r="C1165" s="1250" t="s">
        <v>1861</v>
      </c>
    </row>
    <row r="1166" spans="1:3" x14ac:dyDescent="0.2">
      <c r="A1166" s="1249">
        <v>12002515</v>
      </c>
      <c r="B1166" s="1250" t="s">
        <v>1860</v>
      </c>
      <c r="C1166" s="1250" t="s">
        <v>1861</v>
      </c>
    </row>
    <row r="1167" spans="1:3" x14ac:dyDescent="0.2">
      <c r="A1167" s="1249">
        <v>14003229</v>
      </c>
      <c r="B1167" s="1250" t="s">
        <v>1875</v>
      </c>
      <c r="C1167" s="1250" t="s">
        <v>1876</v>
      </c>
    </row>
    <row r="1168" spans="1:3" x14ac:dyDescent="0.2">
      <c r="A1168" s="1249">
        <v>3001840</v>
      </c>
      <c r="B1168" s="1250" t="s">
        <v>1862</v>
      </c>
      <c r="C1168" s="1250" t="s">
        <v>1863</v>
      </c>
    </row>
    <row r="1169" spans="1:3" x14ac:dyDescent="0.2">
      <c r="A1169" s="1249">
        <v>3002583</v>
      </c>
      <c r="B1169" s="1250" t="s">
        <v>1862</v>
      </c>
      <c r="C1169" s="1250" t="s">
        <v>1863</v>
      </c>
    </row>
    <row r="1170" spans="1:3" x14ac:dyDescent="0.2">
      <c r="A1170" s="1249">
        <v>3003120</v>
      </c>
      <c r="B1170" s="1250" t="s">
        <v>1862</v>
      </c>
      <c r="C1170" s="1250" t="s">
        <v>1863</v>
      </c>
    </row>
    <row r="1171" spans="1:3" x14ac:dyDescent="0.2">
      <c r="A1171" s="1249">
        <v>5001937</v>
      </c>
      <c r="B1171" s="1250" t="s">
        <v>1870</v>
      </c>
      <c r="C1171" s="1250" t="s">
        <v>1871</v>
      </c>
    </row>
    <row r="1172" spans="1:3" x14ac:dyDescent="0.2">
      <c r="A1172" s="1249">
        <v>5001960</v>
      </c>
      <c r="B1172" s="1250" t="s">
        <v>1870</v>
      </c>
      <c r="C1172" s="1250" t="s">
        <v>1871</v>
      </c>
    </row>
    <row r="1173" spans="1:3" x14ac:dyDescent="0.2">
      <c r="A1173" s="1249">
        <v>6001681</v>
      </c>
      <c r="B1173" s="1250" t="s">
        <v>1852</v>
      </c>
      <c r="C1173" s="1250" t="s">
        <v>1853</v>
      </c>
    </row>
    <row r="1174" spans="1:3" x14ac:dyDescent="0.2">
      <c r="A1174" s="1249">
        <v>7001859</v>
      </c>
      <c r="B1174" s="1250" t="s">
        <v>1860</v>
      </c>
      <c r="C1174" s="1250" t="s">
        <v>1861</v>
      </c>
    </row>
    <row r="1175" spans="1:3" x14ac:dyDescent="0.2">
      <c r="A1175" s="1249">
        <v>8001818</v>
      </c>
      <c r="B1175" s="1250" t="s">
        <v>1872</v>
      </c>
      <c r="C1175" s="1250" t="s">
        <v>1873</v>
      </c>
    </row>
    <row r="1176" spans="1:3" x14ac:dyDescent="0.2">
      <c r="A1176" s="1249">
        <v>8002115</v>
      </c>
      <c r="B1176" s="1250" t="s">
        <v>1872</v>
      </c>
      <c r="C1176" s="1250" t="s">
        <v>1873</v>
      </c>
    </row>
    <row r="1177" spans="1:3" x14ac:dyDescent="0.2">
      <c r="A1177" s="1249">
        <v>8002179</v>
      </c>
      <c r="B1177" s="1250" t="s">
        <v>1872</v>
      </c>
      <c r="C1177" s="1250" t="s">
        <v>1873</v>
      </c>
    </row>
    <row r="1178" spans="1:3" x14ac:dyDescent="0.2">
      <c r="A1178" s="1249">
        <v>9001835</v>
      </c>
      <c r="B1178" s="1250" t="s">
        <v>1868</v>
      </c>
      <c r="C1178" s="1250" t="s">
        <v>1869</v>
      </c>
    </row>
    <row r="1179" spans="1:3" x14ac:dyDescent="0.2">
      <c r="A1179" s="1249">
        <v>9002193</v>
      </c>
      <c r="B1179" s="1250" t="s">
        <v>1868</v>
      </c>
      <c r="C1179" s="1250" t="s">
        <v>1869</v>
      </c>
    </row>
    <row r="1180" spans="1:3" x14ac:dyDescent="0.2">
      <c r="A1180" s="1249">
        <v>9003467</v>
      </c>
      <c r="B1180" s="1250" t="s">
        <v>1868</v>
      </c>
      <c r="C1180" s="1250" t="s">
        <v>1869</v>
      </c>
    </row>
    <row r="1181" spans="1:3" x14ac:dyDescent="0.2">
      <c r="A1181" s="1249">
        <v>12001790</v>
      </c>
      <c r="B1181" s="1250" t="s">
        <v>1860</v>
      </c>
      <c r="C1181" s="1250" t="s">
        <v>1861</v>
      </c>
    </row>
    <row r="1182" spans="1:3" x14ac:dyDescent="0.2">
      <c r="A1182" s="1249">
        <v>13002160</v>
      </c>
      <c r="B1182" s="1250" t="s">
        <v>1862</v>
      </c>
      <c r="C1182" s="1250" t="s">
        <v>1863</v>
      </c>
    </row>
    <row r="1183" spans="1:3" x14ac:dyDescent="0.2">
      <c r="A1183" s="1249">
        <v>13003200</v>
      </c>
      <c r="B1183" s="1250" t="s">
        <v>1862</v>
      </c>
      <c r="C1183" s="1250" t="s">
        <v>1863</v>
      </c>
    </row>
    <row r="1184" spans="1:3" x14ac:dyDescent="0.2">
      <c r="A1184" s="1249">
        <v>14001814</v>
      </c>
      <c r="B1184" s="1250" t="s">
        <v>1875</v>
      </c>
      <c r="C1184" s="1250" t="s">
        <v>1876</v>
      </c>
    </row>
    <row r="1185" spans="1:3" x14ac:dyDescent="0.2">
      <c r="A1185" s="1249">
        <v>14001816</v>
      </c>
      <c r="B1185" s="1250" t="s">
        <v>1875</v>
      </c>
      <c r="C1185" s="1250" t="s">
        <v>1876</v>
      </c>
    </row>
    <row r="1186" spans="1:3" x14ac:dyDescent="0.2">
      <c r="A1186" s="1249">
        <v>14001923</v>
      </c>
      <c r="B1186" s="1250" t="s">
        <v>1875</v>
      </c>
      <c r="C1186" s="1250" t="s">
        <v>1876</v>
      </c>
    </row>
    <row r="1187" spans="1:3" x14ac:dyDescent="0.2">
      <c r="A1187" s="1249">
        <v>14002001</v>
      </c>
      <c r="B1187" s="1250" t="s">
        <v>1875</v>
      </c>
      <c r="C1187" s="1250" t="s">
        <v>1876</v>
      </c>
    </row>
    <row r="1188" spans="1:3" x14ac:dyDescent="0.2">
      <c r="A1188" s="1249">
        <v>15001911</v>
      </c>
      <c r="B1188" s="1250" t="s">
        <v>1875</v>
      </c>
      <c r="C1188" s="1250" t="s">
        <v>1876</v>
      </c>
    </row>
    <row r="1189" spans="1:3" x14ac:dyDescent="0.2">
      <c r="A1189" s="1249">
        <v>15002587</v>
      </c>
      <c r="B1189" s="1250" t="s">
        <v>1875</v>
      </c>
      <c r="C1189" s="1250" t="s">
        <v>1876</v>
      </c>
    </row>
    <row r="1190" spans="1:3" x14ac:dyDescent="0.2">
      <c r="A1190" s="1249">
        <v>15003263</v>
      </c>
      <c r="B1190" s="1250" t="s">
        <v>1875</v>
      </c>
      <c r="C1190" s="1250" t="s">
        <v>1876</v>
      </c>
    </row>
    <row r="1191" spans="1:3" x14ac:dyDescent="0.2">
      <c r="A1191" s="1249"/>
      <c r="B1191" s="1251"/>
      <c r="C1191" s="1251"/>
    </row>
    <row r="1192" spans="1:3" x14ac:dyDescent="0.2">
      <c r="A1192" s="1249"/>
      <c r="B1192" s="1251"/>
      <c r="C1192" s="1251"/>
    </row>
    <row r="1193" spans="1:3" x14ac:dyDescent="0.2">
      <c r="A1193" s="1249"/>
      <c r="B1193" s="1251"/>
      <c r="C1193" s="1251"/>
    </row>
    <row r="1194" spans="1:3" x14ac:dyDescent="0.2">
      <c r="A1194" s="1249"/>
      <c r="B1194" s="1251"/>
      <c r="C1194" s="1251"/>
    </row>
    <row r="1195" spans="1:3" x14ac:dyDescent="0.2">
      <c r="A1195" s="1249"/>
      <c r="B1195" s="1251"/>
      <c r="C1195" s="1251"/>
    </row>
    <row r="1196" spans="1:3" x14ac:dyDescent="0.2">
      <c r="A1196" s="1249"/>
      <c r="B1196" s="1251"/>
      <c r="C1196" s="1251"/>
    </row>
    <row r="1197" spans="1:3" x14ac:dyDescent="0.2">
      <c r="A1197" s="1249"/>
      <c r="B1197" s="1251"/>
      <c r="C1197" s="1251"/>
    </row>
    <row r="1198" spans="1:3" x14ac:dyDescent="0.2">
      <c r="A1198" s="1249"/>
      <c r="B1198" s="1251"/>
      <c r="C1198" s="1251"/>
    </row>
    <row r="1199" spans="1:3" x14ac:dyDescent="0.2">
      <c r="A1199" s="1249"/>
      <c r="B1199" s="1251"/>
      <c r="C1199" s="1251"/>
    </row>
    <row r="1200" spans="1:3" x14ac:dyDescent="0.2">
      <c r="A1200" s="1249"/>
      <c r="B1200" s="1251"/>
      <c r="C1200" s="1251"/>
    </row>
    <row r="1201" spans="1:3" x14ac:dyDescent="0.2">
      <c r="A1201" s="1249"/>
      <c r="B1201" s="1251"/>
      <c r="C1201" s="1251"/>
    </row>
    <row r="1202" spans="1:3" x14ac:dyDescent="0.2">
      <c r="A1202" s="1249"/>
      <c r="B1202" s="1251"/>
      <c r="C1202" s="1251"/>
    </row>
    <row r="1203" spans="1:3" x14ac:dyDescent="0.2">
      <c r="A1203" s="1249"/>
      <c r="B1203" s="1251"/>
      <c r="C1203" s="1251"/>
    </row>
    <row r="1204" spans="1:3" x14ac:dyDescent="0.2">
      <c r="A1204" s="1249"/>
      <c r="B1204" s="1251"/>
      <c r="C1204" s="1251"/>
    </row>
    <row r="1205" spans="1:3" x14ac:dyDescent="0.2">
      <c r="A1205" s="1249"/>
      <c r="B1205" s="1251"/>
      <c r="C1205" s="1251"/>
    </row>
    <row r="1206" spans="1:3" x14ac:dyDescent="0.2">
      <c r="A1206" s="1249"/>
      <c r="B1206" s="1251"/>
      <c r="C1206" s="1251"/>
    </row>
    <row r="1207" spans="1:3" x14ac:dyDescent="0.2">
      <c r="A1207" s="1249"/>
      <c r="B1207" s="1251"/>
      <c r="C1207" s="1251"/>
    </row>
    <row r="1208" spans="1:3" x14ac:dyDescent="0.2">
      <c r="A1208" s="1249"/>
      <c r="B1208" s="1251"/>
      <c r="C1208" s="1251"/>
    </row>
    <row r="1209" spans="1:3" x14ac:dyDescent="0.2">
      <c r="A1209" s="1249"/>
      <c r="B1209" s="1251"/>
      <c r="C1209" s="1251"/>
    </row>
    <row r="1210" spans="1:3" x14ac:dyDescent="0.2">
      <c r="A1210" s="1249"/>
      <c r="B1210" s="1251"/>
      <c r="C1210" s="1251"/>
    </row>
    <row r="1211" spans="1:3" x14ac:dyDescent="0.2">
      <c r="A1211" s="1249"/>
      <c r="B1211" s="1251"/>
      <c r="C1211" s="1251"/>
    </row>
    <row r="1212" spans="1:3" x14ac:dyDescent="0.2">
      <c r="A1212" s="1249"/>
      <c r="B1212" s="1251"/>
      <c r="C1212" s="1251"/>
    </row>
    <row r="1213" spans="1:3" x14ac:dyDescent="0.2">
      <c r="A1213" s="1249"/>
      <c r="B1213" s="1251"/>
      <c r="C1213" s="1251"/>
    </row>
    <row r="1214" spans="1:3" x14ac:dyDescent="0.2">
      <c r="A1214" s="1249"/>
      <c r="B1214" s="1251"/>
      <c r="C1214" s="1251"/>
    </row>
    <row r="1215" spans="1:3" x14ac:dyDescent="0.2">
      <c r="A1215" s="1249"/>
      <c r="B1215" s="1251"/>
      <c r="C1215" s="1251"/>
    </row>
    <row r="1216" spans="1:3" x14ac:dyDescent="0.2">
      <c r="A1216" s="1249"/>
      <c r="B1216" s="1251"/>
      <c r="C1216" s="1251"/>
    </row>
    <row r="1217" spans="1:3" x14ac:dyDescent="0.2">
      <c r="A1217" s="1249"/>
      <c r="B1217" s="1251"/>
      <c r="C1217" s="1251"/>
    </row>
    <row r="1218" spans="1:3" x14ac:dyDescent="0.2">
      <c r="A1218" s="1249"/>
      <c r="B1218" s="1251"/>
      <c r="C1218" s="1251"/>
    </row>
    <row r="1219" spans="1:3" x14ac:dyDescent="0.2">
      <c r="A1219" s="1249"/>
      <c r="B1219" s="1251"/>
      <c r="C1219" s="1251"/>
    </row>
    <row r="1220" spans="1:3" x14ac:dyDescent="0.2">
      <c r="A1220" s="1249"/>
      <c r="B1220" s="1251"/>
      <c r="C1220" s="1251"/>
    </row>
    <row r="1221" spans="1:3" x14ac:dyDescent="0.2">
      <c r="A1221" s="1249"/>
      <c r="B1221" s="1251"/>
      <c r="C1221" s="1251"/>
    </row>
    <row r="1222" spans="1:3" x14ac:dyDescent="0.2">
      <c r="A1222" s="1249"/>
      <c r="B1222" s="1251"/>
      <c r="C1222" s="1251"/>
    </row>
    <row r="1223" spans="1:3" x14ac:dyDescent="0.2">
      <c r="A1223" s="1249"/>
      <c r="B1223" s="1251"/>
      <c r="C1223" s="1251"/>
    </row>
    <row r="1224" spans="1:3" x14ac:dyDescent="0.2">
      <c r="A1224" s="1249"/>
      <c r="B1224" s="1251"/>
      <c r="C1224" s="1251"/>
    </row>
    <row r="1225" spans="1:3" x14ac:dyDescent="0.2">
      <c r="A1225" s="1249"/>
      <c r="B1225" s="1251"/>
      <c r="C1225" s="1251"/>
    </row>
    <row r="1226" spans="1:3" x14ac:dyDescent="0.2">
      <c r="A1226" s="1249"/>
      <c r="B1226" s="1251"/>
      <c r="C1226" s="1251"/>
    </row>
    <row r="1227" spans="1:3" x14ac:dyDescent="0.2">
      <c r="A1227" s="1249"/>
      <c r="B1227" s="1251"/>
      <c r="C1227" s="1251"/>
    </row>
    <row r="1228" spans="1:3" x14ac:dyDescent="0.2">
      <c r="A1228" s="1249"/>
      <c r="B1228" s="1251"/>
      <c r="C1228" s="1251"/>
    </row>
    <row r="1229" spans="1:3" x14ac:dyDescent="0.2">
      <c r="A1229" s="1249"/>
      <c r="B1229" s="1251"/>
      <c r="C1229" s="1251"/>
    </row>
    <row r="1230" spans="1:3" x14ac:dyDescent="0.2">
      <c r="A1230" s="1249"/>
      <c r="B1230" s="1251"/>
      <c r="C1230" s="1251"/>
    </row>
    <row r="1231" spans="1:3" x14ac:dyDescent="0.2">
      <c r="A1231" s="1249"/>
      <c r="B1231" s="1251"/>
      <c r="C1231" s="1251"/>
    </row>
    <row r="1232" spans="1:3" x14ac:dyDescent="0.2">
      <c r="A1232" s="1249"/>
      <c r="B1232" s="1251"/>
      <c r="C1232" s="1251"/>
    </row>
    <row r="1233" spans="1:3" x14ac:dyDescent="0.2">
      <c r="A1233" s="1249"/>
      <c r="B1233" s="1251"/>
      <c r="C1233" s="1251"/>
    </row>
    <row r="1234" spans="1:3" x14ac:dyDescent="0.2">
      <c r="A1234" s="1249"/>
      <c r="B1234" s="1251"/>
      <c r="C1234" s="1251"/>
    </row>
    <row r="1235" spans="1:3" x14ac:dyDescent="0.2">
      <c r="A1235" s="1249"/>
      <c r="B1235" s="1251"/>
      <c r="C1235" s="1251"/>
    </row>
    <row r="1236" spans="1:3" x14ac:dyDescent="0.2">
      <c r="A1236" s="1249"/>
      <c r="B1236" s="1251"/>
      <c r="C1236" s="1251"/>
    </row>
    <row r="1237" spans="1:3" x14ac:dyDescent="0.2">
      <c r="A1237" s="1249"/>
      <c r="B1237" s="1251"/>
      <c r="C1237" s="1251"/>
    </row>
    <row r="1238" spans="1:3" x14ac:dyDescent="0.2">
      <c r="A1238" s="1249"/>
      <c r="B1238" s="1251"/>
      <c r="C1238" s="1251"/>
    </row>
    <row r="1239" spans="1:3" x14ac:dyDescent="0.2">
      <c r="A1239" s="1249"/>
      <c r="B1239" s="1251"/>
      <c r="C1239" s="1251"/>
    </row>
    <row r="1240" spans="1:3" x14ac:dyDescent="0.2">
      <c r="A1240" s="1249"/>
      <c r="B1240" s="1251"/>
      <c r="C1240" s="1251"/>
    </row>
    <row r="1241" spans="1:3" x14ac:dyDescent="0.2">
      <c r="A1241" s="1249"/>
      <c r="B1241" s="1251"/>
      <c r="C1241" s="1251"/>
    </row>
    <row r="1242" spans="1:3" x14ac:dyDescent="0.2">
      <c r="A1242" s="1249"/>
      <c r="B1242" s="1251"/>
      <c r="C1242" s="1251"/>
    </row>
    <row r="1243" spans="1:3" x14ac:dyDescent="0.2">
      <c r="A1243" s="1249"/>
      <c r="B1243" s="1251"/>
      <c r="C1243" s="1251"/>
    </row>
    <row r="1244" spans="1:3" x14ac:dyDescent="0.2">
      <c r="A1244" s="1249"/>
      <c r="B1244" s="1251"/>
      <c r="C1244" s="1251"/>
    </row>
    <row r="1245" spans="1:3" x14ac:dyDescent="0.2">
      <c r="A1245" s="1249"/>
      <c r="B1245" s="1251"/>
      <c r="C1245" s="1251"/>
    </row>
    <row r="1246" spans="1:3" x14ac:dyDescent="0.2">
      <c r="A1246" s="1249"/>
      <c r="B1246" s="1251"/>
      <c r="C1246" s="1251"/>
    </row>
    <row r="1247" spans="1:3" x14ac:dyDescent="0.2">
      <c r="A1247" s="1249"/>
      <c r="B1247" s="1251"/>
      <c r="C1247" s="1251"/>
    </row>
    <row r="1248" spans="1:3" x14ac:dyDescent="0.2">
      <c r="A1248" s="1249"/>
      <c r="B1248" s="1251"/>
      <c r="C1248" s="1251"/>
    </row>
    <row r="1249" spans="1:3" x14ac:dyDescent="0.2">
      <c r="A1249" s="1249"/>
      <c r="B1249" s="1251"/>
      <c r="C1249" s="1251"/>
    </row>
    <row r="1250" spans="1:3" x14ac:dyDescent="0.2">
      <c r="A1250" s="1249"/>
      <c r="B1250" s="1251"/>
      <c r="C1250" s="1251"/>
    </row>
    <row r="1251" spans="1:3" x14ac:dyDescent="0.2">
      <c r="A1251" s="1249"/>
      <c r="B1251" s="1251"/>
      <c r="C1251" s="1251"/>
    </row>
    <row r="1252" spans="1:3" x14ac:dyDescent="0.2">
      <c r="A1252" s="1249"/>
      <c r="B1252" s="1251"/>
      <c r="C1252" s="1251"/>
    </row>
    <row r="1253" spans="1:3" x14ac:dyDescent="0.2">
      <c r="A1253" s="1249"/>
      <c r="B1253" s="1251"/>
      <c r="C1253" s="1251"/>
    </row>
    <row r="1254" spans="1:3" x14ac:dyDescent="0.2">
      <c r="A1254" s="1249"/>
      <c r="B1254" s="1251"/>
      <c r="C1254" s="1251"/>
    </row>
    <row r="1255" spans="1:3" x14ac:dyDescent="0.2">
      <c r="A1255" s="1249"/>
      <c r="B1255" s="1251"/>
      <c r="C1255" s="1251"/>
    </row>
    <row r="1256" spans="1:3" x14ac:dyDescent="0.2">
      <c r="A1256" s="1249"/>
      <c r="B1256" s="1251"/>
      <c r="C1256" s="1251"/>
    </row>
    <row r="1257" spans="1:3" x14ac:dyDescent="0.2">
      <c r="A1257" s="1249"/>
      <c r="B1257" s="1251"/>
      <c r="C1257" s="1251"/>
    </row>
    <row r="1258" spans="1:3" x14ac:dyDescent="0.2">
      <c r="A1258" s="1249"/>
      <c r="B1258" s="1251"/>
      <c r="C1258" s="1251"/>
    </row>
    <row r="1259" spans="1:3" x14ac:dyDescent="0.2">
      <c r="A1259" s="1249"/>
      <c r="B1259" s="1251"/>
      <c r="C1259" s="1251"/>
    </row>
    <row r="1260" spans="1:3" x14ac:dyDescent="0.2">
      <c r="A1260" s="1249"/>
      <c r="B1260" s="1251"/>
      <c r="C1260" s="1251"/>
    </row>
    <row r="1261" spans="1:3" x14ac:dyDescent="0.2">
      <c r="A1261" s="1249"/>
      <c r="B1261" s="1251"/>
      <c r="C1261" s="1251"/>
    </row>
    <row r="1262" spans="1:3" x14ac:dyDescent="0.2">
      <c r="A1262" s="1249"/>
      <c r="B1262" s="1251"/>
      <c r="C1262" s="1251"/>
    </row>
    <row r="1263" spans="1:3" x14ac:dyDescent="0.2">
      <c r="A1263" s="1249"/>
      <c r="B1263" s="1251"/>
      <c r="C1263" s="1251"/>
    </row>
    <row r="1264" spans="1:3" x14ac:dyDescent="0.2">
      <c r="A1264" s="1249"/>
      <c r="B1264" s="1251"/>
      <c r="C1264" s="1251"/>
    </row>
    <row r="1265" spans="1:3" x14ac:dyDescent="0.2">
      <c r="A1265" s="1249"/>
      <c r="B1265" s="1251"/>
      <c r="C1265" s="1251"/>
    </row>
    <row r="1266" spans="1:3" x14ac:dyDescent="0.2">
      <c r="A1266" s="1249"/>
      <c r="B1266" s="1251"/>
      <c r="C1266" s="1251"/>
    </row>
    <row r="1267" spans="1:3" x14ac:dyDescent="0.2">
      <c r="A1267" s="1249"/>
      <c r="B1267" s="1251"/>
      <c r="C1267" s="1251"/>
    </row>
    <row r="1268" spans="1:3" x14ac:dyDescent="0.2">
      <c r="A1268" s="1249"/>
      <c r="B1268" s="1251"/>
      <c r="C1268" s="1251"/>
    </row>
    <row r="1269" spans="1:3" x14ac:dyDescent="0.2">
      <c r="A1269" s="1249"/>
      <c r="B1269" s="1251"/>
      <c r="C1269" s="1251"/>
    </row>
    <row r="1270" spans="1:3" x14ac:dyDescent="0.2">
      <c r="A1270" s="1249"/>
      <c r="B1270" s="1251"/>
      <c r="C1270" s="1251"/>
    </row>
    <row r="1271" spans="1:3" x14ac:dyDescent="0.2">
      <c r="A1271" s="1249"/>
      <c r="B1271" s="1251"/>
      <c r="C1271" s="1251"/>
    </row>
    <row r="1272" spans="1:3" x14ac:dyDescent="0.2">
      <c r="A1272" s="1249"/>
      <c r="B1272" s="1251"/>
      <c r="C1272" s="1251"/>
    </row>
    <row r="1273" spans="1:3" x14ac:dyDescent="0.2">
      <c r="A1273" s="1249"/>
      <c r="B1273" s="1251"/>
      <c r="C1273" s="1251"/>
    </row>
    <row r="1274" spans="1:3" x14ac:dyDescent="0.2">
      <c r="A1274" s="1249"/>
      <c r="B1274" s="1251"/>
      <c r="C1274" s="1251"/>
    </row>
    <row r="1275" spans="1:3" x14ac:dyDescent="0.2">
      <c r="A1275" s="1249"/>
      <c r="B1275" s="1251"/>
      <c r="C1275" s="1251"/>
    </row>
    <row r="1276" spans="1:3" x14ac:dyDescent="0.2">
      <c r="A1276" s="1249"/>
      <c r="B1276" s="1251"/>
      <c r="C1276" s="1251"/>
    </row>
    <row r="1277" spans="1:3" x14ac:dyDescent="0.2">
      <c r="A1277" s="1249"/>
      <c r="B1277" s="1251"/>
      <c r="C1277" s="1251"/>
    </row>
    <row r="1278" spans="1:3" x14ac:dyDescent="0.2">
      <c r="A1278" s="1249"/>
      <c r="B1278" s="1251"/>
      <c r="C1278" s="1251"/>
    </row>
    <row r="1279" spans="1:3" x14ac:dyDescent="0.2">
      <c r="A1279" s="1249"/>
      <c r="B1279" s="1251"/>
      <c r="C1279" s="1251"/>
    </row>
    <row r="1280" spans="1:3" x14ac:dyDescent="0.2">
      <c r="A1280" s="1249"/>
      <c r="B1280" s="1251"/>
      <c r="C1280" s="1251"/>
    </row>
    <row r="1281" spans="1:3" x14ac:dyDescent="0.2">
      <c r="A1281" s="1249"/>
      <c r="B1281" s="1251"/>
      <c r="C1281" s="1251"/>
    </row>
    <row r="1282" spans="1:3" x14ac:dyDescent="0.2">
      <c r="A1282" s="1249"/>
      <c r="B1282" s="1251"/>
      <c r="C1282" s="1251"/>
    </row>
    <row r="1283" spans="1:3" x14ac:dyDescent="0.2">
      <c r="A1283" s="1249"/>
      <c r="B1283" s="1251"/>
      <c r="C1283" s="1251"/>
    </row>
    <row r="1284" spans="1:3" x14ac:dyDescent="0.2">
      <c r="A1284" s="1249"/>
      <c r="B1284" s="1251"/>
      <c r="C1284" s="1251"/>
    </row>
    <row r="1285" spans="1:3" x14ac:dyDescent="0.2">
      <c r="A1285" s="1249"/>
      <c r="B1285" s="1251"/>
      <c r="C1285" s="1251"/>
    </row>
    <row r="1286" spans="1:3" x14ac:dyDescent="0.2">
      <c r="A1286" s="1249"/>
      <c r="B1286" s="1251"/>
      <c r="C1286" s="1251"/>
    </row>
    <row r="1287" spans="1:3" x14ac:dyDescent="0.2">
      <c r="A1287" s="1249"/>
      <c r="B1287" s="1251"/>
      <c r="C1287" s="1251"/>
    </row>
    <row r="1288" spans="1:3" x14ac:dyDescent="0.2">
      <c r="A1288" s="1249"/>
      <c r="B1288" s="1251"/>
      <c r="C1288" s="1251"/>
    </row>
    <row r="1289" spans="1:3" x14ac:dyDescent="0.2">
      <c r="A1289" s="1249"/>
      <c r="B1289" s="1251"/>
      <c r="C1289" s="1251"/>
    </row>
    <row r="1290" spans="1:3" x14ac:dyDescent="0.2">
      <c r="A1290" s="1249"/>
      <c r="B1290" s="1251"/>
      <c r="C1290" s="1251"/>
    </row>
    <row r="1291" spans="1:3" x14ac:dyDescent="0.2">
      <c r="A1291" s="1249"/>
      <c r="B1291" s="1251"/>
      <c r="C1291" s="1251"/>
    </row>
    <row r="1292" spans="1:3" x14ac:dyDescent="0.2">
      <c r="A1292" s="1249"/>
      <c r="B1292" s="1251"/>
      <c r="C1292" s="1251"/>
    </row>
    <row r="1293" spans="1:3" x14ac:dyDescent="0.2">
      <c r="A1293" s="1249"/>
      <c r="B1293" s="1251"/>
      <c r="C1293" s="1251"/>
    </row>
    <row r="1294" spans="1:3" x14ac:dyDescent="0.2">
      <c r="A1294" s="1249"/>
      <c r="B1294" s="1251"/>
      <c r="C1294" s="1251"/>
    </row>
    <row r="1295" spans="1:3" x14ac:dyDescent="0.2">
      <c r="A1295" s="1249"/>
      <c r="B1295" s="1251"/>
      <c r="C1295" s="1251"/>
    </row>
    <row r="1296" spans="1:3" x14ac:dyDescent="0.2">
      <c r="A1296" s="1249"/>
      <c r="B1296" s="1251"/>
      <c r="C1296" s="1251"/>
    </row>
    <row r="1297" spans="1:3" x14ac:dyDescent="0.2">
      <c r="A1297" s="1249"/>
      <c r="B1297" s="1251"/>
      <c r="C1297" s="1251"/>
    </row>
    <row r="1298" spans="1:3" x14ac:dyDescent="0.2">
      <c r="A1298" s="1249"/>
      <c r="B1298" s="1251"/>
      <c r="C1298" s="1251"/>
    </row>
    <row r="1299" spans="1:3" x14ac:dyDescent="0.2">
      <c r="A1299" s="1249"/>
      <c r="B1299" s="1251"/>
      <c r="C1299" s="1251"/>
    </row>
    <row r="1300" spans="1:3" x14ac:dyDescent="0.2">
      <c r="A1300" s="1249"/>
      <c r="B1300" s="1251"/>
      <c r="C1300" s="1251"/>
    </row>
    <row r="1301" spans="1:3" x14ac:dyDescent="0.2">
      <c r="A1301" s="1249"/>
      <c r="B1301" s="1251"/>
      <c r="C1301" s="1251"/>
    </row>
    <row r="1302" spans="1:3" x14ac:dyDescent="0.2">
      <c r="A1302" s="1249"/>
      <c r="B1302" s="1251"/>
      <c r="C1302" s="1251"/>
    </row>
    <row r="1303" spans="1:3" x14ac:dyDescent="0.2">
      <c r="A1303" s="1249"/>
      <c r="B1303" s="1251"/>
      <c r="C1303" s="1251"/>
    </row>
    <row r="1304" spans="1:3" x14ac:dyDescent="0.2">
      <c r="A1304" s="1249"/>
      <c r="B1304" s="1251"/>
      <c r="C1304" s="1251"/>
    </row>
    <row r="1305" spans="1:3" x14ac:dyDescent="0.2">
      <c r="A1305" s="1249"/>
      <c r="B1305" s="1251"/>
      <c r="C1305" s="1251"/>
    </row>
    <row r="1306" spans="1:3" x14ac:dyDescent="0.2">
      <c r="A1306" s="1249"/>
      <c r="B1306" s="1251"/>
      <c r="C1306" s="1251"/>
    </row>
    <row r="1307" spans="1:3" x14ac:dyDescent="0.2">
      <c r="A1307" s="1249"/>
      <c r="B1307" s="1251"/>
      <c r="C1307" s="1251"/>
    </row>
    <row r="1308" spans="1:3" x14ac:dyDescent="0.2">
      <c r="A1308" s="1249"/>
      <c r="B1308" s="1251"/>
      <c r="C1308" s="1251"/>
    </row>
    <row r="1309" spans="1:3" x14ac:dyDescent="0.2">
      <c r="A1309" s="1249"/>
      <c r="B1309" s="1251"/>
      <c r="C1309" s="1251"/>
    </row>
    <row r="1310" spans="1:3" x14ac:dyDescent="0.2">
      <c r="A1310" s="1249"/>
      <c r="B1310" s="1251"/>
      <c r="C1310" s="1251"/>
    </row>
    <row r="1311" spans="1:3" x14ac:dyDescent="0.2">
      <c r="A1311" s="1249"/>
      <c r="B1311" s="1251"/>
      <c r="C1311" s="1251"/>
    </row>
    <row r="1312" spans="1:3" x14ac:dyDescent="0.2">
      <c r="A1312" s="1249"/>
      <c r="B1312" s="1251"/>
      <c r="C1312" s="1251"/>
    </row>
    <row r="1313" spans="1:3" x14ac:dyDescent="0.2">
      <c r="A1313" s="1249"/>
      <c r="B1313" s="1251"/>
      <c r="C1313" s="1251"/>
    </row>
    <row r="1314" spans="1:3" x14ac:dyDescent="0.2">
      <c r="A1314" s="1249"/>
      <c r="B1314" s="1251"/>
      <c r="C1314" s="1251"/>
    </row>
    <row r="1315" spans="1:3" x14ac:dyDescent="0.2">
      <c r="A1315" s="1249"/>
      <c r="B1315" s="1251"/>
      <c r="C1315" s="1251"/>
    </row>
    <row r="1316" spans="1:3" x14ac:dyDescent="0.2">
      <c r="A1316" s="1249"/>
      <c r="B1316" s="1251"/>
      <c r="C1316" s="1251"/>
    </row>
    <row r="1317" spans="1:3" x14ac:dyDescent="0.2">
      <c r="A1317" s="1249"/>
      <c r="B1317" s="1251"/>
      <c r="C1317" s="1251"/>
    </row>
    <row r="1318" spans="1:3" x14ac:dyDescent="0.2">
      <c r="A1318" s="1249"/>
      <c r="B1318" s="1251"/>
      <c r="C1318" s="1251"/>
    </row>
    <row r="1319" spans="1:3" x14ac:dyDescent="0.2">
      <c r="A1319" s="1249"/>
      <c r="B1319" s="1251"/>
      <c r="C1319" s="1251"/>
    </row>
    <row r="1320" spans="1:3" x14ac:dyDescent="0.2">
      <c r="A1320" s="1249"/>
      <c r="B1320" s="1251"/>
      <c r="C1320" s="1251"/>
    </row>
    <row r="1321" spans="1:3" x14ac:dyDescent="0.2">
      <c r="A1321" s="1249"/>
      <c r="B1321" s="1251"/>
      <c r="C1321" s="1251"/>
    </row>
    <row r="1322" spans="1:3" x14ac:dyDescent="0.2">
      <c r="A1322" s="1249"/>
      <c r="B1322" s="1251"/>
      <c r="C1322" s="1251"/>
    </row>
    <row r="1323" spans="1:3" x14ac:dyDescent="0.2">
      <c r="A1323" s="1249"/>
      <c r="B1323" s="1251"/>
      <c r="C1323" s="1251"/>
    </row>
    <row r="1324" spans="1:3" x14ac:dyDescent="0.2">
      <c r="A1324" s="1249"/>
      <c r="B1324" s="1251"/>
      <c r="C1324" s="1251"/>
    </row>
    <row r="1325" spans="1:3" x14ac:dyDescent="0.2">
      <c r="A1325" s="1249"/>
      <c r="B1325" s="1251"/>
      <c r="C1325" s="1251"/>
    </row>
    <row r="1326" spans="1:3" x14ac:dyDescent="0.2">
      <c r="A1326" s="1249"/>
      <c r="B1326" s="1251"/>
      <c r="C1326" s="1251"/>
    </row>
    <row r="1327" spans="1:3" x14ac:dyDescent="0.2">
      <c r="A1327" s="1249"/>
      <c r="B1327" s="1251"/>
      <c r="C1327" s="1251"/>
    </row>
    <row r="1328" spans="1:3" x14ac:dyDescent="0.2">
      <c r="A1328" s="1249"/>
      <c r="B1328" s="1251"/>
      <c r="C1328" s="1251"/>
    </row>
    <row r="1329" spans="1:3" x14ac:dyDescent="0.2">
      <c r="A1329" s="1249"/>
      <c r="B1329" s="1251"/>
      <c r="C1329" s="1251"/>
    </row>
    <row r="1330" spans="1:3" x14ac:dyDescent="0.2">
      <c r="A1330" s="1249"/>
      <c r="B1330" s="1251"/>
      <c r="C1330" s="1251"/>
    </row>
    <row r="1331" spans="1:3" x14ac:dyDescent="0.2">
      <c r="A1331" s="1249"/>
      <c r="B1331" s="1251"/>
      <c r="C1331" s="1251"/>
    </row>
    <row r="1332" spans="1:3" x14ac:dyDescent="0.2">
      <c r="A1332" s="1249"/>
      <c r="B1332" s="1251"/>
      <c r="C1332" s="1251"/>
    </row>
    <row r="1333" spans="1:3" x14ac:dyDescent="0.2">
      <c r="A1333" s="1249"/>
      <c r="B1333" s="1251"/>
      <c r="C1333" s="1251"/>
    </row>
    <row r="1334" spans="1:3" x14ac:dyDescent="0.2">
      <c r="A1334" s="1249"/>
      <c r="B1334" s="1251"/>
      <c r="C1334" s="1251"/>
    </row>
    <row r="1335" spans="1:3" x14ac:dyDescent="0.2">
      <c r="A1335" s="1249"/>
      <c r="B1335" s="1251"/>
      <c r="C1335" s="1251"/>
    </row>
    <row r="1336" spans="1:3" x14ac:dyDescent="0.2">
      <c r="A1336" s="1249"/>
      <c r="B1336" s="1251"/>
      <c r="C1336" s="1251"/>
    </row>
    <row r="1337" spans="1:3" x14ac:dyDescent="0.2">
      <c r="A1337" s="1249"/>
      <c r="B1337" s="1251"/>
      <c r="C1337" s="1251"/>
    </row>
    <row r="1338" spans="1:3" x14ac:dyDescent="0.2">
      <c r="A1338" s="1249"/>
      <c r="B1338" s="1251"/>
      <c r="C1338" s="1251"/>
    </row>
    <row r="1339" spans="1:3" x14ac:dyDescent="0.2">
      <c r="A1339" s="1249"/>
      <c r="B1339" s="1251"/>
      <c r="C1339" s="1251"/>
    </row>
    <row r="1340" spans="1:3" x14ac:dyDescent="0.2">
      <c r="A1340" s="1249"/>
      <c r="B1340" s="1251"/>
      <c r="C1340" s="1251"/>
    </row>
    <row r="1341" spans="1:3" x14ac:dyDescent="0.2">
      <c r="A1341" s="1249"/>
      <c r="B1341" s="1251"/>
      <c r="C1341" s="1251"/>
    </row>
    <row r="1342" spans="1:3" x14ac:dyDescent="0.2">
      <c r="A1342" s="1249"/>
      <c r="B1342" s="1251"/>
      <c r="C1342" s="1251"/>
    </row>
    <row r="1343" spans="1:3" x14ac:dyDescent="0.2">
      <c r="A1343" s="1249"/>
      <c r="B1343" s="1251"/>
      <c r="C1343" s="1251"/>
    </row>
    <row r="1344" spans="1:3" x14ac:dyDescent="0.2">
      <c r="A1344" s="1249"/>
      <c r="B1344" s="1251"/>
      <c r="C1344" s="1251"/>
    </row>
    <row r="1345" spans="1:3" x14ac:dyDescent="0.2">
      <c r="A1345" s="1249"/>
      <c r="B1345" s="1251"/>
      <c r="C1345" s="1251"/>
    </row>
    <row r="1346" spans="1:3" x14ac:dyDescent="0.2">
      <c r="A1346" s="1249"/>
      <c r="B1346" s="1251"/>
      <c r="C1346" s="1251"/>
    </row>
    <row r="1347" spans="1:3" x14ac:dyDescent="0.2">
      <c r="A1347" s="1249"/>
      <c r="B1347" s="1251"/>
      <c r="C1347" s="1251"/>
    </row>
    <row r="1348" spans="1:3" x14ac:dyDescent="0.2">
      <c r="A1348" s="1249"/>
      <c r="B1348" s="1251"/>
      <c r="C1348" s="1251"/>
    </row>
    <row r="1349" spans="1:3" x14ac:dyDescent="0.2">
      <c r="A1349" s="1249"/>
      <c r="B1349" s="1251"/>
      <c r="C1349" s="1251"/>
    </row>
    <row r="1350" spans="1:3" x14ac:dyDescent="0.2">
      <c r="A1350" s="1249"/>
      <c r="B1350" s="1251"/>
      <c r="C1350" s="1251"/>
    </row>
    <row r="1351" spans="1:3" x14ac:dyDescent="0.2">
      <c r="A1351" s="1249"/>
      <c r="B1351" s="1251"/>
      <c r="C1351" s="1251"/>
    </row>
    <row r="1352" spans="1:3" x14ac:dyDescent="0.2">
      <c r="A1352" s="1249"/>
      <c r="B1352" s="1251"/>
      <c r="C1352" s="1251"/>
    </row>
    <row r="1353" spans="1:3" x14ac:dyDescent="0.2">
      <c r="A1353" s="1249"/>
      <c r="B1353" s="1251"/>
      <c r="C1353" s="1251"/>
    </row>
    <row r="1354" spans="1:3" x14ac:dyDescent="0.2">
      <c r="A1354" s="1249"/>
      <c r="B1354" s="1251"/>
      <c r="C1354" s="1251"/>
    </row>
    <row r="1355" spans="1:3" x14ac:dyDescent="0.2">
      <c r="A1355" s="1249"/>
      <c r="B1355" s="1251"/>
      <c r="C1355" s="1251"/>
    </row>
    <row r="1356" spans="1:3" x14ac:dyDescent="0.2">
      <c r="A1356" s="1249"/>
      <c r="B1356" s="1251"/>
      <c r="C1356" s="1251"/>
    </row>
    <row r="1357" spans="1:3" x14ac:dyDescent="0.2">
      <c r="A1357" s="1249"/>
      <c r="B1357" s="1251"/>
      <c r="C1357" s="1251"/>
    </row>
    <row r="1358" spans="1:3" x14ac:dyDescent="0.2">
      <c r="A1358" s="1249"/>
      <c r="B1358" s="1251"/>
      <c r="C1358" s="1251"/>
    </row>
    <row r="1359" spans="1:3" x14ac:dyDescent="0.2">
      <c r="A1359" s="1249"/>
      <c r="B1359" s="1251"/>
      <c r="C1359" s="1251"/>
    </row>
    <row r="1360" spans="1:3" x14ac:dyDescent="0.2">
      <c r="A1360" s="1249"/>
      <c r="B1360" s="1251"/>
      <c r="C1360" s="1251"/>
    </row>
    <row r="1361" spans="1:3" x14ac:dyDescent="0.2">
      <c r="A1361" s="1249"/>
      <c r="B1361" s="1251"/>
      <c r="C1361" s="1251"/>
    </row>
    <row r="1362" spans="1:3" x14ac:dyDescent="0.2">
      <c r="A1362" s="1249"/>
      <c r="B1362" s="1251"/>
      <c r="C1362" s="1251"/>
    </row>
    <row r="1363" spans="1:3" x14ac:dyDescent="0.2">
      <c r="A1363" s="1249"/>
      <c r="B1363" s="1251"/>
      <c r="C1363" s="1251"/>
    </row>
    <row r="1364" spans="1:3" x14ac:dyDescent="0.2">
      <c r="A1364" s="1249"/>
      <c r="B1364" s="1251"/>
      <c r="C1364" s="1251"/>
    </row>
    <row r="1365" spans="1:3" x14ac:dyDescent="0.2">
      <c r="A1365" s="1249"/>
      <c r="B1365" s="1251"/>
      <c r="C1365" s="1251"/>
    </row>
    <row r="1366" spans="1:3" x14ac:dyDescent="0.2">
      <c r="A1366" s="1249"/>
      <c r="B1366" s="1251"/>
      <c r="C1366" s="1251"/>
    </row>
    <row r="1367" spans="1:3" x14ac:dyDescent="0.2">
      <c r="A1367" s="1249"/>
      <c r="B1367" s="1251"/>
      <c r="C1367" s="1251"/>
    </row>
    <row r="1368" spans="1:3" x14ac:dyDescent="0.2">
      <c r="A1368" s="1249"/>
      <c r="B1368" s="1251"/>
      <c r="C1368" s="1251"/>
    </row>
    <row r="1369" spans="1:3" x14ac:dyDescent="0.2">
      <c r="A1369" s="1249"/>
      <c r="B1369" s="1251"/>
      <c r="C1369" s="1251"/>
    </row>
    <row r="1370" spans="1:3" x14ac:dyDescent="0.2">
      <c r="A1370" s="1249"/>
      <c r="B1370" s="1251"/>
      <c r="C1370" s="1251"/>
    </row>
    <row r="1371" spans="1:3" x14ac:dyDescent="0.2">
      <c r="A1371" s="1249"/>
      <c r="B1371" s="1251"/>
      <c r="C1371" s="1251"/>
    </row>
    <row r="1372" spans="1:3" x14ac:dyDescent="0.2">
      <c r="A1372" s="1249"/>
      <c r="B1372" s="1251"/>
      <c r="C1372" s="1251"/>
    </row>
    <row r="1373" spans="1:3" x14ac:dyDescent="0.2">
      <c r="A1373" s="1249"/>
      <c r="B1373" s="1251"/>
      <c r="C1373" s="1251"/>
    </row>
    <row r="1374" spans="1:3" x14ac:dyDescent="0.2">
      <c r="A1374" s="1249"/>
      <c r="B1374" s="1251"/>
      <c r="C1374" s="1251"/>
    </row>
    <row r="1375" spans="1:3" x14ac:dyDescent="0.2">
      <c r="A1375" s="1249"/>
      <c r="B1375" s="1251"/>
      <c r="C1375" s="1251"/>
    </row>
    <row r="1376" spans="1:3" x14ac:dyDescent="0.2">
      <c r="A1376" s="1249"/>
      <c r="B1376" s="1251"/>
      <c r="C1376" s="1251"/>
    </row>
    <row r="1377" spans="1:3" x14ac:dyDescent="0.2">
      <c r="A1377" s="1249"/>
      <c r="B1377" s="1251"/>
      <c r="C1377" s="1251"/>
    </row>
    <row r="1378" spans="1:3" x14ac:dyDescent="0.2">
      <c r="A1378" s="1249"/>
      <c r="B1378" s="1251"/>
      <c r="C1378" s="1251"/>
    </row>
    <row r="1379" spans="1:3" x14ac:dyDescent="0.2">
      <c r="A1379" s="1249"/>
      <c r="B1379" s="1251"/>
      <c r="C1379" s="1251"/>
    </row>
    <row r="1380" spans="1:3" x14ac:dyDescent="0.2">
      <c r="A1380" s="1249"/>
      <c r="B1380" s="1251"/>
      <c r="C1380" s="1251"/>
    </row>
    <row r="1381" spans="1:3" x14ac:dyDescent="0.2">
      <c r="A1381" s="1249"/>
      <c r="B1381" s="1251"/>
      <c r="C1381" s="1251"/>
    </row>
    <row r="1382" spans="1:3" x14ac:dyDescent="0.2">
      <c r="A1382" s="1249"/>
      <c r="B1382" s="1251"/>
      <c r="C1382" s="1251"/>
    </row>
    <row r="1383" spans="1:3" x14ac:dyDescent="0.2">
      <c r="A1383" s="1249"/>
      <c r="B1383" s="1251"/>
      <c r="C1383" s="1251"/>
    </row>
    <row r="1384" spans="1:3" x14ac:dyDescent="0.2">
      <c r="A1384" s="1249"/>
      <c r="B1384" s="1251"/>
      <c r="C1384" s="1251"/>
    </row>
    <row r="1385" spans="1:3" x14ac:dyDescent="0.2">
      <c r="A1385" s="1249"/>
      <c r="B1385" s="1251"/>
      <c r="C1385" s="1251"/>
    </row>
    <row r="1386" spans="1:3" x14ac:dyDescent="0.2">
      <c r="A1386" s="1249"/>
      <c r="B1386" s="1251"/>
      <c r="C1386" s="1251"/>
    </row>
    <row r="1387" spans="1:3" x14ac:dyDescent="0.2">
      <c r="A1387" s="1249"/>
      <c r="B1387" s="1251"/>
      <c r="C1387" s="1251"/>
    </row>
    <row r="1388" spans="1:3" x14ac:dyDescent="0.2">
      <c r="A1388" s="1249"/>
      <c r="B1388" s="1251"/>
      <c r="C1388" s="1251"/>
    </row>
    <row r="1389" spans="1:3" x14ac:dyDescent="0.2">
      <c r="A1389" s="1249"/>
      <c r="B1389" s="1251"/>
      <c r="C1389" s="1251"/>
    </row>
    <row r="1390" spans="1:3" x14ac:dyDescent="0.2">
      <c r="A1390" s="1249"/>
      <c r="B1390" s="1251"/>
      <c r="C1390" s="1251"/>
    </row>
    <row r="1391" spans="1:3" x14ac:dyDescent="0.2">
      <c r="A1391" s="1249"/>
      <c r="B1391" s="1251"/>
      <c r="C1391" s="1251"/>
    </row>
    <row r="1392" spans="1:3" x14ac:dyDescent="0.2">
      <c r="A1392" s="1249"/>
      <c r="B1392" s="1251"/>
      <c r="C1392" s="1251"/>
    </row>
    <row r="1393" spans="1:3" x14ac:dyDescent="0.2">
      <c r="A1393" s="1249"/>
      <c r="B1393" s="1251"/>
      <c r="C1393" s="1251"/>
    </row>
    <row r="1394" spans="1:3" x14ac:dyDescent="0.2">
      <c r="A1394" s="1249"/>
      <c r="B1394" s="1251"/>
      <c r="C1394" s="1251"/>
    </row>
    <row r="1395" spans="1:3" x14ac:dyDescent="0.2">
      <c r="A1395" s="1249"/>
      <c r="B1395" s="1251"/>
      <c r="C1395" s="1251"/>
    </row>
    <row r="1396" spans="1:3" x14ac:dyDescent="0.2">
      <c r="A1396" s="1249"/>
      <c r="B1396" s="1251"/>
      <c r="C1396" s="1251"/>
    </row>
    <row r="1397" spans="1:3" x14ac:dyDescent="0.2">
      <c r="A1397" s="1249"/>
      <c r="B1397" s="1251"/>
      <c r="C1397" s="1251"/>
    </row>
    <row r="1398" spans="1:3" x14ac:dyDescent="0.2">
      <c r="A1398" s="1249"/>
      <c r="B1398" s="1251"/>
      <c r="C1398" s="1251"/>
    </row>
    <row r="1399" spans="1:3" x14ac:dyDescent="0.2">
      <c r="A1399" s="1249"/>
      <c r="B1399" s="1251"/>
      <c r="C1399" s="1251"/>
    </row>
    <row r="1400" spans="1:3" x14ac:dyDescent="0.2">
      <c r="A1400" s="1249"/>
      <c r="B1400" s="1251"/>
      <c r="C1400" s="1251"/>
    </row>
    <row r="1401" spans="1:3" x14ac:dyDescent="0.2">
      <c r="A1401" s="1249"/>
      <c r="B1401" s="1251"/>
      <c r="C1401" s="1251"/>
    </row>
    <row r="1402" spans="1:3" x14ac:dyDescent="0.2">
      <c r="A1402" s="1249"/>
      <c r="B1402" s="1251"/>
      <c r="C1402" s="1251"/>
    </row>
    <row r="1403" spans="1:3" x14ac:dyDescent="0.2">
      <c r="A1403" s="1249"/>
      <c r="B1403" s="1251"/>
      <c r="C1403" s="1251"/>
    </row>
    <row r="1404" spans="1:3" x14ac:dyDescent="0.2">
      <c r="A1404" s="1249"/>
      <c r="B1404" s="1251"/>
      <c r="C1404" s="1251"/>
    </row>
    <row r="1405" spans="1:3" x14ac:dyDescent="0.2">
      <c r="A1405" s="1249"/>
      <c r="B1405" s="1251"/>
      <c r="C1405" s="1251"/>
    </row>
    <row r="1406" spans="1:3" x14ac:dyDescent="0.2">
      <c r="A1406" s="1249"/>
      <c r="B1406" s="1251"/>
      <c r="C1406" s="1251"/>
    </row>
    <row r="1407" spans="1:3" x14ac:dyDescent="0.2">
      <c r="A1407" s="1249"/>
      <c r="B1407" s="1251"/>
      <c r="C1407" s="1251"/>
    </row>
    <row r="1408" spans="1:3" x14ac:dyDescent="0.2">
      <c r="A1408" s="1249"/>
      <c r="B1408" s="1251"/>
      <c r="C1408" s="1251"/>
    </row>
    <row r="1409" spans="1:3" x14ac:dyDescent="0.2">
      <c r="A1409" s="1249"/>
      <c r="B1409" s="1251"/>
      <c r="C1409" s="1251"/>
    </row>
    <row r="1410" spans="1:3" x14ac:dyDescent="0.2">
      <c r="A1410" s="1249"/>
      <c r="B1410" s="1251"/>
      <c r="C1410" s="1251"/>
    </row>
    <row r="1411" spans="1:3" x14ac:dyDescent="0.2">
      <c r="A1411" s="1249"/>
      <c r="B1411" s="1251"/>
      <c r="C1411" s="1251"/>
    </row>
    <row r="1412" spans="1:3" x14ac:dyDescent="0.2">
      <c r="A1412" s="1249"/>
      <c r="B1412" s="1251"/>
      <c r="C1412" s="1251"/>
    </row>
    <row r="1413" spans="1:3" x14ac:dyDescent="0.2">
      <c r="A1413" s="1249"/>
      <c r="B1413" s="1251"/>
      <c r="C1413" s="1251"/>
    </row>
    <row r="1414" spans="1:3" x14ac:dyDescent="0.2">
      <c r="A1414" s="1249"/>
      <c r="B1414" s="1251"/>
      <c r="C1414" s="1251"/>
    </row>
    <row r="1415" spans="1:3" x14ac:dyDescent="0.2">
      <c r="A1415" s="1249"/>
      <c r="B1415" s="1251"/>
      <c r="C1415" s="1251"/>
    </row>
    <row r="1416" spans="1:3" x14ac:dyDescent="0.2">
      <c r="A1416" s="1249"/>
      <c r="B1416" s="1251"/>
      <c r="C1416" s="1251"/>
    </row>
    <row r="1417" spans="1:3" x14ac:dyDescent="0.2">
      <c r="A1417" s="1249"/>
      <c r="B1417" s="1251"/>
      <c r="C1417" s="1251"/>
    </row>
    <row r="1418" spans="1:3" x14ac:dyDescent="0.2">
      <c r="A1418" s="1249"/>
      <c r="B1418" s="1251"/>
      <c r="C1418" s="1251"/>
    </row>
    <row r="1419" spans="1:3" x14ac:dyDescent="0.2">
      <c r="A1419" s="1249"/>
      <c r="B1419" s="1251"/>
      <c r="C1419" s="1251"/>
    </row>
    <row r="1420" spans="1:3" x14ac:dyDescent="0.2">
      <c r="A1420" s="1249"/>
      <c r="B1420" s="1251"/>
      <c r="C1420" s="1251"/>
    </row>
    <row r="1421" spans="1:3" x14ac:dyDescent="0.2">
      <c r="A1421" s="1249"/>
      <c r="B1421" s="1251"/>
      <c r="C1421" s="1251"/>
    </row>
    <row r="1422" spans="1:3" x14ac:dyDescent="0.2">
      <c r="A1422" s="1249"/>
      <c r="B1422" s="1251"/>
      <c r="C1422" s="1251"/>
    </row>
    <row r="1423" spans="1:3" x14ac:dyDescent="0.2">
      <c r="A1423" s="1249"/>
      <c r="B1423" s="1251"/>
      <c r="C1423" s="1251"/>
    </row>
    <row r="1424" spans="1:3" x14ac:dyDescent="0.2">
      <c r="A1424" s="1249"/>
      <c r="B1424" s="1251"/>
      <c r="C1424" s="1251"/>
    </row>
    <row r="1425" spans="1:3" x14ac:dyDescent="0.2">
      <c r="A1425" s="1249"/>
      <c r="B1425" s="1251"/>
      <c r="C1425" s="1251"/>
    </row>
    <row r="1426" spans="1:3" x14ac:dyDescent="0.2">
      <c r="A1426" s="1249"/>
      <c r="B1426" s="1251"/>
      <c r="C1426" s="1251"/>
    </row>
    <row r="1427" spans="1:3" x14ac:dyDescent="0.2">
      <c r="A1427" s="1249"/>
      <c r="B1427" s="1251"/>
      <c r="C1427" s="1251"/>
    </row>
    <row r="1428" spans="1:3" x14ac:dyDescent="0.2">
      <c r="A1428" s="1249"/>
      <c r="B1428" s="1251"/>
      <c r="C1428" s="1251"/>
    </row>
    <row r="1429" spans="1:3" x14ac:dyDescent="0.2">
      <c r="A1429" s="1249"/>
      <c r="B1429" s="1251"/>
      <c r="C1429" s="1251"/>
    </row>
    <row r="1430" spans="1:3" x14ac:dyDescent="0.2">
      <c r="A1430" s="1249"/>
      <c r="B1430" s="1251"/>
      <c r="C1430" s="1251"/>
    </row>
    <row r="1431" spans="1:3" x14ac:dyDescent="0.2">
      <c r="A1431" s="1249"/>
      <c r="B1431" s="1251"/>
      <c r="C1431" s="1251"/>
    </row>
    <row r="1432" spans="1:3" x14ac:dyDescent="0.2">
      <c r="A1432" s="1249"/>
      <c r="B1432" s="1251"/>
      <c r="C1432" s="1251"/>
    </row>
    <row r="1433" spans="1:3" x14ac:dyDescent="0.2">
      <c r="A1433" s="1249"/>
      <c r="B1433" s="1251"/>
      <c r="C1433" s="1251"/>
    </row>
    <row r="1434" spans="1:3" x14ac:dyDescent="0.2">
      <c r="A1434" s="1249"/>
      <c r="B1434" s="1251"/>
      <c r="C1434" s="1251"/>
    </row>
    <row r="1435" spans="1:3" x14ac:dyDescent="0.2">
      <c r="A1435" s="1249"/>
      <c r="B1435" s="1251"/>
      <c r="C1435" s="1251"/>
    </row>
    <row r="1436" spans="1:3" x14ac:dyDescent="0.2">
      <c r="A1436" s="1249"/>
      <c r="B1436" s="1251"/>
      <c r="C1436" s="1251"/>
    </row>
    <row r="1437" spans="1:3" x14ac:dyDescent="0.2">
      <c r="A1437" s="1249"/>
      <c r="B1437" s="1251"/>
      <c r="C1437" s="1251"/>
    </row>
    <row r="1438" spans="1:3" x14ac:dyDescent="0.2">
      <c r="A1438" s="1249"/>
      <c r="B1438" s="1251"/>
      <c r="C1438" s="1251"/>
    </row>
    <row r="1439" spans="1:3" x14ac:dyDescent="0.2">
      <c r="A1439" s="1249"/>
      <c r="B1439" s="1251"/>
      <c r="C1439" s="1251"/>
    </row>
    <row r="1440" spans="1:3" x14ac:dyDescent="0.2">
      <c r="A1440" s="1249"/>
      <c r="B1440" s="1251"/>
      <c r="C1440" s="1251"/>
    </row>
    <row r="1441" spans="1:3" x14ac:dyDescent="0.2">
      <c r="A1441" s="1249"/>
      <c r="B1441" s="1251"/>
      <c r="C1441" s="1251"/>
    </row>
    <row r="1442" spans="1:3" x14ac:dyDescent="0.2">
      <c r="A1442" s="1249"/>
      <c r="B1442" s="1251"/>
      <c r="C1442" s="1251"/>
    </row>
    <row r="1443" spans="1:3" x14ac:dyDescent="0.2">
      <c r="A1443" s="1249"/>
      <c r="B1443" s="1251"/>
      <c r="C1443" s="1251"/>
    </row>
    <row r="1444" spans="1:3" x14ac:dyDescent="0.2">
      <c r="A1444" s="1249"/>
      <c r="B1444" s="1251"/>
      <c r="C1444" s="1251"/>
    </row>
    <row r="1445" spans="1:3" x14ac:dyDescent="0.2">
      <c r="A1445" s="1249"/>
      <c r="B1445" s="1251"/>
      <c r="C1445" s="1251"/>
    </row>
    <row r="1446" spans="1:3" x14ac:dyDescent="0.2">
      <c r="A1446" s="1249"/>
      <c r="B1446" s="1251"/>
      <c r="C1446" s="1251"/>
    </row>
    <row r="1447" spans="1:3" x14ac:dyDescent="0.2">
      <c r="A1447" s="1249"/>
      <c r="B1447" s="1251"/>
      <c r="C1447" s="1251"/>
    </row>
    <row r="1448" spans="1:3" x14ac:dyDescent="0.2">
      <c r="A1448" s="1249"/>
      <c r="B1448" s="1251"/>
      <c r="C1448" s="1251"/>
    </row>
    <row r="1449" spans="1:3" x14ac:dyDescent="0.2">
      <c r="A1449" s="1249"/>
      <c r="B1449" s="1251"/>
      <c r="C1449" s="1251"/>
    </row>
    <row r="1450" spans="1:3" x14ac:dyDescent="0.2">
      <c r="A1450" s="1249"/>
      <c r="B1450" s="1251"/>
      <c r="C1450" s="1251"/>
    </row>
    <row r="1451" spans="1:3" x14ac:dyDescent="0.2">
      <c r="A1451" s="1249"/>
      <c r="B1451" s="1251"/>
      <c r="C1451" s="1251"/>
    </row>
    <row r="1452" spans="1:3" x14ac:dyDescent="0.2">
      <c r="A1452" s="1249"/>
      <c r="B1452" s="1251"/>
      <c r="C1452" s="1251"/>
    </row>
    <row r="1453" spans="1:3" x14ac:dyDescent="0.2">
      <c r="A1453" s="1249"/>
      <c r="B1453" s="1251"/>
      <c r="C1453" s="1251"/>
    </row>
    <row r="1454" spans="1:3" x14ac:dyDescent="0.2">
      <c r="A1454" s="1249"/>
      <c r="B1454" s="1251"/>
      <c r="C1454" s="1251"/>
    </row>
    <row r="1455" spans="1:3" x14ac:dyDescent="0.2">
      <c r="A1455" s="1249"/>
      <c r="B1455" s="1251"/>
      <c r="C1455" s="1251"/>
    </row>
    <row r="1456" spans="1:3" x14ac:dyDescent="0.2">
      <c r="A1456" s="1249"/>
      <c r="B1456" s="1251"/>
      <c r="C1456" s="1251"/>
    </row>
    <row r="1457" spans="1:3" x14ac:dyDescent="0.2">
      <c r="A1457" s="1249"/>
      <c r="B1457" s="1251"/>
      <c r="C1457" s="1251"/>
    </row>
    <row r="1458" spans="1:3" x14ac:dyDescent="0.2">
      <c r="A1458" s="1249"/>
      <c r="B1458" s="1251"/>
      <c r="C1458" s="1251"/>
    </row>
    <row r="1459" spans="1:3" x14ac:dyDescent="0.2">
      <c r="A1459" s="1249"/>
      <c r="B1459" s="1251"/>
      <c r="C1459" s="1251"/>
    </row>
    <row r="1460" spans="1:3" x14ac:dyDescent="0.2">
      <c r="A1460" s="1249"/>
      <c r="B1460" s="1251"/>
      <c r="C1460" s="1251"/>
    </row>
    <row r="1461" spans="1:3" x14ac:dyDescent="0.2">
      <c r="A1461" s="1249"/>
      <c r="B1461" s="1251"/>
      <c r="C1461" s="1251"/>
    </row>
    <row r="1462" spans="1:3" x14ac:dyDescent="0.2">
      <c r="A1462" s="1249"/>
      <c r="B1462" s="1251"/>
      <c r="C1462" s="1251"/>
    </row>
    <row r="1463" spans="1:3" x14ac:dyDescent="0.2">
      <c r="A1463" s="1249"/>
      <c r="B1463" s="1251"/>
      <c r="C1463" s="1251"/>
    </row>
    <row r="1464" spans="1:3" x14ac:dyDescent="0.2">
      <c r="A1464" s="1249"/>
      <c r="B1464" s="1251"/>
      <c r="C1464" s="1251"/>
    </row>
    <row r="1465" spans="1:3" x14ac:dyDescent="0.2">
      <c r="A1465" s="1249"/>
      <c r="B1465" s="1251"/>
      <c r="C1465" s="1251"/>
    </row>
    <row r="1466" spans="1:3" x14ac:dyDescent="0.2">
      <c r="A1466" s="1249"/>
      <c r="B1466" s="1251"/>
      <c r="C1466" s="1251"/>
    </row>
    <row r="1467" spans="1:3" x14ac:dyDescent="0.2">
      <c r="A1467" s="1249"/>
      <c r="B1467" s="1251"/>
      <c r="C1467" s="1251"/>
    </row>
    <row r="1468" spans="1:3" x14ac:dyDescent="0.2">
      <c r="A1468" s="1249"/>
      <c r="B1468" s="1251"/>
      <c r="C1468" s="1251"/>
    </row>
    <row r="1469" spans="1:3" x14ac:dyDescent="0.2">
      <c r="A1469" s="1249"/>
      <c r="B1469" s="1251"/>
      <c r="C1469" s="1251"/>
    </row>
    <row r="1470" spans="1:3" x14ac:dyDescent="0.2">
      <c r="A1470" s="1249"/>
      <c r="B1470" s="1251"/>
      <c r="C1470" s="1251"/>
    </row>
    <row r="1471" spans="1:3" x14ac:dyDescent="0.2">
      <c r="A1471" s="1249"/>
      <c r="B1471" s="1251"/>
      <c r="C1471" s="1251"/>
    </row>
    <row r="1472" spans="1:3" x14ac:dyDescent="0.2">
      <c r="A1472" s="1249"/>
      <c r="B1472" s="1251"/>
      <c r="C1472" s="1251"/>
    </row>
    <row r="1473" spans="1:3" x14ac:dyDescent="0.2">
      <c r="A1473" s="1249"/>
      <c r="B1473" s="1251"/>
      <c r="C1473" s="1251"/>
    </row>
    <row r="1474" spans="1:3" x14ac:dyDescent="0.2">
      <c r="A1474" s="1249"/>
      <c r="B1474" s="1251"/>
      <c r="C1474" s="1251"/>
    </row>
    <row r="1475" spans="1:3" x14ac:dyDescent="0.2">
      <c r="A1475" s="1249"/>
      <c r="B1475" s="1251"/>
      <c r="C1475" s="1251"/>
    </row>
    <row r="1476" spans="1:3" x14ac:dyDescent="0.2">
      <c r="A1476" s="1249"/>
      <c r="B1476" s="1251"/>
      <c r="C1476" s="1251"/>
    </row>
    <row r="1477" spans="1:3" x14ac:dyDescent="0.2">
      <c r="A1477" s="1249"/>
      <c r="B1477" s="1251"/>
      <c r="C1477" s="1251"/>
    </row>
    <row r="1478" spans="1:3" x14ac:dyDescent="0.2">
      <c r="A1478" s="1249"/>
      <c r="B1478" s="1251"/>
      <c r="C1478" s="1251"/>
    </row>
    <row r="1479" spans="1:3" x14ac:dyDescent="0.2">
      <c r="A1479" s="1249"/>
      <c r="B1479" s="1251"/>
      <c r="C1479" s="1251"/>
    </row>
    <row r="1480" spans="1:3" x14ac:dyDescent="0.2">
      <c r="A1480" s="1249"/>
      <c r="B1480" s="1251"/>
      <c r="C1480" s="1251"/>
    </row>
    <row r="1481" spans="1:3" x14ac:dyDescent="0.2">
      <c r="A1481" s="1249"/>
      <c r="B1481" s="1251"/>
      <c r="C1481" s="1251"/>
    </row>
    <row r="1482" spans="1:3" x14ac:dyDescent="0.2">
      <c r="A1482" s="1249"/>
      <c r="B1482" s="1251"/>
      <c r="C1482" s="1251"/>
    </row>
    <row r="1483" spans="1:3" x14ac:dyDescent="0.2">
      <c r="A1483" s="1249"/>
      <c r="B1483" s="1251"/>
      <c r="C1483" s="1251"/>
    </row>
    <row r="1484" spans="1:3" x14ac:dyDescent="0.2">
      <c r="A1484" s="1249"/>
      <c r="B1484" s="1251"/>
      <c r="C1484" s="1251"/>
    </row>
    <row r="1485" spans="1:3" x14ac:dyDescent="0.2">
      <c r="A1485" s="1249"/>
      <c r="B1485" s="1251"/>
      <c r="C1485" s="1251"/>
    </row>
    <row r="1486" spans="1:3" x14ac:dyDescent="0.2">
      <c r="A1486" s="1249"/>
      <c r="B1486" s="1251"/>
      <c r="C1486" s="1251"/>
    </row>
    <row r="1487" spans="1:3" x14ac:dyDescent="0.2">
      <c r="A1487" s="1249"/>
      <c r="B1487" s="1251"/>
      <c r="C1487" s="1251"/>
    </row>
    <row r="1488" spans="1:3" x14ac:dyDescent="0.2">
      <c r="A1488" s="1249"/>
      <c r="B1488" s="1251"/>
      <c r="C1488" s="1251"/>
    </row>
    <row r="1489" spans="1:3" x14ac:dyDescent="0.2">
      <c r="A1489" s="1249"/>
      <c r="B1489" s="1251"/>
      <c r="C1489" s="1251"/>
    </row>
    <row r="1490" spans="1:3" x14ac:dyDescent="0.2">
      <c r="A1490" s="1249"/>
      <c r="B1490" s="1251"/>
      <c r="C1490" s="1251"/>
    </row>
    <row r="1491" spans="1:3" x14ac:dyDescent="0.2">
      <c r="A1491" s="1249"/>
      <c r="B1491" s="1251"/>
      <c r="C1491" s="1251"/>
    </row>
    <row r="1492" spans="1:3" x14ac:dyDescent="0.2">
      <c r="A1492" s="1249"/>
      <c r="B1492" s="1251"/>
      <c r="C1492" s="1251"/>
    </row>
    <row r="1493" spans="1:3" x14ac:dyDescent="0.2">
      <c r="A1493" s="1249"/>
      <c r="B1493" s="1251"/>
      <c r="C1493" s="1251"/>
    </row>
    <row r="1494" spans="1:3" x14ac:dyDescent="0.2">
      <c r="A1494" s="1249"/>
      <c r="B1494" s="1251"/>
      <c r="C1494" s="1251"/>
    </row>
    <row r="1495" spans="1:3" x14ac:dyDescent="0.2">
      <c r="A1495" s="1249"/>
      <c r="B1495" s="1251"/>
      <c r="C1495" s="1251"/>
    </row>
    <row r="1496" spans="1:3" x14ac:dyDescent="0.2">
      <c r="A1496" s="1249"/>
      <c r="B1496" s="1251"/>
      <c r="C1496" s="1251"/>
    </row>
    <row r="1497" spans="1:3" x14ac:dyDescent="0.2">
      <c r="A1497" s="1249"/>
      <c r="B1497" s="1251"/>
      <c r="C1497" s="1251"/>
    </row>
    <row r="1498" spans="1:3" x14ac:dyDescent="0.2">
      <c r="A1498" s="1249"/>
      <c r="B1498" s="1251"/>
      <c r="C1498" s="1251"/>
    </row>
    <row r="1499" spans="1:3" x14ac:dyDescent="0.2">
      <c r="A1499" s="1249"/>
      <c r="B1499" s="1251"/>
      <c r="C1499" s="1251"/>
    </row>
    <row r="1500" spans="1:3" x14ac:dyDescent="0.2">
      <c r="A1500" s="1249"/>
      <c r="B1500" s="1251"/>
      <c r="C1500" s="1251"/>
    </row>
    <row r="1501" spans="1:3" x14ac:dyDescent="0.2">
      <c r="A1501" s="1249"/>
      <c r="B1501" s="1251"/>
      <c r="C1501" s="1251"/>
    </row>
    <row r="1502" spans="1:3" x14ac:dyDescent="0.2">
      <c r="A1502" s="1249"/>
      <c r="B1502" s="1251"/>
      <c r="C1502" s="1251"/>
    </row>
    <row r="1503" spans="1:3" x14ac:dyDescent="0.2">
      <c r="A1503" s="1249"/>
      <c r="B1503" s="1251"/>
      <c r="C1503" s="1251"/>
    </row>
    <row r="1504" spans="1:3" x14ac:dyDescent="0.2">
      <c r="A1504" s="1249"/>
      <c r="B1504" s="1251"/>
      <c r="C1504" s="1251"/>
    </row>
    <row r="1505" spans="1:3" x14ac:dyDescent="0.2">
      <c r="A1505" s="1249"/>
      <c r="B1505" s="1251"/>
      <c r="C1505" s="1251"/>
    </row>
    <row r="1506" spans="1:3" x14ac:dyDescent="0.2">
      <c r="A1506" s="1249"/>
      <c r="B1506" s="1251"/>
      <c r="C1506" s="1251"/>
    </row>
    <row r="1507" spans="1:3" x14ac:dyDescent="0.2">
      <c r="A1507" s="1249"/>
      <c r="B1507" s="1251"/>
      <c r="C1507" s="1251"/>
    </row>
    <row r="1508" spans="1:3" x14ac:dyDescent="0.2">
      <c r="A1508" s="1249"/>
      <c r="B1508" s="1251"/>
      <c r="C1508" s="1251"/>
    </row>
    <row r="1509" spans="1:3" x14ac:dyDescent="0.2">
      <c r="A1509" s="1249"/>
      <c r="B1509" s="1251"/>
      <c r="C1509" s="1251"/>
    </row>
    <row r="1510" spans="1:3" x14ac:dyDescent="0.2">
      <c r="A1510" s="1249"/>
      <c r="B1510" s="1251"/>
      <c r="C1510" s="1251"/>
    </row>
    <row r="1511" spans="1:3" x14ac:dyDescent="0.2">
      <c r="A1511" s="1249"/>
      <c r="B1511" s="1251"/>
      <c r="C1511" s="1251"/>
    </row>
    <row r="1512" spans="1:3" x14ac:dyDescent="0.2">
      <c r="A1512" s="1249"/>
      <c r="B1512" s="1251"/>
      <c r="C1512" s="1251"/>
    </row>
    <row r="1513" spans="1:3" x14ac:dyDescent="0.2">
      <c r="A1513" s="1249"/>
      <c r="B1513" s="1251"/>
      <c r="C1513" s="1251"/>
    </row>
    <row r="1514" spans="1:3" x14ac:dyDescent="0.2">
      <c r="A1514" s="1249"/>
      <c r="B1514" s="1251"/>
      <c r="C1514" s="1251"/>
    </row>
    <row r="1515" spans="1:3" x14ac:dyDescent="0.2">
      <c r="A1515" s="1249"/>
      <c r="B1515" s="1251"/>
      <c r="C1515" s="1251"/>
    </row>
    <row r="1516" spans="1:3" x14ac:dyDescent="0.2">
      <c r="A1516" s="1249"/>
      <c r="B1516" s="1251"/>
      <c r="C1516" s="1251"/>
    </row>
    <row r="1517" spans="1:3" x14ac:dyDescent="0.2">
      <c r="A1517" s="1249"/>
      <c r="B1517" s="1251"/>
      <c r="C1517" s="1251"/>
    </row>
    <row r="1518" spans="1:3" x14ac:dyDescent="0.2">
      <c r="A1518" s="1249"/>
      <c r="B1518" s="1251"/>
      <c r="C1518" s="1251"/>
    </row>
    <row r="1519" spans="1:3" x14ac:dyDescent="0.2">
      <c r="A1519" s="1249"/>
      <c r="B1519" s="1251"/>
      <c r="C1519" s="1251"/>
    </row>
    <row r="1520" spans="1:3" x14ac:dyDescent="0.2">
      <c r="A1520" s="1249"/>
      <c r="B1520" s="1251"/>
      <c r="C1520" s="1251"/>
    </row>
    <row r="1521" spans="1:3" x14ac:dyDescent="0.2">
      <c r="A1521" s="1249"/>
      <c r="B1521" s="1251"/>
      <c r="C1521" s="1251"/>
    </row>
    <row r="1522" spans="1:3" x14ac:dyDescent="0.2">
      <c r="A1522" s="1249"/>
      <c r="B1522" s="1251"/>
      <c r="C1522" s="1251"/>
    </row>
    <row r="1523" spans="1:3" x14ac:dyDescent="0.2">
      <c r="A1523" s="1249"/>
      <c r="B1523" s="1251"/>
      <c r="C1523" s="1251"/>
    </row>
    <row r="1524" spans="1:3" x14ac:dyDescent="0.2">
      <c r="A1524" s="1249"/>
      <c r="B1524" s="1251"/>
      <c r="C1524" s="1251"/>
    </row>
    <row r="1525" spans="1:3" x14ac:dyDescent="0.2">
      <c r="A1525" s="1249"/>
      <c r="B1525" s="1251"/>
      <c r="C1525" s="1251"/>
    </row>
    <row r="1526" spans="1:3" x14ac:dyDescent="0.2">
      <c r="A1526" s="1249"/>
      <c r="B1526" s="1251"/>
      <c r="C1526" s="1251"/>
    </row>
    <row r="1527" spans="1:3" x14ac:dyDescent="0.2">
      <c r="A1527" s="1249"/>
      <c r="B1527" s="1251"/>
      <c r="C1527" s="1251"/>
    </row>
    <row r="1528" spans="1:3" x14ac:dyDescent="0.2">
      <c r="A1528" s="1249"/>
      <c r="B1528" s="1251"/>
      <c r="C1528" s="1251"/>
    </row>
    <row r="1529" spans="1:3" x14ac:dyDescent="0.2">
      <c r="A1529" s="1249"/>
      <c r="B1529" s="1251"/>
      <c r="C1529" s="1251"/>
    </row>
    <row r="1530" spans="1:3" x14ac:dyDescent="0.2">
      <c r="A1530" s="1249"/>
      <c r="B1530" s="1251"/>
      <c r="C1530" s="1251"/>
    </row>
    <row r="1531" spans="1:3" x14ac:dyDescent="0.2">
      <c r="A1531" s="1249"/>
      <c r="B1531" s="1251"/>
      <c r="C1531" s="1251"/>
    </row>
    <row r="1532" spans="1:3" x14ac:dyDescent="0.2">
      <c r="A1532" s="1249"/>
      <c r="B1532" s="1251"/>
      <c r="C1532" s="1251"/>
    </row>
    <row r="1533" spans="1:3" x14ac:dyDescent="0.2">
      <c r="A1533" s="1249"/>
      <c r="B1533" s="1251"/>
      <c r="C1533" s="1251"/>
    </row>
    <row r="1534" spans="1:3" x14ac:dyDescent="0.2">
      <c r="A1534" s="1249"/>
      <c r="B1534" s="1251"/>
      <c r="C1534" s="1251"/>
    </row>
    <row r="1535" spans="1:3" x14ac:dyDescent="0.2">
      <c r="A1535" s="1249"/>
      <c r="B1535" s="1251"/>
      <c r="C1535" s="1251"/>
    </row>
    <row r="1536" spans="1:3" x14ac:dyDescent="0.2">
      <c r="A1536" s="1249"/>
      <c r="B1536" s="1251"/>
      <c r="C1536" s="1251"/>
    </row>
    <row r="1537" spans="1:3" x14ac:dyDescent="0.2">
      <c r="A1537" s="1249"/>
      <c r="B1537" s="1251"/>
      <c r="C1537" s="1251"/>
    </row>
    <row r="1538" spans="1:3" x14ac:dyDescent="0.2">
      <c r="A1538" s="1249"/>
      <c r="B1538" s="1251"/>
      <c r="C1538" s="1251"/>
    </row>
    <row r="1539" spans="1:3" x14ac:dyDescent="0.2">
      <c r="A1539" s="1249"/>
      <c r="B1539" s="1251"/>
      <c r="C1539" s="1251"/>
    </row>
    <row r="1540" spans="1:3" x14ac:dyDescent="0.2">
      <c r="A1540" s="1249"/>
      <c r="B1540" s="1251"/>
      <c r="C1540" s="1251"/>
    </row>
    <row r="1541" spans="1:3" x14ac:dyDescent="0.2">
      <c r="A1541" s="1249"/>
      <c r="B1541" s="1251"/>
      <c r="C1541" s="1251"/>
    </row>
    <row r="1542" spans="1:3" x14ac:dyDescent="0.2">
      <c r="A1542" s="1249"/>
      <c r="B1542" s="1251"/>
      <c r="C1542" s="1251"/>
    </row>
    <row r="1543" spans="1:3" x14ac:dyDescent="0.2">
      <c r="A1543" s="1249"/>
      <c r="B1543" s="1251"/>
      <c r="C1543" s="1251"/>
    </row>
    <row r="1544" spans="1:3" x14ac:dyDescent="0.2">
      <c r="A1544" s="1249"/>
      <c r="B1544" s="1251"/>
      <c r="C1544" s="1251"/>
    </row>
    <row r="1545" spans="1:3" x14ac:dyDescent="0.2">
      <c r="A1545" s="1249"/>
      <c r="B1545" s="1251"/>
      <c r="C1545" s="1251"/>
    </row>
    <row r="1546" spans="1:3" x14ac:dyDescent="0.2">
      <c r="A1546" s="1249"/>
      <c r="B1546" s="1251"/>
      <c r="C1546" s="1251"/>
    </row>
    <row r="1547" spans="1:3" x14ac:dyDescent="0.2">
      <c r="A1547" s="1249"/>
      <c r="B1547" s="1251"/>
      <c r="C1547" s="1251"/>
    </row>
    <row r="1548" spans="1:3" x14ac:dyDescent="0.2">
      <c r="A1548" s="1249"/>
      <c r="B1548" s="1251"/>
      <c r="C1548" s="1251"/>
    </row>
    <row r="1549" spans="1:3" x14ac:dyDescent="0.2">
      <c r="A1549" s="1249"/>
      <c r="B1549" s="1251"/>
      <c r="C1549" s="1251"/>
    </row>
    <row r="1550" spans="1:3" x14ac:dyDescent="0.2">
      <c r="A1550" s="1249"/>
      <c r="B1550" s="1251"/>
      <c r="C1550" s="1251"/>
    </row>
    <row r="1551" spans="1:3" x14ac:dyDescent="0.2">
      <c r="A1551" s="1249"/>
      <c r="B1551" s="1251"/>
      <c r="C1551" s="1251"/>
    </row>
    <row r="1552" spans="1:3" x14ac:dyDescent="0.2">
      <c r="A1552" s="1249"/>
      <c r="B1552" s="1251"/>
      <c r="C1552" s="1251"/>
    </row>
    <row r="1553" spans="1:3" x14ac:dyDescent="0.2">
      <c r="A1553" s="1249"/>
      <c r="B1553" s="1251"/>
      <c r="C1553" s="1251"/>
    </row>
    <row r="1554" spans="1:3" x14ac:dyDescent="0.2">
      <c r="A1554" s="1249"/>
      <c r="B1554" s="1251"/>
      <c r="C1554" s="1251"/>
    </row>
    <row r="1555" spans="1:3" x14ac:dyDescent="0.2">
      <c r="A1555" s="1249"/>
      <c r="B1555" s="1251"/>
      <c r="C1555" s="1251"/>
    </row>
    <row r="1556" spans="1:3" x14ac:dyDescent="0.2">
      <c r="A1556" s="1249"/>
      <c r="B1556" s="1251"/>
      <c r="C1556" s="1251"/>
    </row>
    <row r="1557" spans="1:3" x14ac:dyDescent="0.2">
      <c r="A1557" s="1249"/>
      <c r="B1557" s="1251"/>
      <c r="C1557" s="1251"/>
    </row>
    <row r="1558" spans="1:3" x14ac:dyDescent="0.2">
      <c r="A1558" s="1249"/>
      <c r="B1558" s="1251"/>
      <c r="C1558" s="1251"/>
    </row>
    <row r="1559" spans="1:3" x14ac:dyDescent="0.2">
      <c r="A1559" s="1249"/>
      <c r="B1559" s="1251"/>
      <c r="C1559" s="1251"/>
    </row>
    <row r="1560" spans="1:3" x14ac:dyDescent="0.2">
      <c r="A1560" s="1249"/>
      <c r="B1560" s="1251"/>
      <c r="C1560" s="1251"/>
    </row>
    <row r="1561" spans="1:3" x14ac:dyDescent="0.2">
      <c r="A1561" s="1249"/>
      <c r="B1561" s="1251"/>
      <c r="C1561" s="1251"/>
    </row>
    <row r="1562" spans="1:3" x14ac:dyDescent="0.2">
      <c r="A1562" s="1249"/>
      <c r="B1562" s="1251"/>
      <c r="C1562" s="1251"/>
    </row>
    <row r="1563" spans="1:3" x14ac:dyDescent="0.2">
      <c r="A1563" s="1249"/>
      <c r="B1563" s="1251"/>
      <c r="C1563" s="1251"/>
    </row>
    <row r="1564" spans="1:3" x14ac:dyDescent="0.2">
      <c r="A1564" s="1249"/>
      <c r="B1564" s="1251"/>
      <c r="C1564" s="1251"/>
    </row>
    <row r="1565" spans="1:3" x14ac:dyDescent="0.2">
      <c r="A1565" s="1249"/>
      <c r="B1565" s="1251"/>
      <c r="C1565" s="1251"/>
    </row>
    <row r="1566" spans="1:3" x14ac:dyDescent="0.2">
      <c r="A1566" s="1249"/>
      <c r="B1566" s="1251"/>
      <c r="C1566" s="1251"/>
    </row>
    <row r="1567" spans="1:3" x14ac:dyDescent="0.2">
      <c r="A1567" s="1249"/>
      <c r="B1567" s="1251"/>
      <c r="C1567" s="1251"/>
    </row>
    <row r="1568" spans="1:3" x14ac:dyDescent="0.2">
      <c r="A1568" s="1249"/>
      <c r="B1568" s="1251"/>
      <c r="C1568" s="1251"/>
    </row>
    <row r="1569" spans="1:3" x14ac:dyDescent="0.2">
      <c r="A1569" s="1249"/>
      <c r="B1569" s="1251"/>
      <c r="C1569" s="1251"/>
    </row>
    <row r="1570" spans="1:3" x14ac:dyDescent="0.2">
      <c r="A1570" s="1249"/>
      <c r="B1570" s="1251"/>
      <c r="C1570" s="1251"/>
    </row>
    <row r="1571" spans="1:3" x14ac:dyDescent="0.2">
      <c r="A1571" s="1249"/>
      <c r="B1571" s="1251"/>
      <c r="C1571" s="1251"/>
    </row>
    <row r="1572" spans="1:3" x14ac:dyDescent="0.2">
      <c r="A1572" s="1249"/>
      <c r="B1572" s="1251"/>
      <c r="C1572" s="1251"/>
    </row>
    <row r="1573" spans="1:3" x14ac:dyDescent="0.2">
      <c r="A1573" s="1249"/>
      <c r="B1573" s="1251"/>
      <c r="C1573" s="1251"/>
    </row>
    <row r="1574" spans="1:3" x14ac:dyDescent="0.2">
      <c r="A1574" s="1249"/>
      <c r="B1574" s="1251"/>
      <c r="C1574" s="1251"/>
    </row>
    <row r="1575" spans="1:3" x14ac:dyDescent="0.2">
      <c r="A1575" s="1249"/>
      <c r="B1575" s="1251"/>
      <c r="C1575" s="1251"/>
    </row>
    <row r="1576" spans="1:3" x14ac:dyDescent="0.2">
      <c r="A1576" s="1249"/>
      <c r="B1576" s="1251"/>
      <c r="C1576" s="1251"/>
    </row>
    <row r="1577" spans="1:3" x14ac:dyDescent="0.2">
      <c r="A1577" s="1249"/>
      <c r="B1577" s="1251"/>
      <c r="C1577" s="1251"/>
    </row>
    <row r="1578" spans="1:3" x14ac:dyDescent="0.2">
      <c r="A1578" s="1249"/>
      <c r="B1578" s="1251"/>
      <c r="C1578" s="1251"/>
    </row>
    <row r="1579" spans="1:3" x14ac:dyDescent="0.2">
      <c r="A1579" s="1249"/>
      <c r="B1579" s="1251"/>
      <c r="C1579" s="1251"/>
    </row>
    <row r="1580" spans="1:3" x14ac:dyDescent="0.2">
      <c r="A1580" s="1249"/>
      <c r="B1580" s="1251"/>
      <c r="C1580" s="1251"/>
    </row>
    <row r="1581" spans="1:3" x14ac:dyDescent="0.2">
      <c r="A1581" s="1249"/>
      <c r="B1581" s="1251"/>
      <c r="C1581" s="1251"/>
    </row>
    <row r="1582" spans="1:3" x14ac:dyDescent="0.2">
      <c r="A1582" s="1249"/>
      <c r="B1582" s="1251"/>
      <c r="C1582" s="1251"/>
    </row>
    <row r="1583" spans="1:3" x14ac:dyDescent="0.2">
      <c r="A1583" s="1249"/>
      <c r="B1583" s="1251"/>
      <c r="C1583" s="1251"/>
    </row>
    <row r="1584" spans="1:3" x14ac:dyDescent="0.2">
      <c r="A1584" s="1249"/>
      <c r="B1584" s="1251"/>
      <c r="C1584" s="1251"/>
    </row>
    <row r="1585" spans="1:3" x14ac:dyDescent="0.2">
      <c r="A1585" s="1249"/>
      <c r="B1585" s="1251"/>
      <c r="C1585" s="1251"/>
    </row>
    <row r="1586" spans="1:3" x14ac:dyDescent="0.2">
      <c r="A1586" s="1249"/>
      <c r="B1586" s="1251"/>
      <c r="C1586" s="1251"/>
    </row>
    <row r="1587" spans="1:3" x14ac:dyDescent="0.2">
      <c r="A1587" s="1249"/>
      <c r="B1587" s="1251"/>
      <c r="C1587" s="1251"/>
    </row>
    <row r="1588" spans="1:3" x14ac:dyDescent="0.2">
      <c r="A1588" s="1249"/>
      <c r="B1588" s="1251"/>
      <c r="C1588" s="1251"/>
    </row>
    <row r="1589" spans="1:3" x14ac:dyDescent="0.2">
      <c r="A1589" s="1249"/>
      <c r="B1589" s="1251"/>
      <c r="C1589" s="1251"/>
    </row>
    <row r="1590" spans="1:3" x14ac:dyDescent="0.2">
      <c r="A1590" s="1249"/>
      <c r="B1590" s="1251"/>
      <c r="C1590" s="1251"/>
    </row>
    <row r="1591" spans="1:3" x14ac:dyDescent="0.2">
      <c r="A1591" s="1249"/>
      <c r="B1591" s="1251"/>
      <c r="C1591" s="1251"/>
    </row>
    <row r="1592" spans="1:3" x14ac:dyDescent="0.2">
      <c r="A1592" s="1249"/>
      <c r="B1592" s="1251"/>
      <c r="C1592" s="1251"/>
    </row>
    <row r="1593" spans="1:3" x14ac:dyDescent="0.2">
      <c r="A1593" s="1249"/>
      <c r="B1593" s="1251"/>
      <c r="C1593" s="1251"/>
    </row>
    <row r="1594" spans="1:3" x14ac:dyDescent="0.2">
      <c r="A1594" s="1249"/>
      <c r="B1594" s="1251"/>
      <c r="C1594" s="1251"/>
    </row>
    <row r="1595" spans="1:3" x14ac:dyDescent="0.2">
      <c r="A1595" s="1249"/>
      <c r="B1595" s="1251"/>
      <c r="C1595" s="1251"/>
    </row>
    <row r="1596" spans="1:3" x14ac:dyDescent="0.2">
      <c r="A1596" s="1249"/>
      <c r="B1596" s="1251"/>
      <c r="C1596" s="1251"/>
    </row>
    <row r="1597" spans="1:3" x14ac:dyDescent="0.2">
      <c r="A1597" s="1249"/>
      <c r="B1597" s="1251"/>
      <c r="C1597" s="1251"/>
    </row>
    <row r="1598" spans="1:3" x14ac:dyDescent="0.2">
      <c r="A1598" s="1249"/>
      <c r="B1598" s="1251"/>
      <c r="C1598" s="1251"/>
    </row>
    <row r="1599" spans="1:3" x14ac:dyDescent="0.2">
      <c r="A1599" s="1249"/>
      <c r="B1599" s="1251"/>
      <c r="C1599" s="1251"/>
    </row>
    <row r="1600" spans="1:3" x14ac:dyDescent="0.2">
      <c r="A1600" s="1249"/>
      <c r="B1600" s="1251"/>
      <c r="C1600" s="1251"/>
    </row>
    <row r="1601" spans="1:3" x14ac:dyDescent="0.2">
      <c r="A1601" s="1249"/>
      <c r="B1601" s="1251"/>
      <c r="C1601" s="1251"/>
    </row>
    <row r="1602" spans="1:3" x14ac:dyDescent="0.2">
      <c r="A1602" s="1249"/>
      <c r="B1602" s="1251"/>
      <c r="C1602" s="1251"/>
    </row>
    <row r="1603" spans="1:3" x14ac:dyDescent="0.2">
      <c r="A1603" s="1249"/>
      <c r="B1603" s="1251"/>
      <c r="C1603" s="1251"/>
    </row>
    <row r="1604" spans="1:3" x14ac:dyDescent="0.2">
      <c r="A1604" s="1249"/>
      <c r="B1604" s="1251"/>
      <c r="C1604" s="1251"/>
    </row>
    <row r="1605" spans="1:3" x14ac:dyDescent="0.2">
      <c r="A1605" s="1249"/>
      <c r="B1605" s="1251"/>
      <c r="C1605" s="1251"/>
    </row>
    <row r="1606" spans="1:3" x14ac:dyDescent="0.2">
      <c r="A1606" s="1249"/>
      <c r="B1606" s="1251"/>
      <c r="C1606" s="1251"/>
    </row>
    <row r="1607" spans="1:3" x14ac:dyDescent="0.2">
      <c r="A1607" s="1249"/>
      <c r="B1607" s="1251"/>
      <c r="C1607" s="1251"/>
    </row>
    <row r="1608" spans="1:3" x14ac:dyDescent="0.2">
      <c r="A1608" s="1249"/>
      <c r="B1608" s="1251"/>
      <c r="C1608" s="1251"/>
    </row>
    <row r="1609" spans="1:3" x14ac:dyDescent="0.2">
      <c r="A1609" s="1249"/>
      <c r="B1609" s="1251"/>
      <c r="C1609" s="1251"/>
    </row>
    <row r="1610" spans="1:3" x14ac:dyDescent="0.2">
      <c r="A1610" s="1249"/>
      <c r="B1610" s="1251"/>
      <c r="C1610" s="1251"/>
    </row>
    <row r="1611" spans="1:3" x14ac:dyDescent="0.2">
      <c r="A1611" s="1249"/>
      <c r="B1611" s="1251"/>
      <c r="C1611" s="1251"/>
    </row>
    <row r="1612" spans="1:3" x14ac:dyDescent="0.2">
      <c r="A1612" s="1249"/>
      <c r="B1612" s="1251"/>
      <c r="C1612" s="1251"/>
    </row>
    <row r="1613" spans="1:3" x14ac:dyDescent="0.2">
      <c r="A1613" s="1249"/>
      <c r="B1613" s="1251"/>
      <c r="C1613" s="1251"/>
    </row>
    <row r="1614" spans="1:3" x14ac:dyDescent="0.2">
      <c r="A1614" s="1249"/>
      <c r="B1614" s="1251"/>
      <c r="C1614" s="1251"/>
    </row>
    <row r="1615" spans="1:3" x14ac:dyDescent="0.2">
      <c r="A1615" s="1249"/>
      <c r="B1615" s="1251"/>
      <c r="C1615" s="1251"/>
    </row>
    <row r="1616" spans="1:3" x14ac:dyDescent="0.2">
      <c r="A1616" s="1249"/>
      <c r="B1616" s="1251"/>
      <c r="C1616" s="1251"/>
    </row>
    <row r="1617" spans="1:3" x14ac:dyDescent="0.2">
      <c r="A1617" s="1249"/>
      <c r="B1617" s="1251"/>
      <c r="C1617" s="1251"/>
    </row>
    <row r="1618" spans="1:3" x14ac:dyDescent="0.2">
      <c r="A1618" s="1249"/>
      <c r="B1618" s="1251"/>
      <c r="C1618" s="1251"/>
    </row>
    <row r="1619" spans="1:3" x14ac:dyDescent="0.2">
      <c r="A1619" s="1249"/>
      <c r="B1619" s="1251"/>
      <c r="C1619" s="1251"/>
    </row>
    <row r="1620" spans="1:3" x14ac:dyDescent="0.2">
      <c r="A1620" s="1249"/>
      <c r="B1620" s="1251"/>
      <c r="C1620" s="1251"/>
    </row>
    <row r="1621" spans="1:3" x14ac:dyDescent="0.2">
      <c r="A1621" s="1249"/>
      <c r="B1621" s="1251"/>
      <c r="C1621" s="1251"/>
    </row>
    <row r="1622" spans="1:3" x14ac:dyDescent="0.2">
      <c r="A1622" s="1249"/>
      <c r="B1622" s="1251"/>
      <c r="C1622" s="1251"/>
    </row>
    <row r="1623" spans="1:3" x14ac:dyDescent="0.2">
      <c r="A1623" s="1249"/>
      <c r="B1623" s="1251"/>
      <c r="C1623" s="1251"/>
    </row>
    <row r="1624" spans="1:3" x14ac:dyDescent="0.2">
      <c r="A1624" s="1249"/>
      <c r="B1624" s="1251"/>
      <c r="C1624" s="1251"/>
    </row>
    <row r="1625" spans="1:3" x14ac:dyDescent="0.2">
      <c r="A1625" s="1249"/>
      <c r="B1625" s="1251"/>
      <c r="C1625" s="1251"/>
    </row>
    <row r="1626" spans="1:3" x14ac:dyDescent="0.2">
      <c r="A1626" s="1249"/>
      <c r="B1626" s="1251"/>
      <c r="C1626" s="1251"/>
    </row>
    <row r="1627" spans="1:3" x14ac:dyDescent="0.2">
      <c r="A1627" s="1249"/>
      <c r="B1627" s="1251"/>
      <c r="C1627" s="1251"/>
    </row>
    <row r="1628" spans="1:3" x14ac:dyDescent="0.2">
      <c r="A1628" s="1249"/>
      <c r="B1628" s="1251"/>
      <c r="C1628" s="1251"/>
    </row>
    <row r="1629" spans="1:3" x14ac:dyDescent="0.2">
      <c r="A1629" s="1249"/>
      <c r="B1629" s="1251"/>
      <c r="C1629" s="1251"/>
    </row>
    <row r="1630" spans="1:3" x14ac:dyDescent="0.2">
      <c r="A1630" s="1249"/>
      <c r="B1630" s="1251"/>
      <c r="C1630" s="1251"/>
    </row>
    <row r="1631" spans="1:3" x14ac:dyDescent="0.2">
      <c r="A1631" s="1249"/>
      <c r="B1631" s="1251"/>
      <c r="C1631" s="1251"/>
    </row>
    <row r="1632" spans="1:3" x14ac:dyDescent="0.2">
      <c r="A1632" s="1249"/>
      <c r="B1632" s="1251"/>
      <c r="C1632" s="1251"/>
    </row>
    <row r="1633" spans="1:3" x14ac:dyDescent="0.2">
      <c r="A1633" s="1249"/>
      <c r="B1633" s="1251"/>
      <c r="C1633" s="1251"/>
    </row>
    <row r="1634" spans="1:3" x14ac:dyDescent="0.2">
      <c r="A1634" s="1249"/>
      <c r="B1634" s="1251"/>
      <c r="C1634" s="1251"/>
    </row>
    <row r="1635" spans="1:3" x14ac:dyDescent="0.2">
      <c r="A1635" s="1249"/>
      <c r="B1635" s="1251"/>
      <c r="C1635" s="1251"/>
    </row>
    <row r="1636" spans="1:3" x14ac:dyDescent="0.2">
      <c r="A1636" s="1249"/>
      <c r="B1636" s="1251"/>
      <c r="C1636" s="1251"/>
    </row>
    <row r="1637" spans="1:3" x14ac:dyDescent="0.2">
      <c r="A1637" s="1249"/>
      <c r="B1637" s="1251"/>
      <c r="C1637" s="1251"/>
    </row>
    <row r="1638" spans="1:3" x14ac:dyDescent="0.2">
      <c r="A1638" s="1249"/>
      <c r="B1638" s="1251"/>
      <c r="C1638" s="1251"/>
    </row>
    <row r="1639" spans="1:3" x14ac:dyDescent="0.2">
      <c r="A1639" s="1249"/>
      <c r="B1639" s="1251"/>
      <c r="C1639" s="1251"/>
    </row>
    <row r="1640" spans="1:3" x14ac:dyDescent="0.2">
      <c r="A1640" s="1249"/>
      <c r="B1640" s="1251"/>
      <c r="C1640" s="1251"/>
    </row>
    <row r="1641" spans="1:3" x14ac:dyDescent="0.2">
      <c r="A1641" s="1249"/>
      <c r="B1641" s="1251"/>
      <c r="C1641" s="1251"/>
    </row>
    <row r="1642" spans="1:3" x14ac:dyDescent="0.2">
      <c r="A1642" s="1249"/>
      <c r="B1642" s="1251"/>
      <c r="C1642" s="1251"/>
    </row>
    <row r="1643" spans="1:3" x14ac:dyDescent="0.2">
      <c r="A1643" s="1249"/>
      <c r="B1643" s="1251"/>
      <c r="C1643" s="1251"/>
    </row>
    <row r="1644" spans="1:3" x14ac:dyDescent="0.2">
      <c r="A1644" s="1249"/>
      <c r="B1644" s="1251"/>
      <c r="C1644" s="1251"/>
    </row>
    <row r="1645" spans="1:3" x14ac:dyDescent="0.2">
      <c r="A1645" s="1249"/>
      <c r="B1645" s="1251"/>
      <c r="C1645" s="1251"/>
    </row>
    <row r="1646" spans="1:3" x14ac:dyDescent="0.2">
      <c r="A1646" s="1249"/>
      <c r="B1646" s="1251"/>
      <c r="C1646" s="1251"/>
    </row>
    <row r="1647" spans="1:3" x14ac:dyDescent="0.2">
      <c r="A1647" s="1249"/>
      <c r="B1647" s="1251"/>
      <c r="C1647" s="1251"/>
    </row>
    <row r="1648" spans="1:3" x14ac:dyDescent="0.2">
      <c r="A1648" s="1249"/>
      <c r="B1648" s="1251"/>
      <c r="C1648" s="1251"/>
    </row>
    <row r="1649" spans="1:3" x14ac:dyDescent="0.2">
      <c r="A1649" s="1249"/>
      <c r="B1649" s="1251"/>
      <c r="C1649" s="1251"/>
    </row>
    <row r="1650" spans="1:3" x14ac:dyDescent="0.2">
      <c r="A1650" s="1249"/>
      <c r="B1650" s="1251"/>
      <c r="C1650" s="1251"/>
    </row>
    <row r="1651" spans="1:3" x14ac:dyDescent="0.2">
      <c r="A1651" s="1249"/>
      <c r="B1651" s="1251"/>
      <c r="C1651" s="1251"/>
    </row>
    <row r="1652" spans="1:3" x14ac:dyDescent="0.2">
      <c r="A1652" s="1249"/>
      <c r="B1652" s="1251"/>
      <c r="C1652" s="1251"/>
    </row>
    <row r="1653" spans="1:3" x14ac:dyDescent="0.2">
      <c r="A1653" s="1249"/>
      <c r="B1653" s="1251"/>
      <c r="C1653" s="1251"/>
    </row>
    <row r="1654" spans="1:3" x14ac:dyDescent="0.2">
      <c r="A1654" s="1249"/>
      <c r="B1654" s="1251"/>
      <c r="C1654" s="1251"/>
    </row>
    <row r="1655" spans="1:3" x14ac:dyDescent="0.2">
      <c r="A1655" s="1249"/>
      <c r="B1655" s="1251"/>
      <c r="C1655" s="1251"/>
    </row>
    <row r="1656" spans="1:3" x14ac:dyDescent="0.2">
      <c r="A1656" s="1249"/>
      <c r="B1656" s="1251"/>
      <c r="C1656" s="1251"/>
    </row>
    <row r="1657" spans="1:3" x14ac:dyDescent="0.2">
      <c r="A1657" s="1249"/>
      <c r="B1657" s="1251"/>
      <c r="C1657" s="1251"/>
    </row>
    <row r="1658" spans="1:3" x14ac:dyDescent="0.2">
      <c r="A1658" s="1249"/>
      <c r="B1658" s="1251"/>
      <c r="C1658" s="1251"/>
    </row>
    <row r="1659" spans="1:3" x14ac:dyDescent="0.2">
      <c r="A1659" s="1249"/>
      <c r="B1659" s="1251"/>
      <c r="C1659" s="1251"/>
    </row>
    <row r="1660" spans="1:3" x14ac:dyDescent="0.2">
      <c r="A1660" s="1249"/>
      <c r="B1660" s="1251"/>
      <c r="C1660" s="1251"/>
    </row>
    <row r="1661" spans="1:3" x14ac:dyDescent="0.2">
      <c r="A1661" s="1249"/>
      <c r="B1661" s="1251"/>
      <c r="C1661" s="1251"/>
    </row>
    <row r="1662" spans="1:3" x14ac:dyDescent="0.2">
      <c r="A1662" s="1249"/>
      <c r="B1662" s="1251"/>
      <c r="C1662" s="1251"/>
    </row>
    <row r="1663" spans="1:3" x14ac:dyDescent="0.2">
      <c r="A1663" s="1249"/>
      <c r="B1663" s="1251"/>
      <c r="C1663" s="1251"/>
    </row>
    <row r="1664" spans="1:3" x14ac:dyDescent="0.2">
      <c r="A1664" s="1249"/>
      <c r="B1664" s="1251"/>
      <c r="C1664" s="1251"/>
    </row>
    <row r="1665" spans="1:3" x14ac:dyDescent="0.2">
      <c r="A1665" s="1249"/>
      <c r="B1665" s="1251"/>
      <c r="C1665" s="1251"/>
    </row>
    <row r="1666" spans="1:3" x14ac:dyDescent="0.2">
      <c r="A1666" s="1249"/>
      <c r="B1666" s="1251"/>
      <c r="C1666" s="1251"/>
    </row>
    <row r="1667" spans="1:3" x14ac:dyDescent="0.2">
      <c r="A1667" s="1249"/>
      <c r="B1667" s="1251"/>
      <c r="C1667" s="1251"/>
    </row>
    <row r="1668" spans="1:3" x14ac:dyDescent="0.2">
      <c r="A1668" s="1249"/>
      <c r="B1668" s="1251"/>
      <c r="C1668" s="1251"/>
    </row>
    <row r="1669" spans="1:3" x14ac:dyDescent="0.2">
      <c r="A1669" s="1249"/>
      <c r="B1669" s="1251"/>
      <c r="C1669" s="1251"/>
    </row>
    <row r="1670" spans="1:3" x14ac:dyDescent="0.2">
      <c r="A1670" s="1249"/>
      <c r="B1670" s="1251"/>
      <c r="C1670" s="1251"/>
    </row>
    <row r="1671" spans="1:3" x14ac:dyDescent="0.2">
      <c r="A1671" s="1249"/>
      <c r="B1671" s="1251"/>
      <c r="C1671" s="1251"/>
    </row>
    <row r="1672" spans="1:3" x14ac:dyDescent="0.2">
      <c r="A1672" s="1249"/>
      <c r="B1672" s="1251"/>
      <c r="C1672" s="1251"/>
    </row>
    <row r="1673" spans="1:3" x14ac:dyDescent="0.2">
      <c r="A1673" s="1249"/>
      <c r="B1673" s="1251"/>
      <c r="C1673" s="1251"/>
    </row>
    <row r="1674" spans="1:3" x14ac:dyDescent="0.2">
      <c r="A1674" s="1249"/>
      <c r="B1674" s="1251"/>
      <c r="C1674" s="1251"/>
    </row>
    <row r="1675" spans="1:3" x14ac:dyDescent="0.2">
      <c r="A1675" s="1249"/>
      <c r="B1675" s="1251"/>
      <c r="C1675" s="1251"/>
    </row>
    <row r="1676" spans="1:3" x14ac:dyDescent="0.2">
      <c r="A1676" s="1249"/>
      <c r="B1676" s="1251"/>
      <c r="C1676" s="1251"/>
    </row>
    <row r="1677" spans="1:3" x14ac:dyDescent="0.2">
      <c r="A1677" s="1249"/>
      <c r="B1677" s="1251"/>
      <c r="C1677" s="1251"/>
    </row>
    <row r="1678" spans="1:3" x14ac:dyDescent="0.2">
      <c r="A1678" s="1249"/>
      <c r="B1678" s="1251"/>
      <c r="C1678" s="1251"/>
    </row>
    <row r="1679" spans="1:3" x14ac:dyDescent="0.2">
      <c r="A1679" s="1249"/>
      <c r="B1679" s="1251"/>
      <c r="C1679" s="1251"/>
    </row>
    <row r="1680" spans="1:3" x14ac:dyDescent="0.2">
      <c r="A1680" s="1249"/>
      <c r="B1680" s="1251"/>
      <c r="C1680" s="1251"/>
    </row>
    <row r="1681" spans="1:3" x14ac:dyDescent="0.2">
      <c r="A1681" s="1249"/>
      <c r="B1681" s="1251"/>
      <c r="C1681" s="1251"/>
    </row>
    <row r="1682" spans="1:3" x14ac:dyDescent="0.2">
      <c r="A1682" s="1249"/>
      <c r="B1682" s="1251"/>
      <c r="C1682" s="1251"/>
    </row>
    <row r="1683" spans="1:3" x14ac:dyDescent="0.2">
      <c r="A1683" s="1249"/>
      <c r="B1683" s="1251"/>
      <c r="C1683" s="1251"/>
    </row>
    <row r="1684" spans="1:3" x14ac:dyDescent="0.2">
      <c r="A1684" s="1249"/>
      <c r="B1684" s="1251"/>
      <c r="C1684" s="1251"/>
    </row>
    <row r="1685" spans="1:3" x14ac:dyDescent="0.2">
      <c r="A1685" s="1249"/>
      <c r="B1685" s="1251"/>
      <c r="C1685" s="1251"/>
    </row>
    <row r="1686" spans="1:3" x14ac:dyDescent="0.2">
      <c r="A1686" s="1249"/>
      <c r="B1686" s="1251"/>
      <c r="C1686" s="1251"/>
    </row>
    <row r="1687" spans="1:3" x14ac:dyDescent="0.2">
      <c r="A1687" s="1249"/>
      <c r="B1687" s="1251"/>
      <c r="C1687" s="1251"/>
    </row>
    <row r="1688" spans="1:3" x14ac:dyDescent="0.2">
      <c r="A1688" s="1249"/>
      <c r="B1688" s="1251"/>
      <c r="C1688" s="1251"/>
    </row>
    <row r="1689" spans="1:3" x14ac:dyDescent="0.2">
      <c r="A1689" s="1249"/>
      <c r="B1689" s="1251"/>
      <c r="C1689" s="1251"/>
    </row>
    <row r="1690" spans="1:3" x14ac:dyDescent="0.2">
      <c r="A1690" s="1249"/>
      <c r="B1690" s="1251"/>
      <c r="C1690" s="1251"/>
    </row>
    <row r="1691" spans="1:3" x14ac:dyDescent="0.2">
      <c r="A1691" s="1249"/>
      <c r="B1691" s="1251"/>
      <c r="C1691" s="1251"/>
    </row>
    <row r="1692" spans="1:3" x14ac:dyDescent="0.2">
      <c r="A1692" s="1249"/>
      <c r="B1692" s="1251"/>
      <c r="C1692" s="1251"/>
    </row>
    <row r="1693" spans="1:3" x14ac:dyDescent="0.2">
      <c r="A1693" s="1249"/>
      <c r="B1693" s="1251"/>
      <c r="C1693" s="1251"/>
    </row>
    <row r="1694" spans="1:3" x14ac:dyDescent="0.2">
      <c r="A1694" s="1249"/>
      <c r="B1694" s="1251"/>
      <c r="C1694" s="1251"/>
    </row>
    <row r="1695" spans="1:3" x14ac:dyDescent="0.2">
      <c r="A1695" s="1249"/>
      <c r="B1695" s="1251"/>
      <c r="C1695" s="1251"/>
    </row>
    <row r="1696" spans="1:3" x14ac:dyDescent="0.2">
      <c r="A1696" s="1249"/>
      <c r="B1696" s="1251"/>
      <c r="C1696" s="1251"/>
    </row>
    <row r="1697" spans="1:3" x14ac:dyDescent="0.2">
      <c r="A1697" s="1249"/>
      <c r="B1697" s="1251"/>
      <c r="C1697" s="1251"/>
    </row>
    <row r="1698" spans="1:3" x14ac:dyDescent="0.2">
      <c r="A1698" s="1249"/>
      <c r="B1698" s="1251"/>
      <c r="C1698" s="1251"/>
    </row>
    <row r="1699" spans="1:3" x14ac:dyDescent="0.2">
      <c r="A1699" s="1249"/>
      <c r="B1699" s="1251"/>
      <c r="C1699" s="1251"/>
    </row>
    <row r="1700" spans="1:3" x14ac:dyDescent="0.2">
      <c r="A1700" s="1249"/>
      <c r="B1700" s="1251"/>
      <c r="C1700" s="1251"/>
    </row>
    <row r="1701" spans="1:3" x14ac:dyDescent="0.2">
      <c r="A1701" s="1249"/>
      <c r="B1701" s="1251"/>
      <c r="C1701" s="1251"/>
    </row>
    <row r="1702" spans="1:3" x14ac:dyDescent="0.2">
      <c r="A1702" s="1249"/>
      <c r="B1702" s="1251"/>
      <c r="C1702" s="1251"/>
    </row>
    <row r="1703" spans="1:3" x14ac:dyDescent="0.2">
      <c r="A1703" s="1249"/>
      <c r="B1703" s="1251"/>
      <c r="C1703" s="1251"/>
    </row>
    <row r="1704" spans="1:3" x14ac:dyDescent="0.2">
      <c r="A1704" s="1249"/>
      <c r="B1704" s="1251"/>
      <c r="C1704" s="1251"/>
    </row>
    <row r="1705" spans="1:3" x14ac:dyDescent="0.2">
      <c r="A1705" s="1249"/>
      <c r="B1705" s="1251"/>
      <c r="C1705" s="1251"/>
    </row>
    <row r="1706" spans="1:3" x14ac:dyDescent="0.2">
      <c r="A1706" s="1249"/>
      <c r="B1706" s="1251"/>
      <c r="C1706" s="1251"/>
    </row>
    <row r="1707" spans="1:3" x14ac:dyDescent="0.2">
      <c r="A1707" s="1249"/>
      <c r="B1707" s="1251"/>
      <c r="C1707" s="1251"/>
    </row>
    <row r="1708" spans="1:3" x14ac:dyDescent="0.2">
      <c r="A1708" s="1249"/>
      <c r="B1708" s="1251"/>
      <c r="C1708" s="1251"/>
    </row>
    <row r="1709" spans="1:3" x14ac:dyDescent="0.2">
      <c r="A1709" s="1249"/>
      <c r="B1709" s="1251"/>
      <c r="C1709" s="1251"/>
    </row>
    <row r="1710" spans="1:3" x14ac:dyDescent="0.2">
      <c r="A1710" s="1249"/>
      <c r="B1710" s="1251"/>
      <c r="C1710" s="1251"/>
    </row>
    <row r="1711" spans="1:3" x14ac:dyDescent="0.2">
      <c r="A1711" s="1249"/>
      <c r="B1711" s="1251"/>
      <c r="C1711" s="1251"/>
    </row>
    <row r="1712" spans="1:3" x14ac:dyDescent="0.2">
      <c r="A1712" s="1249"/>
      <c r="B1712" s="1251"/>
      <c r="C1712" s="1251"/>
    </row>
    <row r="1713" spans="1:3" x14ac:dyDescent="0.2">
      <c r="A1713" s="1249"/>
      <c r="B1713" s="1251"/>
      <c r="C1713" s="1251"/>
    </row>
    <row r="1714" spans="1:3" x14ac:dyDescent="0.2">
      <c r="A1714" s="1249"/>
      <c r="B1714" s="1251"/>
      <c r="C1714" s="1251"/>
    </row>
    <row r="1715" spans="1:3" x14ac:dyDescent="0.2">
      <c r="A1715" s="1249"/>
      <c r="B1715" s="1251"/>
      <c r="C1715" s="1251"/>
    </row>
    <row r="1716" spans="1:3" x14ac:dyDescent="0.2">
      <c r="A1716" s="1249"/>
      <c r="B1716" s="1251"/>
      <c r="C1716" s="1251"/>
    </row>
    <row r="1717" spans="1:3" x14ac:dyDescent="0.2">
      <c r="A1717" s="1249"/>
      <c r="B1717" s="1251"/>
      <c r="C1717" s="1251"/>
    </row>
    <row r="1718" spans="1:3" x14ac:dyDescent="0.2">
      <c r="A1718" s="1249"/>
      <c r="B1718" s="1251"/>
      <c r="C1718" s="1251"/>
    </row>
    <row r="1719" spans="1:3" x14ac:dyDescent="0.2">
      <c r="A1719" s="1249"/>
      <c r="B1719" s="1251"/>
      <c r="C1719" s="1251"/>
    </row>
    <row r="1720" spans="1:3" x14ac:dyDescent="0.2">
      <c r="A1720" s="1249"/>
      <c r="B1720" s="1251"/>
      <c r="C1720" s="1251"/>
    </row>
    <row r="1721" spans="1:3" x14ac:dyDescent="0.2">
      <c r="A1721" s="1249"/>
      <c r="B1721" s="1251"/>
      <c r="C1721" s="1251"/>
    </row>
    <row r="1722" spans="1:3" x14ac:dyDescent="0.2">
      <c r="A1722" s="1249"/>
      <c r="B1722" s="1251"/>
      <c r="C1722" s="1251"/>
    </row>
    <row r="1723" spans="1:3" x14ac:dyDescent="0.2">
      <c r="A1723" s="1249"/>
      <c r="B1723" s="1251"/>
      <c r="C1723" s="1251"/>
    </row>
    <row r="1724" spans="1:3" x14ac:dyDescent="0.2">
      <c r="A1724" s="1249"/>
      <c r="B1724" s="1251"/>
      <c r="C1724" s="1251"/>
    </row>
    <row r="1725" spans="1:3" x14ac:dyDescent="0.2">
      <c r="A1725" s="1249"/>
      <c r="B1725" s="1251"/>
      <c r="C1725" s="1251"/>
    </row>
    <row r="1726" spans="1:3" x14ac:dyDescent="0.2">
      <c r="A1726" s="1249"/>
      <c r="B1726" s="1251"/>
      <c r="C1726" s="1251"/>
    </row>
    <row r="1727" spans="1:3" x14ac:dyDescent="0.2">
      <c r="A1727" s="1249"/>
      <c r="B1727" s="1251"/>
      <c r="C1727" s="1251"/>
    </row>
    <row r="1728" spans="1:3" x14ac:dyDescent="0.2">
      <c r="A1728" s="1249"/>
      <c r="B1728" s="1251"/>
      <c r="C1728" s="1251"/>
    </row>
    <row r="1729" spans="1:3" x14ac:dyDescent="0.2">
      <c r="A1729" s="1249"/>
      <c r="B1729" s="1251"/>
      <c r="C1729" s="1251"/>
    </row>
    <row r="1730" spans="1:3" x14ac:dyDescent="0.2">
      <c r="A1730" s="1249"/>
      <c r="B1730" s="1251"/>
      <c r="C1730" s="1251"/>
    </row>
    <row r="1731" spans="1:3" x14ac:dyDescent="0.2">
      <c r="A1731" s="1249"/>
      <c r="B1731" s="1251"/>
      <c r="C1731" s="1251"/>
    </row>
    <row r="1732" spans="1:3" x14ac:dyDescent="0.2">
      <c r="A1732" s="1249"/>
      <c r="B1732" s="1251"/>
      <c r="C1732" s="1251"/>
    </row>
    <row r="1733" spans="1:3" x14ac:dyDescent="0.2">
      <c r="A1733" s="1249"/>
      <c r="B1733" s="1251"/>
      <c r="C1733" s="1251"/>
    </row>
    <row r="1734" spans="1:3" x14ac:dyDescent="0.2">
      <c r="A1734" s="1249"/>
      <c r="B1734" s="1251"/>
      <c r="C1734" s="1251"/>
    </row>
    <row r="1735" spans="1:3" x14ac:dyDescent="0.2">
      <c r="A1735" s="1249"/>
      <c r="B1735" s="1251"/>
      <c r="C1735" s="1251"/>
    </row>
    <row r="1736" spans="1:3" x14ac:dyDescent="0.2">
      <c r="A1736" s="1249"/>
      <c r="B1736" s="1251"/>
      <c r="C1736" s="1251"/>
    </row>
    <row r="1737" spans="1:3" x14ac:dyDescent="0.2">
      <c r="A1737" s="1249"/>
      <c r="B1737" s="1251"/>
      <c r="C1737" s="1251"/>
    </row>
    <row r="1738" spans="1:3" x14ac:dyDescent="0.2">
      <c r="A1738" s="1249"/>
      <c r="B1738" s="1251"/>
      <c r="C1738" s="1251"/>
    </row>
    <row r="1739" spans="1:3" x14ac:dyDescent="0.2">
      <c r="A1739" s="1249"/>
      <c r="B1739" s="1251"/>
      <c r="C1739" s="1251"/>
    </row>
    <row r="1740" spans="1:3" x14ac:dyDescent="0.2">
      <c r="A1740" s="1249"/>
      <c r="B1740" s="1251"/>
      <c r="C1740" s="1251"/>
    </row>
    <row r="1741" spans="1:3" x14ac:dyDescent="0.2">
      <c r="A1741" s="1249"/>
      <c r="B1741" s="1251"/>
      <c r="C1741" s="1251"/>
    </row>
    <row r="1742" spans="1:3" x14ac:dyDescent="0.2">
      <c r="A1742" s="1249"/>
      <c r="B1742" s="1251"/>
      <c r="C1742" s="1251"/>
    </row>
    <row r="1743" spans="1:3" x14ac:dyDescent="0.2">
      <c r="A1743" s="1249"/>
      <c r="B1743" s="1251"/>
      <c r="C1743" s="1251"/>
    </row>
    <row r="1744" spans="1:3" x14ac:dyDescent="0.2">
      <c r="A1744" s="1249"/>
      <c r="B1744" s="1251"/>
      <c r="C1744" s="1251"/>
    </row>
    <row r="1745" spans="1:3" x14ac:dyDescent="0.2">
      <c r="A1745" s="1249"/>
      <c r="B1745" s="1251"/>
      <c r="C1745" s="1251"/>
    </row>
    <row r="1746" spans="1:3" x14ac:dyDescent="0.2">
      <c r="A1746" s="1249"/>
      <c r="B1746" s="1251"/>
      <c r="C1746" s="1251"/>
    </row>
    <row r="1747" spans="1:3" x14ac:dyDescent="0.2">
      <c r="A1747" s="1249"/>
      <c r="B1747" s="1251"/>
      <c r="C1747" s="1251"/>
    </row>
    <row r="1748" spans="1:3" x14ac:dyDescent="0.2">
      <c r="A1748" s="1249"/>
      <c r="B1748" s="1251"/>
      <c r="C1748" s="1251"/>
    </row>
    <row r="1749" spans="1:3" x14ac:dyDescent="0.2">
      <c r="A1749" s="1249"/>
      <c r="B1749" s="1251"/>
      <c r="C1749" s="1251"/>
    </row>
    <row r="1750" spans="1:3" x14ac:dyDescent="0.2">
      <c r="A1750" s="1249"/>
      <c r="B1750" s="1251"/>
      <c r="C1750" s="1251"/>
    </row>
    <row r="1751" spans="1:3" x14ac:dyDescent="0.2">
      <c r="A1751" s="1249"/>
      <c r="B1751" s="1251"/>
      <c r="C1751" s="1251"/>
    </row>
    <row r="1752" spans="1:3" x14ac:dyDescent="0.2">
      <c r="A1752" s="1249"/>
      <c r="B1752" s="1251"/>
      <c r="C1752" s="1251"/>
    </row>
    <row r="1753" spans="1:3" x14ac:dyDescent="0.2">
      <c r="A1753" s="1249"/>
      <c r="B1753" s="1251"/>
      <c r="C1753" s="1251"/>
    </row>
    <row r="1754" spans="1:3" x14ac:dyDescent="0.2">
      <c r="A1754" s="1249"/>
      <c r="B1754" s="1251"/>
      <c r="C1754" s="1251"/>
    </row>
    <row r="1755" spans="1:3" x14ac:dyDescent="0.2">
      <c r="A1755" s="1249"/>
      <c r="B1755" s="1251"/>
      <c r="C1755" s="1251"/>
    </row>
    <row r="1756" spans="1:3" x14ac:dyDescent="0.2">
      <c r="A1756" s="1249"/>
      <c r="B1756" s="1251"/>
      <c r="C1756" s="1251"/>
    </row>
    <row r="1757" spans="1:3" x14ac:dyDescent="0.2">
      <c r="A1757" s="1249"/>
      <c r="B1757" s="1251"/>
      <c r="C1757" s="1251"/>
    </row>
    <row r="1758" spans="1:3" x14ac:dyDescent="0.2">
      <c r="A1758" s="1249"/>
      <c r="B1758" s="1251"/>
      <c r="C1758" s="1251"/>
    </row>
    <row r="1759" spans="1:3" x14ac:dyDescent="0.2">
      <c r="A1759" s="1249"/>
      <c r="B1759" s="1251"/>
      <c r="C1759" s="1251"/>
    </row>
    <row r="1760" spans="1:3" x14ac:dyDescent="0.2">
      <c r="A1760" s="1249"/>
      <c r="B1760" s="1251"/>
      <c r="C1760" s="1251"/>
    </row>
    <row r="1761" spans="1:3" x14ac:dyDescent="0.2">
      <c r="A1761" s="1249"/>
      <c r="B1761" s="1251"/>
      <c r="C1761" s="1251"/>
    </row>
    <row r="1762" spans="1:3" x14ac:dyDescent="0.2">
      <c r="A1762" s="1249"/>
      <c r="B1762" s="1251"/>
      <c r="C1762" s="1251"/>
    </row>
    <row r="1763" spans="1:3" x14ac:dyDescent="0.2">
      <c r="A1763" s="1249"/>
      <c r="B1763" s="1251"/>
      <c r="C1763" s="1251"/>
    </row>
    <row r="1764" spans="1:3" x14ac:dyDescent="0.2">
      <c r="A1764" s="1249"/>
      <c r="B1764" s="1251"/>
      <c r="C1764" s="1251"/>
    </row>
    <row r="1765" spans="1:3" x14ac:dyDescent="0.2">
      <c r="A1765" s="1249"/>
      <c r="B1765" s="1251"/>
      <c r="C1765" s="1251"/>
    </row>
    <row r="1766" spans="1:3" x14ac:dyDescent="0.2">
      <c r="A1766" s="1249"/>
      <c r="B1766" s="1251"/>
      <c r="C1766" s="1251"/>
    </row>
    <row r="1767" spans="1:3" x14ac:dyDescent="0.2">
      <c r="A1767" s="1249"/>
      <c r="B1767" s="1251"/>
      <c r="C1767" s="1251"/>
    </row>
    <row r="1768" spans="1:3" x14ac:dyDescent="0.2">
      <c r="A1768" s="1249"/>
      <c r="B1768" s="1251"/>
      <c r="C1768" s="1251"/>
    </row>
    <row r="1769" spans="1:3" x14ac:dyDescent="0.2">
      <c r="A1769" s="1249"/>
      <c r="B1769" s="1251"/>
      <c r="C1769" s="1251"/>
    </row>
    <row r="1770" spans="1:3" x14ac:dyDescent="0.2">
      <c r="A1770" s="1249"/>
      <c r="B1770" s="1251"/>
      <c r="C1770" s="1251"/>
    </row>
    <row r="1771" spans="1:3" x14ac:dyDescent="0.2">
      <c r="A1771" s="1249"/>
      <c r="B1771" s="1251"/>
      <c r="C1771" s="1251"/>
    </row>
    <row r="1772" spans="1:3" x14ac:dyDescent="0.2">
      <c r="A1772" s="1249"/>
      <c r="B1772" s="1251"/>
      <c r="C1772" s="1251"/>
    </row>
    <row r="1773" spans="1:3" x14ac:dyDescent="0.2">
      <c r="A1773" s="1249"/>
      <c r="B1773" s="1251"/>
      <c r="C1773" s="1251"/>
    </row>
    <row r="1774" spans="1:3" x14ac:dyDescent="0.2">
      <c r="A1774" s="1249"/>
      <c r="B1774" s="1251"/>
      <c r="C1774" s="1251"/>
    </row>
    <row r="1775" spans="1:3" x14ac:dyDescent="0.2">
      <c r="A1775" s="1249"/>
      <c r="B1775" s="1251"/>
      <c r="C1775" s="1251"/>
    </row>
    <row r="1776" spans="1:3" x14ac:dyDescent="0.2">
      <c r="A1776" s="1249"/>
      <c r="B1776" s="1251"/>
      <c r="C1776" s="1251"/>
    </row>
    <row r="1777" spans="1:3" x14ac:dyDescent="0.2">
      <c r="A1777" s="1249"/>
      <c r="B1777" s="1251"/>
      <c r="C1777" s="1251"/>
    </row>
    <row r="1778" spans="1:3" x14ac:dyDescent="0.2">
      <c r="A1778" s="1249"/>
      <c r="B1778" s="1251"/>
      <c r="C1778" s="1251"/>
    </row>
    <row r="1779" spans="1:3" x14ac:dyDescent="0.2">
      <c r="A1779" s="1249"/>
      <c r="B1779" s="1251"/>
      <c r="C1779" s="1251"/>
    </row>
    <row r="1780" spans="1:3" x14ac:dyDescent="0.2">
      <c r="A1780" s="1249"/>
      <c r="B1780" s="1251"/>
      <c r="C1780" s="1251"/>
    </row>
    <row r="1781" spans="1:3" x14ac:dyDescent="0.2">
      <c r="A1781" s="1249"/>
      <c r="B1781" s="1251"/>
      <c r="C1781" s="1251"/>
    </row>
    <row r="1782" spans="1:3" x14ac:dyDescent="0.2">
      <c r="A1782" s="1249"/>
      <c r="B1782" s="1251"/>
      <c r="C1782" s="1251"/>
    </row>
    <row r="1783" spans="1:3" x14ac:dyDescent="0.2">
      <c r="A1783" s="1249"/>
      <c r="B1783" s="1251"/>
      <c r="C1783" s="1251"/>
    </row>
    <row r="1784" spans="1:3" x14ac:dyDescent="0.2">
      <c r="A1784" s="1249"/>
      <c r="B1784" s="1251"/>
      <c r="C1784" s="1251"/>
    </row>
    <row r="1785" spans="1:3" x14ac:dyDescent="0.2">
      <c r="A1785" s="1249"/>
      <c r="B1785" s="1251"/>
      <c r="C1785" s="1251"/>
    </row>
    <row r="1786" spans="1:3" x14ac:dyDescent="0.2">
      <c r="A1786" s="1249"/>
      <c r="B1786" s="1251"/>
      <c r="C1786" s="1251"/>
    </row>
    <row r="1787" spans="1:3" x14ac:dyDescent="0.2">
      <c r="A1787" s="1249"/>
      <c r="B1787" s="1251"/>
      <c r="C1787" s="1251"/>
    </row>
    <row r="1788" spans="1:3" x14ac:dyDescent="0.2">
      <c r="A1788" s="1249"/>
      <c r="B1788" s="1251"/>
      <c r="C1788" s="1251"/>
    </row>
    <row r="1789" spans="1:3" x14ac:dyDescent="0.2">
      <c r="A1789" s="1249"/>
      <c r="B1789" s="1251"/>
      <c r="C1789" s="1251"/>
    </row>
    <row r="1790" spans="1:3" x14ac:dyDescent="0.2">
      <c r="A1790" s="1249"/>
      <c r="B1790" s="1251"/>
      <c r="C1790" s="1251"/>
    </row>
    <row r="1791" spans="1:3" x14ac:dyDescent="0.2">
      <c r="A1791" s="1249"/>
      <c r="B1791" s="1251"/>
      <c r="C1791" s="1251"/>
    </row>
    <row r="1792" spans="1:3" x14ac:dyDescent="0.2">
      <c r="A1792" s="1249"/>
      <c r="B1792" s="1251"/>
      <c r="C1792" s="1251"/>
    </row>
    <row r="1793" spans="1:3" x14ac:dyDescent="0.2">
      <c r="A1793" s="1249"/>
      <c r="B1793" s="1251"/>
      <c r="C1793" s="1251"/>
    </row>
    <row r="1794" spans="1:3" x14ac:dyDescent="0.2">
      <c r="A1794" s="1249"/>
      <c r="B1794" s="1251"/>
      <c r="C1794" s="1251"/>
    </row>
    <row r="1795" spans="1:3" x14ac:dyDescent="0.2">
      <c r="A1795" s="1249"/>
      <c r="B1795" s="1251"/>
      <c r="C1795" s="1251"/>
    </row>
    <row r="1796" spans="1:3" x14ac:dyDescent="0.2">
      <c r="A1796" s="1249"/>
      <c r="B1796" s="1251"/>
      <c r="C1796" s="1251"/>
    </row>
    <row r="1797" spans="1:3" x14ac:dyDescent="0.2">
      <c r="A1797" s="1249"/>
      <c r="B1797" s="1251"/>
      <c r="C1797" s="1251"/>
    </row>
    <row r="1798" spans="1:3" x14ac:dyDescent="0.2">
      <c r="A1798" s="1249"/>
      <c r="B1798" s="1251"/>
      <c r="C1798" s="1251"/>
    </row>
    <row r="1799" spans="1:3" x14ac:dyDescent="0.2">
      <c r="A1799" s="1249"/>
      <c r="B1799" s="1251"/>
      <c r="C1799" s="1251"/>
    </row>
    <row r="1800" spans="1:3" x14ac:dyDescent="0.2">
      <c r="A1800" s="1249"/>
      <c r="B1800" s="1251"/>
      <c r="C1800" s="1251"/>
    </row>
    <row r="1801" spans="1:3" x14ac:dyDescent="0.2">
      <c r="A1801" s="1249"/>
      <c r="B1801" s="1251"/>
      <c r="C1801" s="1251"/>
    </row>
    <row r="1802" spans="1:3" x14ac:dyDescent="0.2">
      <c r="A1802" s="1249"/>
      <c r="B1802" s="1251"/>
      <c r="C1802" s="1251"/>
    </row>
    <row r="1803" spans="1:3" x14ac:dyDescent="0.2">
      <c r="A1803" s="1249"/>
      <c r="B1803" s="1251"/>
      <c r="C1803" s="1251"/>
    </row>
    <row r="1804" spans="1:3" x14ac:dyDescent="0.2">
      <c r="A1804" s="1249"/>
      <c r="B1804" s="1251"/>
      <c r="C1804" s="1251"/>
    </row>
    <row r="1805" spans="1:3" x14ac:dyDescent="0.2">
      <c r="A1805" s="1249"/>
      <c r="B1805" s="1251"/>
      <c r="C1805" s="1251"/>
    </row>
    <row r="1806" spans="1:3" x14ac:dyDescent="0.2">
      <c r="A1806" s="1249"/>
      <c r="B1806" s="1251"/>
      <c r="C1806" s="1251"/>
    </row>
    <row r="1807" spans="1:3" x14ac:dyDescent="0.2">
      <c r="A1807" s="1249"/>
      <c r="B1807" s="1251"/>
      <c r="C1807" s="1251"/>
    </row>
    <row r="1808" spans="1:3" x14ac:dyDescent="0.2">
      <c r="A1808" s="1249"/>
      <c r="B1808" s="1251"/>
      <c r="C1808" s="1251"/>
    </row>
    <row r="1809" spans="1:3" x14ac:dyDescent="0.2">
      <c r="A1809" s="1249"/>
      <c r="B1809" s="1251"/>
      <c r="C1809" s="1251"/>
    </row>
    <row r="1810" spans="1:3" x14ac:dyDescent="0.2">
      <c r="A1810" s="1249"/>
      <c r="B1810" s="1251"/>
      <c r="C1810" s="1251"/>
    </row>
    <row r="1811" spans="1:3" x14ac:dyDescent="0.2">
      <c r="A1811" s="1249"/>
      <c r="B1811" s="1251"/>
      <c r="C1811" s="1251"/>
    </row>
    <row r="1812" spans="1:3" x14ac:dyDescent="0.2">
      <c r="A1812" s="1249"/>
      <c r="B1812" s="1251"/>
      <c r="C1812" s="1251"/>
    </row>
    <row r="1813" spans="1:3" x14ac:dyDescent="0.2">
      <c r="A1813" s="1249"/>
      <c r="B1813" s="1251"/>
      <c r="C1813" s="1251"/>
    </row>
    <row r="1814" spans="1:3" x14ac:dyDescent="0.2">
      <c r="A1814" s="1249"/>
      <c r="B1814" s="1251"/>
      <c r="C1814" s="1251"/>
    </row>
    <row r="1815" spans="1:3" x14ac:dyDescent="0.2">
      <c r="A1815" s="1249"/>
      <c r="B1815" s="1251"/>
      <c r="C1815" s="1251"/>
    </row>
    <row r="1816" spans="1:3" x14ac:dyDescent="0.2">
      <c r="A1816" s="1249"/>
      <c r="B1816" s="1251"/>
      <c r="C1816" s="1251"/>
    </row>
    <row r="1817" spans="1:3" x14ac:dyDescent="0.2">
      <c r="A1817" s="1249"/>
      <c r="B1817" s="1251"/>
      <c r="C1817" s="1251"/>
    </row>
    <row r="1818" spans="1:3" x14ac:dyDescent="0.2">
      <c r="A1818" s="1249"/>
      <c r="B1818" s="1251"/>
      <c r="C1818" s="1251"/>
    </row>
    <row r="1819" spans="1:3" x14ac:dyDescent="0.2">
      <c r="A1819" s="1249"/>
      <c r="B1819" s="1251"/>
      <c r="C1819" s="1251"/>
    </row>
    <row r="1820" spans="1:3" x14ac:dyDescent="0.2">
      <c r="A1820" s="1249"/>
      <c r="B1820" s="1251"/>
      <c r="C1820" s="1251"/>
    </row>
    <row r="1821" spans="1:3" x14ac:dyDescent="0.2">
      <c r="A1821" s="1249"/>
      <c r="B1821" s="1251"/>
      <c r="C1821" s="1251"/>
    </row>
    <row r="1822" spans="1:3" x14ac:dyDescent="0.2">
      <c r="A1822" s="1249"/>
      <c r="B1822" s="1251"/>
      <c r="C1822" s="1251"/>
    </row>
    <row r="1823" spans="1:3" x14ac:dyDescent="0.2">
      <c r="A1823" s="1249"/>
      <c r="B1823" s="1251"/>
      <c r="C1823" s="1251"/>
    </row>
    <row r="1824" spans="1:3" x14ac:dyDescent="0.2">
      <c r="A1824" s="1249"/>
      <c r="B1824" s="1251"/>
      <c r="C1824" s="1251"/>
    </row>
    <row r="1825" spans="1:3" x14ac:dyDescent="0.2">
      <c r="A1825" s="1249"/>
      <c r="B1825" s="1251"/>
      <c r="C1825" s="1251"/>
    </row>
    <row r="1826" spans="1:3" x14ac:dyDescent="0.2">
      <c r="A1826" s="1249"/>
      <c r="B1826" s="1251"/>
      <c r="C1826" s="1251"/>
    </row>
    <row r="1827" spans="1:3" x14ac:dyDescent="0.2">
      <c r="A1827" s="1249"/>
      <c r="B1827" s="1251"/>
      <c r="C1827" s="1251"/>
    </row>
    <row r="1828" spans="1:3" x14ac:dyDescent="0.2">
      <c r="A1828" s="1249"/>
      <c r="B1828" s="1251"/>
      <c r="C1828" s="1251"/>
    </row>
    <row r="1829" spans="1:3" x14ac:dyDescent="0.2">
      <c r="A1829" s="1249"/>
      <c r="B1829" s="1251"/>
      <c r="C1829" s="1251"/>
    </row>
    <row r="1830" spans="1:3" x14ac:dyDescent="0.2">
      <c r="A1830" s="1249"/>
      <c r="B1830" s="1251"/>
      <c r="C1830" s="1251"/>
    </row>
    <row r="1831" spans="1:3" x14ac:dyDescent="0.2">
      <c r="A1831" s="1249"/>
      <c r="B1831" s="1251"/>
      <c r="C1831" s="1251"/>
    </row>
    <row r="1832" spans="1:3" x14ac:dyDescent="0.2">
      <c r="A1832" s="1249"/>
      <c r="B1832" s="1251"/>
      <c r="C1832" s="1251"/>
    </row>
    <row r="1833" spans="1:3" x14ac:dyDescent="0.2">
      <c r="A1833" s="1249"/>
      <c r="B1833" s="1251"/>
      <c r="C1833" s="1251"/>
    </row>
    <row r="1834" spans="1:3" x14ac:dyDescent="0.2">
      <c r="A1834" s="1249"/>
      <c r="B1834" s="1251"/>
      <c r="C1834" s="1251"/>
    </row>
    <row r="1835" spans="1:3" x14ac:dyDescent="0.2">
      <c r="A1835" s="1249"/>
      <c r="B1835" s="1251"/>
      <c r="C1835" s="1251"/>
    </row>
    <row r="1836" spans="1:3" x14ac:dyDescent="0.2">
      <c r="A1836" s="1249"/>
      <c r="B1836" s="1251"/>
      <c r="C1836" s="1251"/>
    </row>
    <row r="1837" spans="1:3" x14ac:dyDescent="0.2">
      <c r="A1837" s="1249"/>
      <c r="B1837" s="1251"/>
      <c r="C1837" s="1251"/>
    </row>
    <row r="1838" spans="1:3" x14ac:dyDescent="0.2">
      <c r="A1838" s="1249"/>
      <c r="B1838" s="1251"/>
      <c r="C1838" s="1251"/>
    </row>
    <row r="1839" spans="1:3" x14ac:dyDescent="0.2">
      <c r="A1839" s="1249"/>
      <c r="B1839" s="1251"/>
      <c r="C1839" s="1251"/>
    </row>
    <row r="1840" spans="1:3" x14ac:dyDescent="0.2">
      <c r="A1840" s="1249"/>
      <c r="B1840" s="1251"/>
      <c r="C1840" s="1251"/>
    </row>
    <row r="1841" spans="1:3" x14ac:dyDescent="0.2">
      <c r="A1841" s="1249"/>
      <c r="B1841" s="1251"/>
      <c r="C1841" s="1251"/>
    </row>
    <row r="1842" spans="1:3" x14ac:dyDescent="0.2">
      <c r="A1842" s="1249"/>
      <c r="B1842" s="1251"/>
      <c r="C1842" s="1251"/>
    </row>
    <row r="1843" spans="1:3" x14ac:dyDescent="0.2">
      <c r="A1843" s="1249"/>
      <c r="B1843" s="1251"/>
      <c r="C1843" s="1251"/>
    </row>
    <row r="1844" spans="1:3" x14ac:dyDescent="0.2">
      <c r="A1844" s="1249"/>
      <c r="B1844" s="1251"/>
      <c r="C1844" s="1251"/>
    </row>
    <row r="1845" spans="1:3" x14ac:dyDescent="0.2">
      <c r="A1845" s="1249"/>
      <c r="B1845" s="1251"/>
      <c r="C1845" s="1251"/>
    </row>
    <row r="1846" spans="1:3" x14ac:dyDescent="0.2">
      <c r="A1846" s="1249"/>
      <c r="B1846" s="1251"/>
      <c r="C1846" s="1251"/>
    </row>
    <row r="1847" spans="1:3" x14ac:dyDescent="0.2">
      <c r="A1847" s="1249"/>
      <c r="B1847" s="1251"/>
      <c r="C1847" s="1251"/>
    </row>
    <row r="1848" spans="1:3" x14ac:dyDescent="0.2">
      <c r="A1848" s="1249"/>
      <c r="B1848" s="1251"/>
      <c r="C1848" s="1251"/>
    </row>
    <row r="1849" spans="1:3" x14ac:dyDescent="0.2">
      <c r="A1849" s="1249"/>
      <c r="B1849" s="1251"/>
      <c r="C1849" s="1251"/>
    </row>
    <row r="1850" spans="1:3" x14ac:dyDescent="0.2">
      <c r="A1850" s="1249"/>
      <c r="B1850" s="1251"/>
      <c r="C1850" s="1251"/>
    </row>
    <row r="1851" spans="1:3" x14ac:dyDescent="0.2">
      <c r="A1851" s="1249"/>
      <c r="B1851" s="1251"/>
      <c r="C1851" s="1251"/>
    </row>
    <row r="1852" spans="1:3" x14ac:dyDescent="0.2">
      <c r="A1852" s="1249"/>
      <c r="B1852" s="1251"/>
      <c r="C1852" s="1251"/>
    </row>
    <row r="1853" spans="1:3" x14ac:dyDescent="0.2">
      <c r="A1853" s="1249"/>
      <c r="B1853" s="1251"/>
      <c r="C1853" s="1251"/>
    </row>
    <row r="1854" spans="1:3" x14ac:dyDescent="0.2">
      <c r="A1854" s="1249"/>
      <c r="B1854" s="1251"/>
      <c r="C1854" s="1251"/>
    </row>
    <row r="1855" spans="1:3" x14ac:dyDescent="0.2">
      <c r="A1855" s="1249"/>
      <c r="B1855" s="1251"/>
      <c r="C1855" s="1251"/>
    </row>
    <row r="1856" spans="1:3" x14ac:dyDescent="0.2">
      <c r="A1856" s="1249"/>
      <c r="B1856" s="1251"/>
      <c r="C1856" s="1251"/>
    </row>
    <row r="1857" spans="1:3" x14ac:dyDescent="0.2">
      <c r="A1857" s="1249"/>
      <c r="B1857" s="1251"/>
      <c r="C1857" s="1251"/>
    </row>
    <row r="1858" spans="1:3" x14ac:dyDescent="0.2">
      <c r="A1858" s="1249"/>
      <c r="B1858" s="1251"/>
      <c r="C1858" s="1251"/>
    </row>
    <row r="1859" spans="1:3" x14ac:dyDescent="0.2">
      <c r="A1859" s="1249"/>
      <c r="B1859" s="1251"/>
      <c r="C1859" s="1251"/>
    </row>
    <row r="1860" spans="1:3" x14ac:dyDescent="0.2">
      <c r="A1860" s="1249"/>
      <c r="B1860" s="1251"/>
      <c r="C1860" s="1251"/>
    </row>
    <row r="1861" spans="1:3" x14ac:dyDescent="0.2">
      <c r="A1861" s="1249"/>
      <c r="B1861" s="1251"/>
      <c r="C1861" s="1251"/>
    </row>
    <row r="1862" spans="1:3" x14ac:dyDescent="0.2">
      <c r="A1862" s="1249"/>
      <c r="B1862" s="1251"/>
      <c r="C1862" s="1251"/>
    </row>
    <row r="1863" spans="1:3" x14ac:dyDescent="0.2">
      <c r="A1863" s="1249"/>
      <c r="B1863" s="1251"/>
      <c r="C1863" s="1251"/>
    </row>
    <row r="1864" spans="1:3" x14ac:dyDescent="0.2">
      <c r="A1864" s="1249"/>
      <c r="B1864" s="1251"/>
      <c r="C1864" s="1251"/>
    </row>
    <row r="1865" spans="1:3" x14ac:dyDescent="0.2">
      <c r="A1865" s="1249"/>
      <c r="B1865" s="1251"/>
      <c r="C1865" s="1251"/>
    </row>
    <row r="1866" spans="1:3" x14ac:dyDescent="0.2">
      <c r="A1866" s="1249"/>
      <c r="B1866" s="1251"/>
      <c r="C1866" s="1251"/>
    </row>
    <row r="1867" spans="1:3" x14ac:dyDescent="0.2">
      <c r="A1867" s="1249"/>
      <c r="B1867" s="1251"/>
      <c r="C1867" s="1251"/>
    </row>
    <row r="1868" spans="1:3" x14ac:dyDescent="0.2">
      <c r="A1868" s="1249"/>
      <c r="B1868" s="1251"/>
      <c r="C1868" s="1251"/>
    </row>
    <row r="1869" spans="1:3" x14ac:dyDescent="0.2">
      <c r="A1869" s="1249"/>
      <c r="B1869" s="1251"/>
      <c r="C1869" s="1251"/>
    </row>
    <row r="1870" spans="1:3" x14ac:dyDescent="0.2">
      <c r="A1870" s="1249"/>
      <c r="B1870" s="1251"/>
      <c r="C1870" s="1251"/>
    </row>
    <row r="1871" spans="1:3" x14ac:dyDescent="0.2">
      <c r="A1871" s="1249"/>
      <c r="B1871" s="1251"/>
      <c r="C1871" s="1251"/>
    </row>
    <row r="1872" spans="1:3" x14ac:dyDescent="0.2">
      <c r="A1872" s="1249"/>
      <c r="B1872" s="1251"/>
      <c r="C1872" s="1251"/>
    </row>
    <row r="1873" spans="1:3" x14ac:dyDescent="0.2">
      <c r="A1873" s="1249"/>
      <c r="B1873" s="1251"/>
      <c r="C1873" s="1251"/>
    </row>
    <row r="1874" spans="1:3" x14ac:dyDescent="0.2">
      <c r="A1874" s="1249"/>
      <c r="B1874" s="1251"/>
      <c r="C1874" s="1251"/>
    </row>
    <row r="1875" spans="1:3" x14ac:dyDescent="0.2">
      <c r="A1875" s="1249"/>
      <c r="B1875" s="1251"/>
      <c r="C1875" s="1251"/>
    </row>
    <row r="1876" spans="1:3" x14ac:dyDescent="0.2">
      <c r="A1876" s="1249"/>
      <c r="B1876" s="1251"/>
      <c r="C1876" s="1251"/>
    </row>
    <row r="1877" spans="1:3" x14ac:dyDescent="0.2">
      <c r="A1877" s="1249"/>
      <c r="B1877" s="1251"/>
      <c r="C1877" s="1251"/>
    </row>
    <row r="1878" spans="1:3" x14ac:dyDescent="0.2">
      <c r="A1878" s="1249"/>
      <c r="B1878" s="1251"/>
      <c r="C1878" s="1251"/>
    </row>
    <row r="1879" spans="1:3" x14ac:dyDescent="0.2">
      <c r="A1879" s="1249"/>
      <c r="B1879" s="1251"/>
      <c r="C1879" s="1251"/>
    </row>
    <row r="1880" spans="1:3" x14ac:dyDescent="0.2">
      <c r="A1880" s="1249"/>
      <c r="B1880" s="1251"/>
      <c r="C1880" s="1251"/>
    </row>
    <row r="1881" spans="1:3" x14ac:dyDescent="0.2">
      <c r="A1881" s="1249"/>
      <c r="B1881" s="1251"/>
      <c r="C1881" s="1251"/>
    </row>
    <row r="1882" spans="1:3" x14ac:dyDescent="0.2">
      <c r="A1882" s="1249"/>
      <c r="B1882" s="1251"/>
      <c r="C1882" s="1251"/>
    </row>
    <row r="1883" spans="1:3" x14ac:dyDescent="0.2">
      <c r="A1883" s="1249"/>
      <c r="B1883" s="1251"/>
      <c r="C1883" s="1251"/>
    </row>
    <row r="1884" spans="1:3" x14ac:dyDescent="0.2">
      <c r="A1884" s="1249"/>
      <c r="B1884" s="1251"/>
      <c r="C1884" s="1251"/>
    </row>
    <row r="1885" spans="1:3" x14ac:dyDescent="0.2">
      <c r="A1885" s="1249"/>
      <c r="B1885" s="1251"/>
      <c r="C1885" s="1251"/>
    </row>
    <row r="1886" spans="1:3" x14ac:dyDescent="0.2">
      <c r="A1886" s="1249"/>
      <c r="B1886" s="1251"/>
      <c r="C1886" s="1251"/>
    </row>
    <row r="1887" spans="1:3" x14ac:dyDescent="0.2">
      <c r="A1887" s="1249"/>
      <c r="B1887" s="1251"/>
      <c r="C1887" s="1251"/>
    </row>
    <row r="1888" spans="1:3" x14ac:dyDescent="0.2">
      <c r="A1888" s="1249"/>
      <c r="B1888" s="1251"/>
      <c r="C1888" s="1251"/>
    </row>
    <row r="1889" spans="1:3" x14ac:dyDescent="0.2">
      <c r="A1889" s="1249"/>
      <c r="B1889" s="1251"/>
      <c r="C1889" s="1251"/>
    </row>
    <row r="1890" spans="1:3" x14ac:dyDescent="0.2">
      <c r="A1890" s="1249"/>
      <c r="B1890" s="1251"/>
      <c r="C1890" s="1251"/>
    </row>
    <row r="1891" spans="1:3" x14ac:dyDescent="0.2">
      <c r="A1891" s="1249"/>
      <c r="B1891" s="1251"/>
      <c r="C1891" s="1251"/>
    </row>
    <row r="1892" spans="1:3" x14ac:dyDescent="0.2">
      <c r="A1892" s="1249"/>
      <c r="B1892" s="1251"/>
      <c r="C1892" s="1251"/>
    </row>
    <row r="1893" spans="1:3" x14ac:dyDescent="0.2">
      <c r="A1893" s="1249"/>
      <c r="B1893" s="1251"/>
      <c r="C1893" s="1251"/>
    </row>
    <row r="1894" spans="1:3" x14ac:dyDescent="0.2">
      <c r="A1894" s="1249"/>
      <c r="B1894" s="1251"/>
      <c r="C1894" s="1251"/>
    </row>
    <row r="1895" spans="1:3" x14ac:dyDescent="0.2">
      <c r="A1895" s="1249"/>
      <c r="B1895" s="1251"/>
      <c r="C1895" s="1251"/>
    </row>
    <row r="1896" spans="1:3" x14ac:dyDescent="0.2">
      <c r="A1896" s="1249"/>
      <c r="B1896" s="1251"/>
      <c r="C1896" s="1251"/>
    </row>
    <row r="1897" spans="1:3" x14ac:dyDescent="0.2">
      <c r="A1897" s="1249"/>
      <c r="B1897" s="1251"/>
      <c r="C1897" s="1251"/>
    </row>
    <row r="1898" spans="1:3" x14ac:dyDescent="0.2">
      <c r="A1898" s="1249"/>
      <c r="B1898" s="1251"/>
      <c r="C1898" s="1251"/>
    </row>
    <row r="1899" spans="1:3" x14ac:dyDescent="0.2">
      <c r="A1899" s="1249"/>
      <c r="B1899" s="1251"/>
      <c r="C1899" s="1251"/>
    </row>
    <row r="1900" spans="1:3" x14ac:dyDescent="0.2">
      <c r="A1900" s="1249"/>
      <c r="B1900" s="1251"/>
      <c r="C1900" s="1251"/>
    </row>
    <row r="1901" spans="1:3" x14ac:dyDescent="0.2">
      <c r="A1901" s="1249"/>
      <c r="B1901" s="1251"/>
      <c r="C1901" s="1251"/>
    </row>
    <row r="1902" spans="1:3" x14ac:dyDescent="0.2">
      <c r="A1902" s="1249"/>
      <c r="B1902" s="1251"/>
      <c r="C1902" s="1251"/>
    </row>
    <row r="1903" spans="1:3" x14ac:dyDescent="0.2">
      <c r="A1903" s="1249"/>
      <c r="B1903" s="1251"/>
      <c r="C1903" s="1251"/>
    </row>
    <row r="1904" spans="1:3" x14ac:dyDescent="0.2">
      <c r="A1904" s="1249"/>
      <c r="B1904" s="1251"/>
      <c r="C1904" s="1251"/>
    </row>
    <row r="1905" spans="1:3" x14ac:dyDescent="0.2">
      <c r="A1905" s="1249"/>
      <c r="B1905" s="1251"/>
      <c r="C1905" s="1251"/>
    </row>
    <row r="1906" spans="1:3" x14ac:dyDescent="0.2">
      <c r="A1906" s="1249"/>
      <c r="B1906" s="1251"/>
      <c r="C1906" s="1251"/>
    </row>
    <row r="1907" spans="1:3" x14ac:dyDescent="0.2">
      <c r="A1907" s="1249"/>
      <c r="B1907" s="1251"/>
      <c r="C1907" s="1251"/>
    </row>
    <row r="1908" spans="1:3" x14ac:dyDescent="0.2">
      <c r="A1908" s="1249"/>
      <c r="B1908" s="1251"/>
      <c r="C1908" s="1251"/>
    </row>
    <row r="1909" spans="1:3" x14ac:dyDescent="0.2">
      <c r="A1909" s="1249"/>
      <c r="B1909" s="1251"/>
      <c r="C1909" s="1251"/>
    </row>
    <row r="1910" spans="1:3" x14ac:dyDescent="0.2">
      <c r="A1910" s="1249"/>
      <c r="B1910" s="1251"/>
      <c r="C1910" s="1251"/>
    </row>
    <row r="1911" spans="1:3" x14ac:dyDescent="0.2">
      <c r="A1911" s="1249"/>
      <c r="B1911" s="1251"/>
      <c r="C1911" s="1251"/>
    </row>
    <row r="1912" spans="1:3" x14ac:dyDescent="0.2">
      <c r="A1912" s="1249"/>
      <c r="B1912" s="1251"/>
      <c r="C1912" s="1251"/>
    </row>
    <row r="1913" spans="1:3" x14ac:dyDescent="0.2">
      <c r="A1913" s="1249"/>
      <c r="B1913" s="1251"/>
      <c r="C1913" s="1251"/>
    </row>
    <row r="1914" spans="1:3" x14ac:dyDescent="0.2">
      <c r="A1914" s="1249"/>
      <c r="B1914" s="1251"/>
      <c r="C1914" s="1251"/>
    </row>
    <row r="1915" spans="1:3" x14ac:dyDescent="0.2">
      <c r="A1915" s="1249"/>
      <c r="B1915" s="1251"/>
      <c r="C1915" s="1251"/>
    </row>
    <row r="1916" spans="1:3" x14ac:dyDescent="0.2">
      <c r="A1916" s="1249"/>
      <c r="B1916" s="1251"/>
      <c r="C1916" s="1251"/>
    </row>
    <row r="1917" spans="1:3" x14ac:dyDescent="0.2">
      <c r="A1917" s="1249"/>
      <c r="B1917" s="1251"/>
      <c r="C1917" s="1251"/>
    </row>
    <row r="1918" spans="1:3" x14ac:dyDescent="0.2">
      <c r="A1918" s="1249"/>
      <c r="B1918" s="1251"/>
      <c r="C1918" s="1251"/>
    </row>
    <row r="1919" spans="1:3" x14ac:dyDescent="0.2">
      <c r="A1919" s="1249"/>
      <c r="B1919" s="1251"/>
      <c r="C1919" s="1251"/>
    </row>
    <row r="1920" spans="1:3" x14ac:dyDescent="0.2">
      <c r="A1920" s="1249"/>
      <c r="B1920" s="1251"/>
      <c r="C1920" s="1251"/>
    </row>
    <row r="1921" spans="1:3" x14ac:dyDescent="0.2">
      <c r="A1921" s="1249"/>
      <c r="B1921" s="1251"/>
      <c r="C1921" s="1251"/>
    </row>
    <row r="1922" spans="1:3" x14ac:dyDescent="0.2">
      <c r="A1922" s="1249"/>
      <c r="B1922" s="1251"/>
      <c r="C1922" s="1251"/>
    </row>
    <row r="1923" spans="1:3" x14ac:dyDescent="0.2">
      <c r="A1923" s="1249"/>
      <c r="B1923" s="1251"/>
      <c r="C1923" s="1251"/>
    </row>
    <row r="1924" spans="1:3" x14ac:dyDescent="0.2">
      <c r="A1924" s="1249"/>
      <c r="B1924" s="1251"/>
      <c r="C1924" s="1251"/>
    </row>
    <row r="1925" spans="1:3" x14ac:dyDescent="0.2">
      <c r="A1925" s="1249"/>
      <c r="B1925" s="1251"/>
      <c r="C1925" s="1251"/>
    </row>
    <row r="1926" spans="1:3" x14ac:dyDescent="0.2">
      <c r="A1926" s="1249"/>
      <c r="B1926" s="1251"/>
      <c r="C1926" s="1251"/>
    </row>
    <row r="1927" spans="1:3" x14ac:dyDescent="0.2">
      <c r="A1927" s="1249"/>
      <c r="B1927" s="1251"/>
      <c r="C1927" s="1251"/>
    </row>
    <row r="1928" spans="1:3" x14ac:dyDescent="0.2">
      <c r="A1928" s="1249"/>
      <c r="B1928" s="1251"/>
      <c r="C1928" s="1251"/>
    </row>
    <row r="1929" spans="1:3" x14ac:dyDescent="0.2">
      <c r="A1929" s="1249"/>
      <c r="B1929" s="1251"/>
      <c r="C1929" s="1251"/>
    </row>
    <row r="1930" spans="1:3" x14ac:dyDescent="0.2">
      <c r="A1930" s="1249"/>
      <c r="B1930" s="1251"/>
      <c r="C1930" s="1251"/>
    </row>
    <row r="1931" spans="1:3" x14ac:dyDescent="0.2">
      <c r="A1931" s="1249"/>
      <c r="B1931" s="1251"/>
      <c r="C1931" s="1251"/>
    </row>
    <row r="1932" spans="1:3" x14ac:dyDescent="0.2">
      <c r="A1932" s="1249"/>
      <c r="B1932" s="1251"/>
      <c r="C1932" s="1251"/>
    </row>
    <row r="1933" spans="1:3" x14ac:dyDescent="0.2">
      <c r="A1933" s="1249"/>
      <c r="B1933" s="1251"/>
      <c r="C1933" s="1251"/>
    </row>
    <row r="1934" spans="1:3" x14ac:dyDescent="0.2">
      <c r="A1934" s="1249"/>
      <c r="B1934" s="1251"/>
      <c r="C1934" s="1251"/>
    </row>
    <row r="1935" spans="1:3" x14ac:dyDescent="0.2">
      <c r="A1935" s="1249"/>
      <c r="B1935" s="1251"/>
      <c r="C1935" s="1251"/>
    </row>
    <row r="1936" spans="1:3" x14ac:dyDescent="0.2">
      <c r="A1936" s="1249"/>
      <c r="B1936" s="1251"/>
      <c r="C1936" s="1251"/>
    </row>
    <row r="1937" spans="1:3" x14ac:dyDescent="0.2">
      <c r="A1937" s="1249"/>
      <c r="B1937" s="1251"/>
      <c r="C1937" s="1251"/>
    </row>
    <row r="1938" spans="1:3" x14ac:dyDescent="0.2">
      <c r="A1938" s="1249"/>
      <c r="B1938" s="1251"/>
      <c r="C1938" s="1251"/>
    </row>
    <row r="1939" spans="1:3" x14ac:dyDescent="0.2">
      <c r="A1939" s="1249"/>
      <c r="B1939" s="1251"/>
      <c r="C1939" s="1251"/>
    </row>
    <row r="1940" spans="1:3" x14ac:dyDescent="0.2">
      <c r="A1940" s="1249"/>
      <c r="B1940" s="1251"/>
      <c r="C1940" s="1251"/>
    </row>
    <row r="1941" spans="1:3" x14ac:dyDescent="0.2">
      <c r="A1941" s="1249"/>
      <c r="B1941" s="1251"/>
      <c r="C1941" s="1251"/>
    </row>
    <row r="1942" spans="1:3" x14ac:dyDescent="0.2">
      <c r="A1942" s="1249"/>
      <c r="B1942" s="1251"/>
      <c r="C1942" s="1251"/>
    </row>
    <row r="1943" spans="1:3" x14ac:dyDescent="0.2">
      <c r="A1943" s="1249"/>
      <c r="B1943" s="1251"/>
      <c r="C1943" s="1251"/>
    </row>
    <row r="1944" spans="1:3" x14ac:dyDescent="0.2">
      <c r="A1944" s="1249"/>
      <c r="B1944" s="1251"/>
      <c r="C1944" s="1251"/>
    </row>
    <row r="1945" spans="1:3" x14ac:dyDescent="0.2">
      <c r="A1945" s="1249"/>
      <c r="B1945" s="1251"/>
      <c r="C1945" s="1251"/>
    </row>
    <row r="1946" spans="1:3" x14ac:dyDescent="0.2">
      <c r="A1946" s="1249"/>
      <c r="B1946" s="1251"/>
      <c r="C1946" s="1251"/>
    </row>
    <row r="1947" spans="1:3" x14ac:dyDescent="0.2">
      <c r="A1947" s="1249"/>
      <c r="B1947" s="1251"/>
      <c r="C1947" s="1251"/>
    </row>
    <row r="1948" spans="1:3" x14ac:dyDescent="0.2">
      <c r="A1948" s="1249"/>
      <c r="B1948" s="1251"/>
      <c r="C1948" s="1251"/>
    </row>
    <row r="1949" spans="1:3" x14ac:dyDescent="0.2">
      <c r="A1949" s="1249"/>
      <c r="B1949" s="1251"/>
      <c r="C1949" s="1251"/>
    </row>
    <row r="1950" spans="1:3" x14ac:dyDescent="0.2">
      <c r="A1950" s="1249"/>
      <c r="B1950" s="1251"/>
      <c r="C1950" s="1251"/>
    </row>
    <row r="1951" spans="1:3" x14ac:dyDescent="0.2">
      <c r="A1951" s="1249"/>
      <c r="B1951" s="1251"/>
      <c r="C1951" s="1251"/>
    </row>
    <row r="1952" spans="1:3" x14ac:dyDescent="0.2">
      <c r="A1952" s="1249"/>
      <c r="B1952" s="1251"/>
      <c r="C1952" s="1251"/>
    </row>
    <row r="1953" spans="1:3" x14ac:dyDescent="0.2">
      <c r="A1953" s="1249"/>
      <c r="B1953" s="1251"/>
      <c r="C1953" s="1251"/>
    </row>
    <row r="1954" spans="1:3" x14ac:dyDescent="0.2">
      <c r="A1954" s="1249"/>
      <c r="B1954" s="1251"/>
      <c r="C1954" s="1251"/>
    </row>
    <row r="1955" spans="1:3" x14ac:dyDescent="0.2">
      <c r="A1955" s="1249"/>
      <c r="B1955" s="1251"/>
      <c r="C1955" s="1251"/>
    </row>
    <row r="1956" spans="1:3" x14ac:dyDescent="0.2">
      <c r="A1956" s="1249"/>
      <c r="B1956" s="1251"/>
      <c r="C1956" s="1251"/>
    </row>
    <row r="1957" spans="1:3" x14ac:dyDescent="0.2">
      <c r="A1957" s="1249"/>
      <c r="B1957" s="1251"/>
      <c r="C1957" s="1251"/>
    </row>
    <row r="1958" spans="1:3" x14ac:dyDescent="0.2">
      <c r="A1958" s="1249"/>
      <c r="B1958" s="1251"/>
      <c r="C1958" s="1251"/>
    </row>
    <row r="1959" spans="1:3" x14ac:dyDescent="0.2">
      <c r="A1959" s="1249"/>
      <c r="B1959" s="1251"/>
      <c r="C1959" s="1251"/>
    </row>
    <row r="1960" spans="1:3" x14ac:dyDescent="0.2">
      <c r="A1960" s="1249"/>
      <c r="B1960" s="1251"/>
      <c r="C1960" s="1251"/>
    </row>
    <row r="1961" spans="1:3" x14ac:dyDescent="0.2">
      <c r="A1961" s="1249"/>
      <c r="B1961" s="1251"/>
      <c r="C1961" s="1251"/>
    </row>
    <row r="1962" spans="1:3" x14ac:dyDescent="0.2">
      <c r="A1962" s="1249"/>
      <c r="B1962" s="1251"/>
      <c r="C1962" s="1251"/>
    </row>
    <row r="1963" spans="1:3" x14ac:dyDescent="0.2">
      <c r="A1963" s="1249"/>
      <c r="B1963" s="1251"/>
      <c r="C1963" s="1251"/>
    </row>
    <row r="1964" spans="1:3" x14ac:dyDescent="0.2">
      <c r="A1964" s="1249"/>
      <c r="B1964" s="1251"/>
      <c r="C1964" s="1251"/>
    </row>
    <row r="1965" spans="1:3" x14ac:dyDescent="0.2">
      <c r="A1965" s="1249"/>
      <c r="B1965" s="1251"/>
      <c r="C1965" s="1251"/>
    </row>
    <row r="1966" spans="1:3" x14ac:dyDescent="0.2">
      <c r="A1966" s="1249"/>
      <c r="B1966" s="1251"/>
      <c r="C1966" s="1251"/>
    </row>
    <row r="1967" spans="1:3" x14ac:dyDescent="0.2">
      <c r="A1967" s="1249"/>
      <c r="B1967" s="1251"/>
      <c r="C1967" s="1251"/>
    </row>
    <row r="1968" spans="1:3" x14ac:dyDescent="0.2">
      <c r="A1968" s="1249"/>
      <c r="B1968" s="1251"/>
      <c r="C1968" s="1251"/>
    </row>
    <row r="1969" spans="1:3" x14ac:dyDescent="0.2">
      <c r="A1969" s="1249"/>
      <c r="B1969" s="1251"/>
      <c r="C1969" s="1251"/>
    </row>
    <row r="1970" spans="1:3" x14ac:dyDescent="0.2">
      <c r="A1970" s="1249"/>
      <c r="B1970" s="1251"/>
      <c r="C1970" s="1251"/>
    </row>
    <row r="1971" spans="1:3" x14ac:dyDescent="0.2">
      <c r="A1971" s="1249"/>
      <c r="B1971" s="1251"/>
      <c r="C1971" s="1251"/>
    </row>
    <row r="1972" spans="1:3" x14ac:dyDescent="0.2">
      <c r="A1972" s="1249"/>
      <c r="B1972" s="1251"/>
      <c r="C1972" s="1251"/>
    </row>
    <row r="1973" spans="1:3" x14ac:dyDescent="0.2">
      <c r="A1973" s="1249"/>
      <c r="B1973" s="1251"/>
      <c r="C1973" s="1251"/>
    </row>
    <row r="1974" spans="1:3" x14ac:dyDescent="0.2">
      <c r="A1974" s="1249"/>
      <c r="B1974" s="1251"/>
      <c r="C1974" s="1251"/>
    </row>
    <row r="1975" spans="1:3" x14ac:dyDescent="0.2">
      <c r="A1975" s="1249"/>
      <c r="B1975" s="1251"/>
      <c r="C1975" s="1251"/>
    </row>
    <row r="1976" spans="1:3" x14ac:dyDescent="0.2">
      <c r="A1976" s="1249"/>
      <c r="B1976" s="1251"/>
      <c r="C1976" s="1251"/>
    </row>
    <row r="1977" spans="1:3" x14ac:dyDescent="0.2">
      <c r="A1977" s="1249"/>
      <c r="B1977" s="1251"/>
      <c r="C1977" s="1251"/>
    </row>
    <row r="1978" spans="1:3" x14ac:dyDescent="0.2">
      <c r="A1978" s="1249"/>
      <c r="B1978" s="1251"/>
      <c r="C1978" s="1251"/>
    </row>
    <row r="1979" spans="1:3" x14ac:dyDescent="0.2">
      <c r="A1979" s="1249"/>
      <c r="B1979" s="1251"/>
      <c r="C1979" s="1251"/>
    </row>
    <row r="1980" spans="1:3" x14ac:dyDescent="0.2">
      <c r="A1980" s="1249"/>
      <c r="B1980" s="1251"/>
      <c r="C1980" s="1251"/>
    </row>
    <row r="1981" spans="1:3" x14ac:dyDescent="0.2">
      <c r="A1981" s="1249"/>
      <c r="B1981" s="1251"/>
      <c r="C1981" s="1251"/>
    </row>
    <row r="1982" spans="1:3" x14ac:dyDescent="0.2">
      <c r="A1982" s="1249"/>
      <c r="B1982" s="1251"/>
      <c r="C1982" s="1251"/>
    </row>
    <row r="1983" spans="1:3" x14ac:dyDescent="0.2">
      <c r="A1983" s="1249"/>
      <c r="B1983" s="1251"/>
      <c r="C1983" s="1251"/>
    </row>
    <row r="1984" spans="1:3" x14ac:dyDescent="0.2">
      <c r="A1984" s="1249"/>
      <c r="B1984" s="1251"/>
      <c r="C1984" s="1251"/>
    </row>
    <row r="1985" spans="1:3" x14ac:dyDescent="0.2">
      <c r="A1985" s="1249"/>
      <c r="B1985" s="1251"/>
      <c r="C1985" s="1251"/>
    </row>
    <row r="1986" spans="1:3" x14ac:dyDescent="0.2">
      <c r="A1986" s="1249"/>
      <c r="B1986" s="1251"/>
      <c r="C1986" s="1251"/>
    </row>
    <row r="1987" spans="1:3" x14ac:dyDescent="0.2">
      <c r="A1987" s="1249"/>
      <c r="B1987" s="1251"/>
      <c r="C1987" s="1251"/>
    </row>
    <row r="1988" spans="1:3" x14ac:dyDescent="0.2">
      <c r="A1988" s="1249"/>
      <c r="B1988" s="1251"/>
      <c r="C1988" s="1251"/>
    </row>
    <row r="1989" spans="1:3" x14ac:dyDescent="0.2">
      <c r="A1989" s="1249"/>
      <c r="B1989" s="1251"/>
      <c r="C1989" s="1251"/>
    </row>
    <row r="1990" spans="1:3" x14ac:dyDescent="0.2">
      <c r="A1990" s="1249"/>
      <c r="B1990" s="1251"/>
      <c r="C1990" s="1251"/>
    </row>
    <row r="1991" spans="1:3" x14ac:dyDescent="0.2">
      <c r="A1991" s="1249"/>
      <c r="B1991" s="1251"/>
      <c r="C1991" s="1251"/>
    </row>
    <row r="1992" spans="1:3" x14ac:dyDescent="0.2">
      <c r="A1992" s="1249"/>
      <c r="B1992" s="1251"/>
      <c r="C1992" s="1251"/>
    </row>
    <row r="1993" spans="1:3" x14ac:dyDescent="0.2">
      <c r="A1993" s="1249"/>
      <c r="B1993" s="1251"/>
      <c r="C1993" s="1251"/>
    </row>
    <row r="1994" spans="1:3" x14ac:dyDescent="0.2">
      <c r="A1994" s="1249"/>
      <c r="B1994" s="1251"/>
      <c r="C1994" s="1251"/>
    </row>
    <row r="1995" spans="1:3" x14ac:dyDescent="0.2">
      <c r="A1995" s="1249"/>
      <c r="B1995" s="1251"/>
      <c r="C1995" s="1251"/>
    </row>
    <row r="1996" spans="1:3" x14ac:dyDescent="0.2">
      <c r="A1996" s="1249"/>
      <c r="B1996" s="1251"/>
      <c r="C1996" s="1251"/>
    </row>
    <row r="1997" spans="1:3" x14ac:dyDescent="0.2">
      <c r="A1997" s="1249"/>
      <c r="B1997" s="1251"/>
      <c r="C1997" s="1251"/>
    </row>
    <row r="1998" spans="1:3" x14ac:dyDescent="0.2">
      <c r="A1998" s="1249"/>
      <c r="B1998" s="1251"/>
      <c r="C1998" s="1251"/>
    </row>
    <row r="1999" spans="1:3" x14ac:dyDescent="0.2">
      <c r="A1999" s="1249"/>
      <c r="B1999" s="1251"/>
      <c r="C1999" s="1251"/>
    </row>
    <row r="2000" spans="1:3" x14ac:dyDescent="0.2">
      <c r="A2000" s="1249"/>
      <c r="B2000" s="1251"/>
      <c r="C2000" s="1251"/>
    </row>
    <row r="2001" spans="1:3" x14ac:dyDescent="0.2">
      <c r="A2001" s="1249"/>
      <c r="B2001" s="1251"/>
      <c r="C2001" s="1251"/>
    </row>
    <row r="2002" spans="1:3" x14ac:dyDescent="0.2">
      <c r="A2002" s="1249"/>
      <c r="B2002" s="1251"/>
      <c r="C2002" s="1251"/>
    </row>
    <row r="2003" spans="1:3" x14ac:dyDescent="0.2">
      <c r="A2003" s="1249"/>
      <c r="B2003" s="1251"/>
      <c r="C2003" s="1251"/>
    </row>
    <row r="2004" spans="1:3" x14ac:dyDescent="0.2">
      <c r="A2004" s="1249"/>
      <c r="B2004" s="1251"/>
      <c r="C2004" s="1251"/>
    </row>
    <row r="2005" spans="1:3" x14ac:dyDescent="0.2">
      <c r="A2005" s="1249"/>
      <c r="B2005" s="1251"/>
      <c r="C2005" s="1251"/>
    </row>
    <row r="2006" spans="1:3" x14ac:dyDescent="0.2">
      <c r="A2006" s="1249"/>
      <c r="B2006" s="1251"/>
      <c r="C2006" s="1251"/>
    </row>
    <row r="2007" spans="1:3" x14ac:dyDescent="0.2">
      <c r="A2007" s="1249"/>
      <c r="B2007" s="1251"/>
      <c r="C2007" s="1251"/>
    </row>
    <row r="2008" spans="1:3" x14ac:dyDescent="0.2">
      <c r="A2008" s="1249"/>
      <c r="B2008" s="1251"/>
      <c r="C2008" s="1251"/>
    </row>
    <row r="2009" spans="1:3" x14ac:dyDescent="0.2">
      <c r="A2009" s="1249"/>
      <c r="B2009" s="1251"/>
      <c r="C2009" s="1251"/>
    </row>
    <row r="2010" spans="1:3" x14ac:dyDescent="0.2">
      <c r="A2010" s="1249"/>
      <c r="B2010" s="1251"/>
      <c r="C2010" s="1251"/>
    </row>
    <row r="2011" spans="1:3" x14ac:dyDescent="0.2">
      <c r="A2011" s="1249"/>
      <c r="B2011" s="1251"/>
      <c r="C2011" s="1251"/>
    </row>
    <row r="2012" spans="1:3" x14ac:dyDescent="0.2">
      <c r="A2012" s="1249"/>
      <c r="B2012" s="1251"/>
      <c r="C2012" s="1251"/>
    </row>
    <row r="2013" spans="1:3" x14ac:dyDescent="0.2">
      <c r="A2013" s="1249"/>
      <c r="B2013" s="1251"/>
      <c r="C2013" s="1251"/>
    </row>
    <row r="2014" spans="1:3" x14ac:dyDescent="0.2">
      <c r="A2014" s="1249"/>
      <c r="B2014" s="1251"/>
      <c r="C2014" s="1251"/>
    </row>
    <row r="2015" spans="1:3" x14ac:dyDescent="0.2">
      <c r="A2015" s="1249"/>
      <c r="B2015" s="1251"/>
      <c r="C2015" s="1251"/>
    </row>
    <row r="2016" spans="1:3" x14ac:dyDescent="0.2">
      <c r="A2016" s="1249"/>
      <c r="B2016" s="1251"/>
      <c r="C2016" s="1251"/>
    </row>
    <row r="2017" spans="1:3" x14ac:dyDescent="0.2">
      <c r="A2017" s="1249"/>
      <c r="B2017" s="1251"/>
      <c r="C2017" s="1251"/>
    </row>
    <row r="2018" spans="1:3" x14ac:dyDescent="0.2">
      <c r="A2018" s="1249"/>
      <c r="B2018" s="1251"/>
      <c r="C2018" s="1251"/>
    </row>
    <row r="2019" spans="1:3" x14ac:dyDescent="0.2">
      <c r="A2019" s="1249"/>
      <c r="B2019" s="1251"/>
      <c r="C2019" s="1251"/>
    </row>
    <row r="2020" spans="1:3" x14ac:dyDescent="0.2">
      <c r="A2020" s="1249"/>
      <c r="B2020" s="1251"/>
      <c r="C2020" s="1251"/>
    </row>
    <row r="2021" spans="1:3" x14ac:dyDescent="0.2">
      <c r="A2021" s="1249"/>
      <c r="B2021" s="1251"/>
      <c r="C2021" s="1251"/>
    </row>
    <row r="2022" spans="1:3" x14ac:dyDescent="0.2">
      <c r="A2022" s="1249"/>
      <c r="B2022" s="1251"/>
      <c r="C2022" s="1251"/>
    </row>
    <row r="2023" spans="1:3" x14ac:dyDescent="0.2">
      <c r="A2023" s="1249"/>
      <c r="B2023" s="1251"/>
      <c r="C2023" s="1251"/>
    </row>
    <row r="2024" spans="1:3" x14ac:dyDescent="0.2">
      <c r="A2024" s="1249"/>
      <c r="B2024" s="1251"/>
      <c r="C2024" s="1251"/>
    </row>
    <row r="2025" spans="1:3" x14ac:dyDescent="0.2">
      <c r="A2025" s="1249"/>
      <c r="B2025" s="1251"/>
      <c r="C2025" s="1251"/>
    </row>
    <row r="2026" spans="1:3" x14ac:dyDescent="0.2">
      <c r="A2026" s="1249"/>
      <c r="B2026" s="1251"/>
      <c r="C2026" s="1251"/>
    </row>
    <row r="2027" spans="1:3" x14ac:dyDescent="0.2">
      <c r="A2027" s="1249"/>
      <c r="B2027" s="1251"/>
      <c r="C2027" s="1251"/>
    </row>
    <row r="2028" spans="1:3" x14ac:dyDescent="0.2">
      <c r="A2028" s="1249"/>
      <c r="B2028" s="1251"/>
      <c r="C2028" s="1251"/>
    </row>
    <row r="2029" spans="1:3" x14ac:dyDescent="0.2">
      <c r="A2029" s="1249"/>
      <c r="B2029" s="1251"/>
      <c r="C2029" s="1251"/>
    </row>
    <row r="2030" spans="1:3" x14ac:dyDescent="0.2">
      <c r="A2030" s="1249"/>
      <c r="B2030" s="1251"/>
      <c r="C2030" s="1251"/>
    </row>
    <row r="2031" spans="1:3" x14ac:dyDescent="0.2">
      <c r="A2031" s="1249"/>
      <c r="B2031" s="1251"/>
      <c r="C2031" s="1251"/>
    </row>
    <row r="2032" spans="1:3" x14ac:dyDescent="0.2">
      <c r="A2032" s="1249"/>
      <c r="B2032" s="1251"/>
      <c r="C2032" s="1251"/>
    </row>
    <row r="2033" spans="1:3" x14ac:dyDescent="0.2">
      <c r="A2033" s="1249"/>
      <c r="B2033" s="1251"/>
      <c r="C2033" s="1251"/>
    </row>
    <row r="2034" spans="1:3" x14ac:dyDescent="0.2">
      <c r="A2034" s="1249"/>
      <c r="B2034" s="1251"/>
      <c r="C2034" s="1251"/>
    </row>
    <row r="2035" spans="1:3" x14ac:dyDescent="0.2">
      <c r="A2035" s="1249"/>
      <c r="B2035" s="1251"/>
      <c r="C2035" s="1251"/>
    </row>
    <row r="2036" spans="1:3" x14ac:dyDescent="0.2">
      <c r="A2036" s="1249"/>
      <c r="B2036" s="1251"/>
      <c r="C2036" s="1251"/>
    </row>
    <row r="2037" spans="1:3" x14ac:dyDescent="0.2">
      <c r="A2037" s="1249"/>
      <c r="B2037" s="1251"/>
      <c r="C2037" s="1251"/>
    </row>
    <row r="2038" spans="1:3" x14ac:dyDescent="0.2">
      <c r="A2038" s="1249"/>
      <c r="B2038" s="1251"/>
      <c r="C2038" s="1251"/>
    </row>
    <row r="2039" spans="1:3" x14ac:dyDescent="0.2">
      <c r="A2039" s="1249"/>
      <c r="B2039" s="1251"/>
      <c r="C2039" s="1251"/>
    </row>
    <row r="2040" spans="1:3" x14ac:dyDescent="0.2">
      <c r="A2040" s="1249"/>
      <c r="B2040" s="1251"/>
      <c r="C2040" s="1251"/>
    </row>
    <row r="2041" spans="1:3" x14ac:dyDescent="0.2">
      <c r="A2041" s="1249"/>
      <c r="B2041" s="1251"/>
      <c r="C2041" s="1251"/>
    </row>
    <row r="2042" spans="1:3" x14ac:dyDescent="0.2">
      <c r="A2042" s="1249"/>
      <c r="B2042" s="1251"/>
      <c r="C2042" s="1251"/>
    </row>
    <row r="2043" spans="1:3" x14ac:dyDescent="0.2">
      <c r="A2043" s="1249"/>
      <c r="B2043" s="1251"/>
      <c r="C2043" s="1251"/>
    </row>
    <row r="2044" spans="1:3" x14ac:dyDescent="0.2">
      <c r="A2044" s="1249"/>
      <c r="B2044" s="1251"/>
      <c r="C2044" s="1251"/>
    </row>
    <row r="2045" spans="1:3" x14ac:dyDescent="0.2">
      <c r="A2045" s="1249"/>
      <c r="B2045" s="1251"/>
      <c r="C2045" s="1251"/>
    </row>
    <row r="2046" spans="1:3" x14ac:dyDescent="0.2">
      <c r="A2046" s="1249"/>
      <c r="B2046" s="1251"/>
      <c r="C2046" s="1251"/>
    </row>
    <row r="2047" spans="1:3" x14ac:dyDescent="0.2">
      <c r="A2047" s="1249"/>
      <c r="B2047" s="1251"/>
      <c r="C2047" s="1251"/>
    </row>
    <row r="2048" spans="1:3" x14ac:dyDescent="0.2">
      <c r="A2048" s="1249"/>
      <c r="B2048" s="1251"/>
      <c r="C2048" s="1251"/>
    </row>
    <row r="2049" spans="1:3" x14ac:dyDescent="0.2">
      <c r="A2049" s="1249"/>
      <c r="B2049" s="1251"/>
      <c r="C2049" s="1251"/>
    </row>
    <row r="2050" spans="1:3" x14ac:dyDescent="0.2">
      <c r="A2050" s="1249"/>
      <c r="B2050" s="1251"/>
      <c r="C2050" s="1251"/>
    </row>
    <row r="2051" spans="1:3" x14ac:dyDescent="0.2">
      <c r="A2051" s="1249"/>
      <c r="B2051" s="1251"/>
      <c r="C2051" s="1251"/>
    </row>
    <row r="2052" spans="1:3" x14ac:dyDescent="0.2">
      <c r="A2052" s="1249"/>
      <c r="B2052" s="1251"/>
      <c r="C2052" s="1251"/>
    </row>
    <row r="2053" spans="1:3" x14ac:dyDescent="0.2">
      <c r="A2053" s="1249"/>
      <c r="B2053" s="1251"/>
      <c r="C2053" s="1251"/>
    </row>
    <row r="2054" spans="1:3" x14ac:dyDescent="0.2">
      <c r="A2054" s="1249"/>
      <c r="B2054" s="1251"/>
      <c r="C2054" s="1251"/>
    </row>
    <row r="2055" spans="1:3" x14ac:dyDescent="0.2">
      <c r="A2055" s="1249"/>
      <c r="B2055" s="1251"/>
      <c r="C2055" s="1251"/>
    </row>
    <row r="2056" spans="1:3" x14ac:dyDescent="0.2">
      <c r="A2056" s="1249"/>
      <c r="B2056" s="1251"/>
      <c r="C2056" s="1251"/>
    </row>
    <row r="2057" spans="1:3" x14ac:dyDescent="0.2">
      <c r="A2057" s="1249"/>
      <c r="B2057" s="1251"/>
      <c r="C2057" s="1251"/>
    </row>
    <row r="2058" spans="1:3" x14ac:dyDescent="0.2">
      <c r="A2058" s="1249"/>
      <c r="B2058" s="1251"/>
      <c r="C2058" s="1251"/>
    </row>
    <row r="2059" spans="1:3" x14ac:dyDescent="0.2">
      <c r="A2059" s="1249"/>
      <c r="B2059" s="1251"/>
      <c r="C2059" s="1251"/>
    </row>
    <row r="2060" spans="1:3" x14ac:dyDescent="0.2">
      <c r="A2060" s="1249"/>
      <c r="B2060" s="1251"/>
      <c r="C2060" s="1251"/>
    </row>
    <row r="2061" spans="1:3" x14ac:dyDescent="0.2">
      <c r="A2061" s="1249"/>
      <c r="B2061" s="1251"/>
      <c r="C2061" s="1251"/>
    </row>
    <row r="2062" spans="1:3" x14ac:dyDescent="0.2">
      <c r="A2062" s="1249"/>
      <c r="B2062" s="1251"/>
      <c r="C2062" s="1251"/>
    </row>
    <row r="2063" spans="1:3" x14ac:dyDescent="0.2">
      <c r="A2063" s="1249"/>
      <c r="B2063" s="1251"/>
      <c r="C2063" s="1251"/>
    </row>
    <row r="2064" spans="1:3" x14ac:dyDescent="0.2">
      <c r="A2064" s="1249"/>
      <c r="B2064" s="1251"/>
      <c r="C2064" s="1251"/>
    </row>
    <row r="2065" spans="1:3" x14ac:dyDescent="0.2">
      <c r="A2065" s="1249"/>
      <c r="B2065" s="1251"/>
      <c r="C2065" s="1251"/>
    </row>
    <row r="2066" spans="1:3" x14ac:dyDescent="0.2">
      <c r="A2066" s="1249"/>
      <c r="B2066" s="1251"/>
      <c r="C2066" s="1251"/>
    </row>
    <row r="2067" spans="1:3" x14ac:dyDescent="0.2">
      <c r="A2067" s="1249"/>
      <c r="B2067" s="1251"/>
      <c r="C2067" s="1251"/>
    </row>
    <row r="2068" spans="1:3" x14ac:dyDescent="0.2">
      <c r="A2068" s="1249"/>
      <c r="B2068" s="1251"/>
      <c r="C2068" s="1251"/>
    </row>
    <row r="2069" spans="1:3" x14ac:dyDescent="0.2">
      <c r="A2069" s="1249"/>
      <c r="B2069" s="1251"/>
      <c r="C2069" s="1251"/>
    </row>
    <row r="2070" spans="1:3" x14ac:dyDescent="0.2">
      <c r="A2070" s="1249"/>
      <c r="B2070" s="1251"/>
      <c r="C2070" s="1251"/>
    </row>
    <row r="2071" spans="1:3" x14ac:dyDescent="0.2">
      <c r="A2071" s="1249"/>
      <c r="B2071" s="1251"/>
      <c r="C2071" s="1251"/>
    </row>
    <row r="2072" spans="1:3" x14ac:dyDescent="0.2">
      <c r="A2072" s="1249"/>
      <c r="B2072" s="1251"/>
      <c r="C2072" s="1251"/>
    </row>
    <row r="2073" spans="1:3" x14ac:dyDescent="0.2">
      <c r="A2073" s="1249"/>
      <c r="B2073" s="1251"/>
      <c r="C2073" s="1251"/>
    </row>
    <row r="2074" spans="1:3" x14ac:dyDescent="0.2">
      <c r="A2074" s="1249"/>
      <c r="B2074" s="1251"/>
      <c r="C2074" s="1251"/>
    </row>
    <row r="2075" spans="1:3" x14ac:dyDescent="0.2">
      <c r="A2075" s="1249"/>
      <c r="B2075" s="1251"/>
      <c r="C2075" s="1251"/>
    </row>
    <row r="2076" spans="1:3" x14ac:dyDescent="0.2">
      <c r="A2076" s="1249"/>
      <c r="B2076" s="1251"/>
      <c r="C2076" s="1251"/>
    </row>
    <row r="2077" spans="1:3" x14ac:dyDescent="0.2">
      <c r="A2077" s="1249"/>
      <c r="B2077" s="1251"/>
      <c r="C2077" s="1251"/>
    </row>
    <row r="2078" spans="1:3" x14ac:dyDescent="0.2">
      <c r="A2078" s="1249"/>
      <c r="B2078" s="1251"/>
      <c r="C2078" s="1251"/>
    </row>
    <row r="2079" spans="1:3" x14ac:dyDescent="0.2">
      <c r="A2079" s="1249"/>
      <c r="B2079" s="1251"/>
      <c r="C2079" s="1251"/>
    </row>
    <row r="2080" spans="1:3" x14ac:dyDescent="0.2">
      <c r="A2080" s="1249"/>
      <c r="B2080" s="1251"/>
      <c r="C2080" s="1251"/>
    </row>
    <row r="2081" spans="1:3" x14ac:dyDescent="0.2">
      <c r="A2081" s="1249"/>
      <c r="B2081" s="1251"/>
      <c r="C2081" s="1251"/>
    </row>
    <row r="2082" spans="1:3" x14ac:dyDescent="0.2">
      <c r="A2082" s="1249"/>
      <c r="B2082" s="1251"/>
      <c r="C2082" s="1251"/>
    </row>
    <row r="2083" spans="1:3" x14ac:dyDescent="0.2">
      <c r="A2083" s="1249"/>
      <c r="B2083" s="1251"/>
      <c r="C2083" s="1251"/>
    </row>
    <row r="2084" spans="1:3" x14ac:dyDescent="0.2">
      <c r="A2084" s="1249"/>
      <c r="B2084" s="1251"/>
      <c r="C2084" s="1251"/>
    </row>
    <row r="2085" spans="1:3" x14ac:dyDescent="0.2">
      <c r="A2085" s="1249"/>
      <c r="B2085" s="1251"/>
      <c r="C2085" s="1251"/>
    </row>
    <row r="2086" spans="1:3" x14ac:dyDescent="0.2">
      <c r="A2086" s="1249"/>
      <c r="B2086" s="1251"/>
      <c r="C2086" s="1251"/>
    </row>
    <row r="2087" spans="1:3" x14ac:dyDescent="0.2">
      <c r="A2087" s="1249"/>
      <c r="B2087" s="1251"/>
      <c r="C2087" s="1251"/>
    </row>
    <row r="2088" spans="1:3" x14ac:dyDescent="0.2">
      <c r="A2088" s="1249"/>
      <c r="B2088" s="1251"/>
      <c r="C2088" s="1251"/>
    </row>
    <row r="2089" spans="1:3" x14ac:dyDescent="0.2">
      <c r="A2089" s="1249"/>
      <c r="B2089" s="1251"/>
      <c r="C2089" s="1251"/>
    </row>
    <row r="2090" spans="1:3" x14ac:dyDescent="0.2">
      <c r="A2090" s="1249"/>
      <c r="B2090" s="1251"/>
      <c r="C2090" s="1251"/>
    </row>
    <row r="2091" spans="1:3" x14ac:dyDescent="0.2">
      <c r="A2091" s="1249"/>
      <c r="B2091" s="1251"/>
      <c r="C2091" s="1251"/>
    </row>
    <row r="2092" spans="1:3" x14ac:dyDescent="0.2">
      <c r="A2092" s="1249"/>
      <c r="B2092" s="1251"/>
      <c r="C2092" s="1251"/>
    </row>
    <row r="2093" spans="1:3" x14ac:dyDescent="0.2">
      <c r="A2093" s="1249"/>
      <c r="B2093" s="1251"/>
      <c r="C2093" s="1251"/>
    </row>
    <row r="2094" spans="1:3" x14ac:dyDescent="0.2">
      <c r="A2094" s="1249"/>
      <c r="B2094" s="1251"/>
      <c r="C2094" s="1251"/>
    </row>
    <row r="2095" spans="1:3" x14ac:dyDescent="0.2">
      <c r="A2095" s="1249"/>
      <c r="B2095" s="1251"/>
      <c r="C2095" s="1251"/>
    </row>
    <row r="2096" spans="1:3" x14ac:dyDescent="0.2">
      <c r="A2096" s="1249"/>
      <c r="B2096" s="1251"/>
      <c r="C2096" s="1251"/>
    </row>
    <row r="2097" spans="1:3" x14ac:dyDescent="0.2">
      <c r="A2097" s="1249"/>
      <c r="B2097" s="1251"/>
      <c r="C2097" s="1251"/>
    </row>
    <row r="2098" spans="1:3" x14ac:dyDescent="0.2">
      <c r="A2098" s="1249"/>
      <c r="B2098" s="1251"/>
      <c r="C2098" s="1251"/>
    </row>
    <row r="2099" spans="1:3" x14ac:dyDescent="0.2">
      <c r="A2099" s="1249"/>
      <c r="B2099" s="1251"/>
      <c r="C2099" s="1251"/>
    </row>
    <row r="2100" spans="1:3" x14ac:dyDescent="0.2">
      <c r="A2100" s="1249"/>
      <c r="B2100" s="1251"/>
      <c r="C2100" s="1251"/>
    </row>
    <row r="2101" spans="1:3" x14ac:dyDescent="0.2">
      <c r="A2101" s="1249"/>
      <c r="B2101" s="1251"/>
      <c r="C2101" s="1251"/>
    </row>
    <row r="2102" spans="1:3" x14ac:dyDescent="0.2">
      <c r="A2102" s="1249"/>
      <c r="B2102" s="1251"/>
      <c r="C2102" s="1251"/>
    </row>
    <row r="2103" spans="1:3" x14ac:dyDescent="0.2">
      <c r="A2103" s="1249"/>
      <c r="B2103" s="1251"/>
      <c r="C2103" s="1251"/>
    </row>
    <row r="2104" spans="1:3" x14ac:dyDescent="0.2">
      <c r="A2104" s="1249"/>
      <c r="B2104" s="1251"/>
      <c r="C2104" s="1251"/>
    </row>
    <row r="2105" spans="1:3" x14ac:dyDescent="0.2">
      <c r="A2105" s="1249"/>
      <c r="B2105" s="1251"/>
      <c r="C2105" s="1251"/>
    </row>
    <row r="2106" spans="1:3" x14ac:dyDescent="0.2">
      <c r="A2106" s="1249"/>
      <c r="B2106" s="1251"/>
      <c r="C2106" s="1251"/>
    </row>
    <row r="2107" spans="1:3" x14ac:dyDescent="0.2">
      <c r="A2107" s="1249"/>
      <c r="B2107" s="1251"/>
      <c r="C2107" s="1251"/>
    </row>
    <row r="2108" spans="1:3" x14ac:dyDescent="0.2">
      <c r="A2108" s="1249"/>
      <c r="B2108" s="1251"/>
      <c r="C2108" s="1251"/>
    </row>
    <row r="2109" spans="1:3" x14ac:dyDescent="0.2">
      <c r="A2109" s="1249"/>
      <c r="B2109" s="1251"/>
      <c r="C2109" s="1251"/>
    </row>
    <row r="2110" spans="1:3" x14ac:dyDescent="0.2">
      <c r="A2110" s="1249"/>
      <c r="B2110" s="1251"/>
      <c r="C2110" s="1251"/>
    </row>
    <row r="2111" spans="1:3" x14ac:dyDescent="0.2">
      <c r="A2111" s="1249"/>
      <c r="B2111" s="1251"/>
      <c r="C2111" s="1251"/>
    </row>
    <row r="2112" spans="1:3" x14ac:dyDescent="0.2">
      <c r="A2112" s="1249"/>
      <c r="B2112" s="1251"/>
      <c r="C2112" s="1251"/>
    </row>
    <row r="2113" spans="1:3" x14ac:dyDescent="0.2">
      <c r="A2113" s="1249"/>
      <c r="B2113" s="1251"/>
      <c r="C2113" s="1251"/>
    </row>
    <row r="2114" spans="1:3" x14ac:dyDescent="0.2">
      <c r="A2114" s="1249"/>
      <c r="B2114" s="1251"/>
      <c r="C2114" s="1251"/>
    </row>
    <row r="2115" spans="1:3" x14ac:dyDescent="0.2">
      <c r="A2115" s="1249"/>
      <c r="B2115" s="1251"/>
      <c r="C2115" s="1251"/>
    </row>
    <row r="2116" spans="1:3" x14ac:dyDescent="0.2">
      <c r="A2116" s="1249"/>
      <c r="B2116" s="1251"/>
      <c r="C2116" s="1251"/>
    </row>
    <row r="2117" spans="1:3" x14ac:dyDescent="0.2">
      <c r="A2117" s="1249"/>
      <c r="B2117" s="1251"/>
      <c r="C2117" s="1251"/>
    </row>
    <row r="2118" spans="1:3" x14ac:dyDescent="0.2">
      <c r="A2118" s="1249"/>
      <c r="B2118" s="1251"/>
      <c r="C2118" s="1251"/>
    </row>
    <row r="2119" spans="1:3" x14ac:dyDescent="0.2">
      <c r="A2119" s="1249"/>
      <c r="B2119" s="1251"/>
      <c r="C2119" s="1251"/>
    </row>
    <row r="2120" spans="1:3" x14ac:dyDescent="0.2">
      <c r="A2120" s="1249"/>
      <c r="B2120" s="1251"/>
      <c r="C2120" s="1251"/>
    </row>
    <row r="2121" spans="1:3" x14ac:dyDescent="0.2">
      <c r="A2121" s="1249"/>
      <c r="B2121" s="1251"/>
      <c r="C2121" s="1251"/>
    </row>
    <row r="2122" spans="1:3" x14ac:dyDescent="0.2">
      <c r="A2122" s="1249"/>
      <c r="B2122" s="1251"/>
      <c r="C2122" s="1251"/>
    </row>
    <row r="2123" spans="1:3" x14ac:dyDescent="0.2">
      <c r="A2123" s="1249"/>
      <c r="B2123" s="1251"/>
      <c r="C2123" s="1251"/>
    </row>
    <row r="2124" spans="1:3" x14ac:dyDescent="0.2">
      <c r="A2124" s="1249"/>
      <c r="B2124" s="1251"/>
      <c r="C2124" s="1251"/>
    </row>
    <row r="2125" spans="1:3" x14ac:dyDescent="0.2">
      <c r="A2125" s="1249"/>
      <c r="B2125" s="1251"/>
      <c r="C2125" s="1251"/>
    </row>
    <row r="2126" spans="1:3" x14ac:dyDescent="0.2">
      <c r="A2126" s="1249"/>
      <c r="B2126" s="1251"/>
      <c r="C2126" s="1251"/>
    </row>
    <row r="2127" spans="1:3" x14ac:dyDescent="0.2">
      <c r="A2127" s="1249"/>
      <c r="B2127" s="1251"/>
      <c r="C2127" s="1251"/>
    </row>
    <row r="2128" spans="1:3" x14ac:dyDescent="0.2">
      <c r="A2128" s="1249"/>
      <c r="B2128" s="1251"/>
      <c r="C2128" s="1251"/>
    </row>
    <row r="2129" spans="1:3" x14ac:dyDescent="0.2">
      <c r="A2129" s="1249"/>
      <c r="B2129" s="1251"/>
      <c r="C2129" s="1251"/>
    </row>
    <row r="2130" spans="1:3" x14ac:dyDescent="0.2">
      <c r="A2130" s="1249"/>
      <c r="B2130" s="1251"/>
      <c r="C2130" s="1251"/>
    </row>
    <row r="2131" spans="1:3" x14ac:dyDescent="0.2">
      <c r="A2131" s="1249"/>
      <c r="B2131" s="1251"/>
      <c r="C2131" s="1251"/>
    </row>
    <row r="2132" spans="1:3" x14ac:dyDescent="0.2">
      <c r="A2132" s="1249"/>
      <c r="B2132" s="1251"/>
      <c r="C2132" s="1251"/>
    </row>
    <row r="2133" spans="1:3" x14ac:dyDescent="0.2">
      <c r="A2133" s="1249"/>
      <c r="B2133" s="1251"/>
      <c r="C2133" s="1251"/>
    </row>
    <row r="2134" spans="1:3" x14ac:dyDescent="0.2">
      <c r="A2134" s="1249"/>
      <c r="B2134" s="1251"/>
      <c r="C2134" s="1251"/>
    </row>
    <row r="2135" spans="1:3" x14ac:dyDescent="0.2">
      <c r="A2135" s="1249"/>
      <c r="B2135" s="1251"/>
      <c r="C2135" s="1251"/>
    </row>
    <row r="2136" spans="1:3" x14ac:dyDescent="0.2">
      <c r="A2136" s="1249"/>
      <c r="B2136" s="1251"/>
      <c r="C2136" s="1251"/>
    </row>
    <row r="2137" spans="1:3" x14ac:dyDescent="0.2">
      <c r="A2137" s="1249"/>
      <c r="B2137" s="1251"/>
      <c r="C2137" s="1251"/>
    </row>
    <row r="2138" spans="1:3" x14ac:dyDescent="0.2">
      <c r="A2138" s="1249"/>
      <c r="B2138" s="1251"/>
      <c r="C2138" s="1251"/>
    </row>
    <row r="2139" spans="1:3" x14ac:dyDescent="0.2">
      <c r="A2139" s="1249"/>
      <c r="B2139" s="1251"/>
      <c r="C2139" s="1251"/>
    </row>
    <row r="2140" spans="1:3" x14ac:dyDescent="0.2">
      <c r="A2140" s="1249"/>
      <c r="B2140" s="1251"/>
      <c r="C2140" s="1251"/>
    </row>
    <row r="2141" spans="1:3" x14ac:dyDescent="0.2">
      <c r="A2141" s="1249"/>
      <c r="B2141" s="1251"/>
      <c r="C2141" s="1251"/>
    </row>
    <row r="2142" spans="1:3" x14ac:dyDescent="0.2">
      <c r="A2142" s="1249"/>
      <c r="B2142" s="1251"/>
      <c r="C2142" s="1251"/>
    </row>
    <row r="2143" spans="1:3" x14ac:dyDescent="0.2">
      <c r="A2143" s="1249"/>
      <c r="B2143" s="1251"/>
      <c r="C2143" s="1251"/>
    </row>
    <row r="2144" spans="1:3" x14ac:dyDescent="0.2">
      <c r="A2144" s="1249"/>
      <c r="B2144" s="1251"/>
      <c r="C2144" s="1251"/>
    </row>
    <row r="2145" spans="1:3" x14ac:dyDescent="0.2">
      <c r="A2145" s="1249"/>
      <c r="B2145" s="1251"/>
      <c r="C2145" s="1251"/>
    </row>
    <row r="2146" spans="1:3" x14ac:dyDescent="0.2">
      <c r="A2146" s="1249"/>
      <c r="B2146" s="1251"/>
      <c r="C2146" s="1251"/>
    </row>
    <row r="2147" spans="1:3" x14ac:dyDescent="0.2">
      <c r="A2147" s="1249"/>
      <c r="B2147" s="1251"/>
      <c r="C2147" s="1251"/>
    </row>
    <row r="2148" spans="1:3" x14ac:dyDescent="0.2">
      <c r="A2148" s="1249"/>
      <c r="B2148" s="1251"/>
      <c r="C2148" s="1251"/>
    </row>
    <row r="2149" spans="1:3" x14ac:dyDescent="0.2">
      <c r="A2149" s="1249"/>
      <c r="B2149" s="1251"/>
      <c r="C2149" s="1251"/>
    </row>
    <row r="2150" spans="1:3" x14ac:dyDescent="0.2">
      <c r="A2150" s="1249"/>
      <c r="B2150" s="1251"/>
      <c r="C2150" s="1251"/>
    </row>
    <row r="2151" spans="1:3" x14ac:dyDescent="0.2">
      <c r="A2151" s="1249"/>
      <c r="B2151" s="1251"/>
      <c r="C2151" s="1251"/>
    </row>
    <row r="2152" spans="1:3" x14ac:dyDescent="0.2">
      <c r="A2152" s="1249"/>
      <c r="B2152" s="1251"/>
      <c r="C2152" s="1251"/>
    </row>
    <row r="2153" spans="1:3" x14ac:dyDescent="0.2">
      <c r="A2153" s="1249"/>
      <c r="B2153" s="1251"/>
      <c r="C2153" s="1251"/>
    </row>
    <row r="2154" spans="1:3" x14ac:dyDescent="0.2">
      <c r="A2154" s="1249"/>
      <c r="B2154" s="1251"/>
      <c r="C2154" s="1251"/>
    </row>
    <row r="2155" spans="1:3" x14ac:dyDescent="0.2">
      <c r="A2155" s="1249"/>
      <c r="B2155" s="1251"/>
      <c r="C2155" s="1251"/>
    </row>
    <row r="2156" spans="1:3" x14ac:dyDescent="0.2">
      <c r="A2156" s="1249"/>
      <c r="B2156" s="1251"/>
      <c r="C2156" s="1251"/>
    </row>
    <row r="2157" spans="1:3" x14ac:dyDescent="0.2">
      <c r="A2157" s="1249"/>
      <c r="B2157" s="1251"/>
      <c r="C2157" s="1251"/>
    </row>
    <row r="2158" spans="1:3" x14ac:dyDescent="0.2">
      <c r="A2158" s="1249"/>
      <c r="B2158" s="1251"/>
      <c r="C2158" s="1251"/>
    </row>
    <row r="2159" spans="1:3" x14ac:dyDescent="0.2">
      <c r="A2159" s="1249"/>
      <c r="B2159" s="1251"/>
      <c r="C2159" s="1251"/>
    </row>
    <row r="2160" spans="1:3" x14ac:dyDescent="0.2">
      <c r="A2160" s="1249"/>
      <c r="B2160" s="1251"/>
      <c r="C2160" s="1251"/>
    </row>
    <row r="2161" spans="1:3" x14ac:dyDescent="0.2">
      <c r="A2161" s="1249"/>
      <c r="B2161" s="1251"/>
      <c r="C2161" s="1251"/>
    </row>
    <row r="2162" spans="1:3" x14ac:dyDescent="0.2">
      <c r="A2162" s="1249"/>
      <c r="B2162" s="1251"/>
      <c r="C2162" s="1251"/>
    </row>
    <row r="2163" spans="1:3" x14ac:dyDescent="0.2">
      <c r="A2163" s="1249"/>
      <c r="B2163" s="1251"/>
      <c r="C2163" s="1251"/>
    </row>
    <row r="2164" spans="1:3" x14ac:dyDescent="0.2">
      <c r="A2164" s="1249"/>
      <c r="B2164" s="1251"/>
      <c r="C2164" s="1251"/>
    </row>
    <row r="2165" spans="1:3" x14ac:dyDescent="0.2">
      <c r="A2165" s="1249"/>
      <c r="B2165" s="1251"/>
      <c r="C2165" s="1251"/>
    </row>
    <row r="2166" spans="1:3" x14ac:dyDescent="0.2">
      <c r="A2166" s="1249"/>
      <c r="B2166" s="1251"/>
      <c r="C2166" s="1251"/>
    </row>
    <row r="2167" spans="1:3" x14ac:dyDescent="0.2">
      <c r="A2167" s="1249"/>
      <c r="B2167" s="1251"/>
      <c r="C2167" s="1251"/>
    </row>
    <row r="2168" spans="1:3" x14ac:dyDescent="0.2">
      <c r="A2168" s="1249"/>
      <c r="B2168" s="1251"/>
      <c r="C2168" s="1251"/>
    </row>
    <row r="2169" spans="1:3" x14ac:dyDescent="0.2">
      <c r="A2169" s="1249"/>
      <c r="B2169" s="1251"/>
      <c r="C2169" s="1251"/>
    </row>
    <row r="2170" spans="1:3" x14ac:dyDescent="0.2">
      <c r="A2170" s="1249"/>
      <c r="B2170" s="1251"/>
      <c r="C2170" s="1251"/>
    </row>
    <row r="2171" spans="1:3" x14ac:dyDescent="0.2">
      <c r="A2171" s="1249"/>
      <c r="B2171" s="1251"/>
      <c r="C2171" s="1251"/>
    </row>
    <row r="2172" spans="1:3" x14ac:dyDescent="0.2">
      <c r="A2172" s="1249"/>
      <c r="B2172" s="1251"/>
      <c r="C2172" s="1251"/>
    </row>
    <row r="2173" spans="1:3" x14ac:dyDescent="0.2">
      <c r="A2173" s="1249"/>
      <c r="B2173" s="1251"/>
      <c r="C2173" s="1251"/>
    </row>
    <row r="2174" spans="1:3" x14ac:dyDescent="0.2">
      <c r="A2174" s="1249"/>
      <c r="B2174" s="1251"/>
      <c r="C2174" s="1251"/>
    </row>
    <row r="2175" spans="1:3" x14ac:dyDescent="0.2">
      <c r="A2175" s="1249"/>
      <c r="B2175" s="1251"/>
      <c r="C2175" s="1251"/>
    </row>
    <row r="2176" spans="1:3" x14ac:dyDescent="0.2">
      <c r="A2176" s="1249"/>
      <c r="B2176" s="1251"/>
      <c r="C2176" s="1251"/>
    </row>
    <row r="2177" spans="1:3" x14ac:dyDescent="0.2">
      <c r="A2177" s="1249"/>
      <c r="B2177" s="1251"/>
      <c r="C2177" s="1251"/>
    </row>
    <row r="2178" spans="1:3" x14ac:dyDescent="0.2">
      <c r="A2178" s="1249"/>
      <c r="B2178" s="1251"/>
      <c r="C2178" s="1251"/>
    </row>
    <row r="2179" spans="1:3" x14ac:dyDescent="0.2">
      <c r="A2179" s="1249"/>
      <c r="B2179" s="1251"/>
      <c r="C2179" s="1251"/>
    </row>
    <row r="2180" spans="1:3" x14ac:dyDescent="0.2">
      <c r="A2180" s="1249"/>
      <c r="B2180" s="1251"/>
      <c r="C2180" s="1251"/>
    </row>
    <row r="2181" spans="1:3" x14ac:dyDescent="0.2">
      <c r="A2181" s="1249"/>
      <c r="B2181" s="1251"/>
      <c r="C2181" s="1251"/>
    </row>
    <row r="2182" spans="1:3" x14ac:dyDescent="0.2">
      <c r="A2182" s="1249"/>
      <c r="B2182" s="1251"/>
      <c r="C2182" s="1251"/>
    </row>
    <row r="2183" spans="1:3" x14ac:dyDescent="0.2">
      <c r="A2183" s="1249"/>
      <c r="B2183" s="1251"/>
      <c r="C2183" s="1251"/>
    </row>
    <row r="2184" spans="1:3" x14ac:dyDescent="0.2">
      <c r="A2184" s="1249"/>
      <c r="B2184" s="1251"/>
      <c r="C2184" s="1251"/>
    </row>
    <row r="2185" spans="1:3" x14ac:dyDescent="0.2">
      <c r="A2185" s="1249"/>
      <c r="B2185" s="1251"/>
      <c r="C2185" s="1251"/>
    </row>
    <row r="2186" spans="1:3" x14ac:dyDescent="0.2">
      <c r="A2186" s="1249"/>
      <c r="B2186" s="1251"/>
      <c r="C2186" s="1251"/>
    </row>
    <row r="2187" spans="1:3" x14ac:dyDescent="0.2">
      <c r="A2187" s="1249"/>
      <c r="B2187" s="1251"/>
      <c r="C2187" s="1251"/>
    </row>
    <row r="2188" spans="1:3" x14ac:dyDescent="0.2">
      <c r="A2188" s="1249"/>
      <c r="B2188" s="1251"/>
      <c r="C2188" s="1251"/>
    </row>
    <row r="2189" spans="1:3" x14ac:dyDescent="0.2">
      <c r="A2189" s="1249"/>
      <c r="B2189" s="1251"/>
      <c r="C2189" s="1251"/>
    </row>
    <row r="2190" spans="1:3" x14ac:dyDescent="0.2">
      <c r="A2190" s="1249"/>
      <c r="B2190" s="1251"/>
      <c r="C2190" s="1251"/>
    </row>
    <row r="2191" spans="1:3" x14ac:dyDescent="0.2">
      <c r="A2191" s="1249"/>
      <c r="B2191" s="1251"/>
      <c r="C2191" s="1251"/>
    </row>
    <row r="2192" spans="1:3" x14ac:dyDescent="0.2">
      <c r="A2192" s="1249"/>
      <c r="B2192" s="1251"/>
      <c r="C2192" s="1251"/>
    </row>
    <row r="2193" spans="1:3" x14ac:dyDescent="0.2">
      <c r="A2193" s="1249"/>
      <c r="B2193" s="1251"/>
      <c r="C2193" s="1251"/>
    </row>
    <row r="2194" spans="1:3" x14ac:dyDescent="0.2">
      <c r="A2194" s="1249"/>
      <c r="B2194" s="1251"/>
      <c r="C2194" s="1251"/>
    </row>
    <row r="2195" spans="1:3" x14ac:dyDescent="0.2">
      <c r="A2195" s="1249"/>
      <c r="B2195" s="1251"/>
      <c r="C2195" s="1251"/>
    </row>
    <row r="2196" spans="1:3" x14ac:dyDescent="0.2">
      <c r="A2196" s="1249"/>
      <c r="B2196" s="1251"/>
      <c r="C2196" s="1251"/>
    </row>
    <row r="2197" spans="1:3" x14ac:dyDescent="0.2">
      <c r="A2197" s="1249"/>
      <c r="B2197" s="1251"/>
      <c r="C2197" s="1251"/>
    </row>
    <row r="2198" spans="1:3" x14ac:dyDescent="0.2">
      <c r="A2198" s="1249"/>
      <c r="B2198" s="1251"/>
      <c r="C2198" s="1251"/>
    </row>
    <row r="2199" spans="1:3" x14ac:dyDescent="0.2">
      <c r="A2199" s="1249"/>
      <c r="B2199" s="1251"/>
      <c r="C2199" s="1251"/>
    </row>
    <row r="2200" spans="1:3" x14ac:dyDescent="0.2">
      <c r="A2200" s="1249"/>
      <c r="B2200" s="1251"/>
      <c r="C2200" s="1251"/>
    </row>
    <row r="2201" spans="1:3" x14ac:dyDescent="0.2">
      <c r="A2201" s="1249"/>
      <c r="B2201" s="1251"/>
      <c r="C2201" s="1251"/>
    </row>
    <row r="2202" spans="1:3" x14ac:dyDescent="0.2">
      <c r="A2202" s="1249"/>
      <c r="B2202" s="1251"/>
      <c r="C2202" s="1251"/>
    </row>
    <row r="2203" spans="1:3" x14ac:dyDescent="0.2">
      <c r="A2203" s="1249"/>
      <c r="B2203" s="1251"/>
      <c r="C2203" s="1251"/>
    </row>
    <row r="2204" spans="1:3" x14ac:dyDescent="0.2">
      <c r="A2204" s="1249"/>
      <c r="B2204" s="1251"/>
      <c r="C2204" s="1251"/>
    </row>
    <row r="2205" spans="1:3" x14ac:dyDescent="0.2">
      <c r="A2205" s="1249"/>
      <c r="B2205" s="1251"/>
      <c r="C2205" s="1251"/>
    </row>
    <row r="2206" spans="1:3" x14ac:dyDescent="0.2">
      <c r="A2206" s="1249"/>
      <c r="B2206" s="1251"/>
      <c r="C2206" s="1251"/>
    </row>
    <row r="2207" spans="1:3" x14ac:dyDescent="0.2">
      <c r="A2207" s="1249"/>
      <c r="B2207" s="1251"/>
      <c r="C2207" s="1251"/>
    </row>
    <row r="2208" spans="1:3" x14ac:dyDescent="0.2">
      <c r="A2208" s="1249"/>
      <c r="B2208" s="1251"/>
      <c r="C2208" s="1251"/>
    </row>
    <row r="2209" spans="1:3" x14ac:dyDescent="0.2">
      <c r="A2209" s="1249"/>
      <c r="B2209" s="1251"/>
      <c r="C2209" s="1251"/>
    </row>
    <row r="2210" spans="1:3" x14ac:dyDescent="0.2">
      <c r="A2210" s="1249"/>
      <c r="B2210" s="1251"/>
      <c r="C2210" s="1251"/>
    </row>
    <row r="2211" spans="1:3" x14ac:dyDescent="0.2">
      <c r="A2211" s="1249"/>
      <c r="B2211" s="1251"/>
      <c r="C2211" s="1251"/>
    </row>
    <row r="2212" spans="1:3" x14ac:dyDescent="0.2">
      <c r="A2212" s="1249"/>
      <c r="B2212" s="1251"/>
      <c r="C2212" s="1251"/>
    </row>
    <row r="2213" spans="1:3" x14ac:dyDescent="0.2">
      <c r="A2213" s="1249"/>
      <c r="B2213" s="1251"/>
      <c r="C2213" s="1251"/>
    </row>
    <row r="2214" spans="1:3" x14ac:dyDescent="0.2">
      <c r="A2214" s="1249"/>
      <c r="B2214" s="1251"/>
      <c r="C2214" s="1251"/>
    </row>
    <row r="2215" spans="1:3" x14ac:dyDescent="0.2">
      <c r="A2215" s="1249"/>
      <c r="B2215" s="1251"/>
      <c r="C2215" s="1251"/>
    </row>
    <row r="2216" spans="1:3" x14ac:dyDescent="0.2">
      <c r="A2216" s="1249"/>
      <c r="B2216" s="1251"/>
      <c r="C2216" s="1251"/>
    </row>
    <row r="2217" spans="1:3" x14ac:dyDescent="0.2">
      <c r="A2217" s="1249"/>
      <c r="B2217" s="1251"/>
      <c r="C2217" s="1251"/>
    </row>
    <row r="2218" spans="1:3" x14ac:dyDescent="0.2">
      <c r="A2218" s="1249"/>
      <c r="B2218" s="1251"/>
      <c r="C2218" s="1251"/>
    </row>
    <row r="2219" spans="1:3" x14ac:dyDescent="0.2">
      <c r="A2219" s="1249"/>
      <c r="B2219" s="1251"/>
      <c r="C2219" s="1251"/>
    </row>
    <row r="2220" spans="1:3" x14ac:dyDescent="0.2">
      <c r="A2220" s="1249"/>
      <c r="B2220" s="1251"/>
      <c r="C2220" s="1251"/>
    </row>
    <row r="2221" spans="1:3" x14ac:dyDescent="0.2">
      <c r="A2221" s="1249"/>
      <c r="B2221" s="1251"/>
      <c r="C2221" s="1251"/>
    </row>
    <row r="2222" spans="1:3" x14ac:dyDescent="0.2">
      <c r="A2222" s="1249"/>
      <c r="B2222" s="1251"/>
      <c r="C2222" s="1251"/>
    </row>
    <row r="2223" spans="1:3" x14ac:dyDescent="0.2">
      <c r="A2223" s="1249"/>
      <c r="B2223" s="1251"/>
      <c r="C2223" s="1251"/>
    </row>
    <row r="2224" spans="1:3" x14ac:dyDescent="0.2">
      <c r="A2224" s="1249"/>
      <c r="B2224" s="1251"/>
      <c r="C2224" s="1251"/>
    </row>
    <row r="2225" spans="1:3" x14ac:dyDescent="0.2">
      <c r="A2225" s="1249"/>
      <c r="B2225" s="1251"/>
      <c r="C2225" s="1251"/>
    </row>
    <row r="2226" spans="1:3" x14ac:dyDescent="0.2">
      <c r="A2226" s="1249"/>
      <c r="B2226" s="1251"/>
      <c r="C2226" s="1251"/>
    </row>
    <row r="2227" spans="1:3" x14ac:dyDescent="0.2">
      <c r="A2227" s="1249"/>
      <c r="B2227" s="1251"/>
      <c r="C2227" s="1251"/>
    </row>
    <row r="2228" spans="1:3" x14ac:dyDescent="0.2">
      <c r="A2228" s="1249"/>
      <c r="B2228" s="1251"/>
      <c r="C2228" s="1251"/>
    </row>
    <row r="2229" spans="1:3" x14ac:dyDescent="0.2">
      <c r="A2229" s="1249"/>
      <c r="B2229" s="1251"/>
      <c r="C2229" s="1251"/>
    </row>
    <row r="2230" spans="1:3" x14ac:dyDescent="0.2">
      <c r="A2230" s="1249"/>
      <c r="B2230" s="1251"/>
      <c r="C2230" s="1251"/>
    </row>
    <row r="2231" spans="1:3" x14ac:dyDescent="0.2">
      <c r="A2231" s="1249"/>
      <c r="B2231" s="1251"/>
      <c r="C2231" s="1251"/>
    </row>
    <row r="2232" spans="1:3" x14ac:dyDescent="0.2">
      <c r="A2232" s="1249"/>
      <c r="B2232" s="1251"/>
      <c r="C2232" s="1251"/>
    </row>
    <row r="2233" spans="1:3" x14ac:dyDescent="0.2">
      <c r="A2233" s="1249"/>
      <c r="B2233" s="1251"/>
      <c r="C2233" s="1251"/>
    </row>
    <row r="2234" spans="1:3" x14ac:dyDescent="0.2">
      <c r="A2234" s="1249"/>
      <c r="B2234" s="1251"/>
      <c r="C2234" s="1251"/>
    </row>
    <row r="2235" spans="1:3" x14ac:dyDescent="0.2">
      <c r="A2235" s="1249"/>
      <c r="B2235" s="1251"/>
      <c r="C2235" s="1251"/>
    </row>
    <row r="2236" spans="1:3" x14ac:dyDescent="0.2">
      <c r="A2236" s="1249"/>
      <c r="B2236" s="1251"/>
      <c r="C2236" s="1251"/>
    </row>
    <row r="2237" spans="1:3" x14ac:dyDescent="0.2">
      <c r="A2237" s="1249"/>
      <c r="B2237" s="1251"/>
      <c r="C2237" s="1251"/>
    </row>
    <row r="2238" spans="1:3" x14ac:dyDescent="0.2">
      <c r="A2238" s="1249"/>
      <c r="B2238" s="1251"/>
      <c r="C2238" s="1251"/>
    </row>
    <row r="2239" spans="1:3" x14ac:dyDescent="0.2">
      <c r="A2239" s="1249"/>
      <c r="B2239" s="1251"/>
      <c r="C2239" s="1251"/>
    </row>
    <row r="2240" spans="1:3" x14ac:dyDescent="0.2">
      <c r="A2240" s="1249"/>
      <c r="B2240" s="1251"/>
      <c r="C2240" s="1251"/>
    </row>
    <row r="2241" spans="1:3" x14ac:dyDescent="0.2">
      <c r="A2241" s="1249"/>
      <c r="B2241" s="1251"/>
      <c r="C2241" s="1251"/>
    </row>
    <row r="2242" spans="1:3" x14ac:dyDescent="0.2">
      <c r="A2242" s="1249"/>
      <c r="B2242" s="1251"/>
      <c r="C2242" s="1251"/>
    </row>
    <row r="2243" spans="1:3" x14ac:dyDescent="0.2">
      <c r="A2243" s="1249"/>
      <c r="B2243" s="1251"/>
      <c r="C2243" s="1251"/>
    </row>
    <row r="2244" spans="1:3" x14ac:dyDescent="0.2">
      <c r="A2244" s="1249"/>
      <c r="B2244" s="1251"/>
      <c r="C2244" s="1251"/>
    </row>
    <row r="2245" spans="1:3" x14ac:dyDescent="0.2">
      <c r="A2245" s="1249"/>
      <c r="B2245" s="1251"/>
      <c r="C2245" s="1251"/>
    </row>
    <row r="2246" spans="1:3" x14ac:dyDescent="0.2">
      <c r="A2246" s="1249"/>
      <c r="B2246" s="1251"/>
      <c r="C2246" s="1251"/>
    </row>
    <row r="2247" spans="1:3" x14ac:dyDescent="0.2">
      <c r="A2247" s="1249"/>
      <c r="B2247" s="1251"/>
      <c r="C2247" s="1251"/>
    </row>
    <row r="2248" spans="1:3" x14ac:dyDescent="0.2">
      <c r="A2248" s="1249"/>
      <c r="B2248" s="1251"/>
      <c r="C2248" s="1251"/>
    </row>
    <row r="2249" spans="1:3" x14ac:dyDescent="0.2">
      <c r="A2249" s="1249"/>
      <c r="B2249" s="1251"/>
      <c r="C2249" s="1251"/>
    </row>
    <row r="2250" spans="1:3" x14ac:dyDescent="0.2">
      <c r="A2250" s="1249"/>
      <c r="B2250" s="1251"/>
      <c r="C2250" s="1251"/>
    </row>
    <row r="2251" spans="1:3" x14ac:dyDescent="0.2">
      <c r="A2251" s="1249"/>
      <c r="B2251" s="1251"/>
      <c r="C2251" s="1251"/>
    </row>
    <row r="2252" spans="1:3" x14ac:dyDescent="0.2">
      <c r="A2252" s="1249"/>
      <c r="B2252" s="1251"/>
      <c r="C2252" s="1251"/>
    </row>
    <row r="2253" spans="1:3" x14ac:dyDescent="0.2">
      <c r="A2253" s="1249"/>
      <c r="B2253" s="1251"/>
      <c r="C2253" s="1251"/>
    </row>
    <row r="2254" spans="1:3" x14ac:dyDescent="0.2">
      <c r="A2254" s="1249"/>
      <c r="B2254" s="1251"/>
      <c r="C2254" s="1251"/>
    </row>
    <row r="2255" spans="1:3" x14ac:dyDescent="0.2">
      <c r="A2255" s="1249"/>
      <c r="B2255" s="1251"/>
      <c r="C2255" s="1251"/>
    </row>
    <row r="2256" spans="1:3" x14ac:dyDescent="0.2">
      <c r="A2256" s="1249"/>
      <c r="B2256" s="1251"/>
      <c r="C2256" s="1251"/>
    </row>
    <row r="2257" spans="1:3" x14ac:dyDescent="0.2">
      <c r="A2257" s="1249"/>
      <c r="B2257" s="1251"/>
      <c r="C2257" s="1251"/>
    </row>
    <row r="2258" spans="1:3" x14ac:dyDescent="0.2">
      <c r="A2258" s="1249"/>
      <c r="B2258" s="1251"/>
      <c r="C2258" s="1251"/>
    </row>
    <row r="2259" spans="1:3" x14ac:dyDescent="0.2">
      <c r="A2259" s="1249"/>
      <c r="B2259" s="1251"/>
      <c r="C2259" s="1251"/>
    </row>
    <row r="2260" spans="1:3" x14ac:dyDescent="0.2">
      <c r="A2260" s="1249"/>
      <c r="B2260" s="1251"/>
      <c r="C2260" s="1251"/>
    </row>
    <row r="2261" spans="1:3" x14ac:dyDescent="0.2">
      <c r="A2261" s="1249"/>
      <c r="B2261" s="1251"/>
      <c r="C2261" s="1251"/>
    </row>
    <row r="2262" spans="1:3" x14ac:dyDescent="0.2">
      <c r="A2262" s="1249"/>
      <c r="B2262" s="1251"/>
      <c r="C2262" s="1251"/>
    </row>
    <row r="2263" spans="1:3" x14ac:dyDescent="0.2">
      <c r="A2263" s="1249"/>
      <c r="B2263" s="1251"/>
      <c r="C2263" s="1251"/>
    </row>
    <row r="2264" spans="1:3" x14ac:dyDescent="0.2">
      <c r="A2264" s="1249"/>
      <c r="B2264" s="1251"/>
      <c r="C2264" s="1251"/>
    </row>
    <row r="2265" spans="1:3" x14ac:dyDescent="0.2">
      <c r="A2265" s="1249"/>
      <c r="B2265" s="1251"/>
      <c r="C2265" s="1251"/>
    </row>
    <row r="2266" spans="1:3" x14ac:dyDescent="0.2">
      <c r="A2266" s="1249"/>
      <c r="B2266" s="1251"/>
      <c r="C2266" s="1251"/>
    </row>
    <row r="2267" spans="1:3" x14ac:dyDescent="0.2">
      <c r="A2267" s="1249"/>
      <c r="B2267" s="1251"/>
      <c r="C2267" s="1251"/>
    </row>
    <row r="2268" spans="1:3" x14ac:dyDescent="0.2">
      <c r="A2268" s="1249"/>
      <c r="B2268" s="1251"/>
      <c r="C2268" s="1251"/>
    </row>
    <row r="2269" spans="1:3" x14ac:dyDescent="0.2">
      <c r="A2269" s="1249"/>
      <c r="B2269" s="1251"/>
      <c r="C2269" s="1251"/>
    </row>
    <row r="2270" spans="1:3" x14ac:dyDescent="0.2">
      <c r="A2270" s="1249"/>
      <c r="B2270" s="1251"/>
      <c r="C2270" s="1251"/>
    </row>
    <row r="2271" spans="1:3" x14ac:dyDescent="0.2">
      <c r="A2271" s="1249"/>
      <c r="B2271" s="1251"/>
      <c r="C2271" s="1251"/>
    </row>
    <row r="2272" spans="1:3" x14ac:dyDescent="0.2">
      <c r="A2272" s="1249"/>
      <c r="B2272" s="1251"/>
      <c r="C2272" s="1251"/>
    </row>
    <row r="2273" spans="1:3" x14ac:dyDescent="0.2">
      <c r="A2273" s="1249"/>
      <c r="B2273" s="1251"/>
      <c r="C2273" s="1251"/>
    </row>
    <row r="2274" spans="1:3" x14ac:dyDescent="0.2">
      <c r="A2274" s="1249"/>
      <c r="B2274" s="1251"/>
      <c r="C2274" s="1251"/>
    </row>
    <row r="2275" spans="1:3" x14ac:dyDescent="0.2">
      <c r="A2275" s="1249"/>
      <c r="B2275" s="1251"/>
      <c r="C2275" s="1251"/>
    </row>
    <row r="2276" spans="1:3" x14ac:dyDescent="0.2">
      <c r="A2276" s="1249"/>
      <c r="B2276" s="1251"/>
      <c r="C2276" s="1251"/>
    </row>
    <row r="2277" spans="1:3" x14ac:dyDescent="0.2">
      <c r="A2277" s="1249"/>
      <c r="B2277" s="1251"/>
      <c r="C2277" s="1251"/>
    </row>
    <row r="2278" spans="1:3" x14ac:dyDescent="0.2">
      <c r="A2278" s="1249"/>
      <c r="B2278" s="1251"/>
      <c r="C2278" s="1251"/>
    </row>
    <row r="2279" spans="1:3" x14ac:dyDescent="0.2">
      <c r="A2279" s="1249"/>
      <c r="B2279" s="1251"/>
      <c r="C2279" s="1251"/>
    </row>
    <row r="2280" spans="1:3" x14ac:dyDescent="0.2">
      <c r="A2280" s="1249"/>
      <c r="B2280" s="1251"/>
      <c r="C2280" s="1251"/>
    </row>
    <row r="2281" spans="1:3" x14ac:dyDescent="0.2">
      <c r="A2281" s="1249"/>
      <c r="B2281" s="1251"/>
      <c r="C2281" s="1251"/>
    </row>
    <row r="2282" spans="1:3" x14ac:dyDescent="0.2">
      <c r="A2282" s="1249"/>
      <c r="B2282" s="1251"/>
      <c r="C2282" s="1251"/>
    </row>
    <row r="2283" spans="1:3" x14ac:dyDescent="0.2">
      <c r="A2283" s="1249"/>
      <c r="B2283" s="1251"/>
      <c r="C2283" s="1251"/>
    </row>
    <row r="2284" spans="1:3" x14ac:dyDescent="0.2">
      <c r="A2284" s="1249"/>
      <c r="B2284" s="1251"/>
      <c r="C2284" s="1251"/>
    </row>
    <row r="2285" spans="1:3" x14ac:dyDescent="0.2">
      <c r="A2285" s="1249"/>
      <c r="B2285" s="1251"/>
      <c r="C2285" s="1251"/>
    </row>
    <row r="2286" spans="1:3" x14ac:dyDescent="0.2">
      <c r="A2286" s="1249"/>
      <c r="B2286" s="1251"/>
      <c r="C2286" s="1251"/>
    </row>
    <row r="2287" spans="1:3" x14ac:dyDescent="0.2">
      <c r="A2287" s="1249"/>
      <c r="B2287" s="1251"/>
      <c r="C2287" s="1251"/>
    </row>
    <row r="2288" spans="1:3" x14ac:dyDescent="0.2">
      <c r="A2288" s="1249"/>
      <c r="B2288" s="1251"/>
      <c r="C2288" s="1251"/>
    </row>
    <row r="2289" spans="1:3" x14ac:dyDescent="0.2">
      <c r="A2289" s="1249"/>
      <c r="B2289" s="1251"/>
      <c r="C2289" s="1251"/>
    </row>
    <row r="2290" spans="1:3" x14ac:dyDescent="0.2">
      <c r="A2290" s="1249"/>
      <c r="B2290" s="1251"/>
      <c r="C2290" s="1251"/>
    </row>
    <row r="2291" spans="1:3" x14ac:dyDescent="0.2">
      <c r="A2291" s="1249"/>
      <c r="B2291" s="1251"/>
      <c r="C2291" s="1251"/>
    </row>
    <row r="2292" spans="1:3" x14ac:dyDescent="0.2">
      <c r="A2292" s="1249"/>
      <c r="B2292" s="1251"/>
      <c r="C2292" s="1251"/>
    </row>
    <row r="2293" spans="1:3" x14ac:dyDescent="0.2">
      <c r="A2293" s="1249"/>
      <c r="B2293" s="1251"/>
      <c r="C2293" s="1251"/>
    </row>
    <row r="2294" spans="1:3" x14ac:dyDescent="0.2">
      <c r="A2294" s="1249"/>
      <c r="B2294" s="1251"/>
      <c r="C2294" s="1251"/>
    </row>
    <row r="2295" spans="1:3" x14ac:dyDescent="0.2">
      <c r="A2295" s="1249"/>
      <c r="B2295" s="1251"/>
      <c r="C2295" s="1251"/>
    </row>
    <row r="2296" spans="1:3" x14ac:dyDescent="0.2">
      <c r="A2296" s="1249"/>
      <c r="B2296" s="1251"/>
      <c r="C2296" s="1251"/>
    </row>
    <row r="2297" spans="1:3" x14ac:dyDescent="0.2">
      <c r="A2297" s="1249"/>
      <c r="B2297" s="1251"/>
      <c r="C2297" s="1251"/>
    </row>
    <row r="2298" spans="1:3" x14ac:dyDescent="0.2">
      <c r="A2298" s="1249"/>
      <c r="B2298" s="1251"/>
      <c r="C2298" s="1251"/>
    </row>
    <row r="2299" spans="1:3" x14ac:dyDescent="0.2">
      <c r="A2299" s="1249"/>
      <c r="B2299" s="1251"/>
      <c r="C2299" s="1251"/>
    </row>
    <row r="2300" spans="1:3" x14ac:dyDescent="0.2">
      <c r="A2300" s="1249"/>
      <c r="B2300" s="1251"/>
      <c r="C2300" s="1251"/>
    </row>
    <row r="2301" spans="1:3" x14ac:dyDescent="0.2">
      <c r="A2301" s="1249"/>
      <c r="B2301" s="1251"/>
      <c r="C2301" s="1251"/>
    </row>
    <row r="2302" spans="1:3" x14ac:dyDescent="0.2">
      <c r="A2302" s="1249"/>
      <c r="B2302" s="1251"/>
      <c r="C2302" s="1251"/>
    </row>
    <row r="2303" spans="1:3" x14ac:dyDescent="0.2">
      <c r="A2303" s="1249"/>
      <c r="B2303" s="1251"/>
      <c r="C2303" s="1251"/>
    </row>
    <row r="2304" spans="1:3" x14ac:dyDescent="0.2">
      <c r="A2304" s="1249"/>
      <c r="B2304" s="1251"/>
      <c r="C2304" s="1251"/>
    </row>
    <row r="2305" spans="1:3" x14ac:dyDescent="0.2">
      <c r="A2305" s="1249"/>
      <c r="B2305" s="1251"/>
      <c r="C2305" s="1251"/>
    </row>
    <row r="2306" spans="1:3" x14ac:dyDescent="0.2">
      <c r="A2306" s="1249"/>
      <c r="B2306" s="1251"/>
      <c r="C2306" s="1251"/>
    </row>
    <row r="2307" spans="1:3" x14ac:dyDescent="0.2">
      <c r="A2307" s="1249"/>
      <c r="B2307" s="1251"/>
      <c r="C2307" s="1251"/>
    </row>
    <row r="2308" spans="1:3" x14ac:dyDescent="0.2">
      <c r="A2308" s="1249"/>
      <c r="B2308" s="1251"/>
      <c r="C2308" s="1251"/>
    </row>
    <row r="2309" spans="1:3" x14ac:dyDescent="0.2">
      <c r="A2309" s="1249"/>
      <c r="B2309" s="1251"/>
      <c r="C2309" s="1251"/>
    </row>
    <row r="2310" spans="1:3" x14ac:dyDescent="0.2">
      <c r="A2310" s="1249"/>
      <c r="B2310" s="1251"/>
      <c r="C2310" s="1251"/>
    </row>
    <row r="2311" spans="1:3" x14ac:dyDescent="0.2">
      <c r="A2311" s="1249"/>
      <c r="B2311" s="1251"/>
      <c r="C2311" s="1251"/>
    </row>
    <row r="2312" spans="1:3" x14ac:dyDescent="0.2">
      <c r="A2312" s="1249"/>
      <c r="B2312" s="1251"/>
      <c r="C2312" s="1251"/>
    </row>
    <row r="2313" spans="1:3" x14ac:dyDescent="0.2">
      <c r="A2313" s="1249"/>
      <c r="B2313" s="1251"/>
      <c r="C2313" s="1251"/>
    </row>
    <row r="2314" spans="1:3" x14ac:dyDescent="0.2">
      <c r="A2314" s="1249"/>
      <c r="B2314" s="1251"/>
      <c r="C2314" s="1251"/>
    </row>
    <row r="2315" spans="1:3" x14ac:dyDescent="0.2">
      <c r="A2315" s="1249"/>
      <c r="B2315" s="1251"/>
      <c r="C2315" s="1251"/>
    </row>
    <row r="2316" spans="1:3" x14ac:dyDescent="0.2">
      <c r="A2316" s="1249"/>
      <c r="B2316" s="1251"/>
      <c r="C2316" s="1251"/>
    </row>
    <row r="2317" spans="1:3" x14ac:dyDescent="0.2">
      <c r="A2317" s="1249"/>
      <c r="B2317" s="1251"/>
      <c r="C2317" s="1251"/>
    </row>
    <row r="2318" spans="1:3" x14ac:dyDescent="0.2">
      <c r="A2318" s="1249"/>
      <c r="B2318" s="1251"/>
      <c r="C2318" s="1251"/>
    </row>
    <row r="2319" spans="1:3" x14ac:dyDescent="0.2">
      <c r="A2319" s="1249"/>
      <c r="B2319" s="1251"/>
      <c r="C2319" s="1251"/>
    </row>
    <row r="2320" spans="1:3" x14ac:dyDescent="0.2">
      <c r="A2320" s="1249"/>
      <c r="B2320" s="1251"/>
      <c r="C2320" s="1251"/>
    </row>
    <row r="2321" spans="1:3" x14ac:dyDescent="0.2">
      <c r="A2321" s="1249"/>
      <c r="B2321" s="1251"/>
      <c r="C2321" s="1251"/>
    </row>
    <row r="2322" spans="1:3" x14ac:dyDescent="0.2">
      <c r="A2322" s="1249"/>
      <c r="B2322" s="1251"/>
      <c r="C2322" s="1251"/>
    </row>
    <row r="2323" spans="1:3" x14ac:dyDescent="0.2">
      <c r="A2323" s="1249"/>
      <c r="B2323" s="1251"/>
      <c r="C2323" s="1251"/>
    </row>
    <row r="2324" spans="1:3" x14ac:dyDescent="0.2">
      <c r="A2324" s="1249"/>
      <c r="B2324" s="1251"/>
      <c r="C2324" s="1251"/>
    </row>
    <row r="2325" spans="1:3" x14ac:dyDescent="0.2">
      <c r="A2325" s="1249"/>
      <c r="B2325" s="1251"/>
      <c r="C2325" s="1251"/>
    </row>
    <row r="2326" spans="1:3" x14ac:dyDescent="0.2">
      <c r="A2326" s="1249"/>
      <c r="B2326" s="1251"/>
      <c r="C2326" s="1251"/>
    </row>
    <row r="2327" spans="1:3" x14ac:dyDescent="0.2">
      <c r="A2327" s="1249"/>
      <c r="B2327" s="1251"/>
      <c r="C2327" s="1251"/>
    </row>
    <row r="2328" spans="1:3" x14ac:dyDescent="0.2">
      <c r="A2328" s="1249"/>
      <c r="B2328" s="1251"/>
      <c r="C2328" s="1251"/>
    </row>
    <row r="2329" spans="1:3" x14ac:dyDescent="0.2">
      <c r="A2329" s="1249"/>
      <c r="B2329" s="1251"/>
      <c r="C2329" s="1251"/>
    </row>
    <row r="2330" spans="1:3" x14ac:dyDescent="0.2">
      <c r="A2330" s="1249"/>
      <c r="B2330" s="1251"/>
      <c r="C2330" s="1251"/>
    </row>
    <row r="2331" spans="1:3" x14ac:dyDescent="0.2">
      <c r="A2331" s="1249"/>
      <c r="B2331" s="1251"/>
      <c r="C2331" s="1251"/>
    </row>
    <row r="2332" spans="1:3" x14ac:dyDescent="0.2">
      <c r="A2332" s="1249"/>
      <c r="B2332" s="1251"/>
      <c r="C2332" s="1251"/>
    </row>
    <row r="2333" spans="1:3" x14ac:dyDescent="0.2">
      <c r="A2333" s="1249"/>
      <c r="B2333" s="1251"/>
      <c r="C2333" s="1251"/>
    </row>
    <row r="2334" spans="1:3" x14ac:dyDescent="0.2">
      <c r="A2334" s="1249"/>
      <c r="B2334" s="1251"/>
      <c r="C2334" s="1251"/>
    </row>
    <row r="2335" spans="1:3" x14ac:dyDescent="0.2">
      <c r="A2335" s="1249"/>
      <c r="B2335" s="1251"/>
      <c r="C2335" s="1251"/>
    </row>
    <row r="2336" spans="1:3" x14ac:dyDescent="0.2">
      <c r="A2336" s="1249"/>
      <c r="B2336" s="1251"/>
      <c r="C2336" s="1251"/>
    </row>
    <row r="2337" spans="1:3" x14ac:dyDescent="0.2">
      <c r="A2337" s="1249"/>
      <c r="B2337" s="1251"/>
      <c r="C2337" s="1251"/>
    </row>
    <row r="2338" spans="1:3" x14ac:dyDescent="0.2">
      <c r="A2338" s="1249"/>
      <c r="B2338" s="1251"/>
      <c r="C2338" s="1251"/>
    </row>
    <row r="2339" spans="1:3" x14ac:dyDescent="0.2">
      <c r="A2339" s="1249"/>
      <c r="B2339" s="1251"/>
      <c r="C2339" s="1251"/>
    </row>
    <row r="2340" spans="1:3" x14ac:dyDescent="0.2">
      <c r="A2340" s="1249"/>
      <c r="B2340" s="1251"/>
      <c r="C2340" s="1251"/>
    </row>
    <row r="2341" spans="1:3" x14ac:dyDescent="0.2">
      <c r="A2341" s="1249"/>
      <c r="B2341" s="1251"/>
      <c r="C2341" s="1251"/>
    </row>
    <row r="2342" spans="1:3" x14ac:dyDescent="0.2">
      <c r="A2342" s="1249"/>
      <c r="B2342" s="1251"/>
      <c r="C2342" s="1251"/>
    </row>
    <row r="2343" spans="1:3" x14ac:dyDescent="0.2">
      <c r="A2343" s="1249"/>
      <c r="B2343" s="1251"/>
      <c r="C2343" s="1251"/>
    </row>
    <row r="2344" spans="1:3" x14ac:dyDescent="0.2">
      <c r="A2344" s="1249"/>
      <c r="B2344" s="1251"/>
      <c r="C2344" s="1251"/>
    </row>
    <row r="2345" spans="1:3" x14ac:dyDescent="0.2">
      <c r="A2345" s="1249"/>
      <c r="B2345" s="1251"/>
      <c r="C2345" s="1251"/>
    </row>
    <row r="2346" spans="1:3" x14ac:dyDescent="0.2">
      <c r="A2346" s="1249"/>
      <c r="B2346" s="1251"/>
      <c r="C2346" s="1251"/>
    </row>
    <row r="2347" spans="1:3" x14ac:dyDescent="0.2">
      <c r="A2347" s="1249"/>
      <c r="B2347" s="1251"/>
      <c r="C2347" s="1251"/>
    </row>
    <row r="2348" spans="1:3" x14ac:dyDescent="0.2">
      <c r="A2348" s="1249"/>
      <c r="B2348" s="1251"/>
      <c r="C2348" s="1251"/>
    </row>
    <row r="2349" spans="1:3" x14ac:dyDescent="0.2">
      <c r="A2349" s="1249"/>
      <c r="B2349" s="1251"/>
      <c r="C2349" s="1251"/>
    </row>
    <row r="2350" spans="1:3" x14ac:dyDescent="0.2">
      <c r="A2350" s="1249"/>
      <c r="B2350" s="1251"/>
      <c r="C2350" s="1251"/>
    </row>
    <row r="2351" spans="1:3" x14ac:dyDescent="0.2">
      <c r="A2351" s="1249"/>
      <c r="B2351" s="1251"/>
      <c r="C2351" s="1251"/>
    </row>
    <row r="2352" spans="1:3" x14ac:dyDescent="0.2">
      <c r="A2352" s="1249"/>
      <c r="B2352" s="1251"/>
      <c r="C2352" s="1251"/>
    </row>
    <row r="2353" spans="1:3" x14ac:dyDescent="0.2">
      <c r="A2353" s="1249"/>
      <c r="B2353" s="1251"/>
      <c r="C2353" s="1251"/>
    </row>
    <row r="2354" spans="1:3" x14ac:dyDescent="0.2">
      <c r="A2354" s="1249"/>
      <c r="B2354" s="1251"/>
      <c r="C2354" s="1251"/>
    </row>
    <row r="2355" spans="1:3" x14ac:dyDescent="0.2">
      <c r="A2355" s="1249"/>
      <c r="B2355" s="1251"/>
      <c r="C2355" s="1251"/>
    </row>
    <row r="2356" spans="1:3" x14ac:dyDescent="0.2">
      <c r="A2356" s="1249"/>
      <c r="B2356" s="1251"/>
      <c r="C2356" s="1251"/>
    </row>
    <row r="2357" spans="1:3" x14ac:dyDescent="0.2">
      <c r="A2357" s="1249"/>
      <c r="B2357" s="1251"/>
      <c r="C2357" s="1251"/>
    </row>
    <row r="2358" spans="1:3" x14ac:dyDescent="0.2">
      <c r="A2358" s="1249"/>
      <c r="B2358" s="1251"/>
      <c r="C2358" s="1251"/>
    </row>
    <row r="2359" spans="1:3" x14ac:dyDescent="0.2">
      <c r="A2359" s="1249"/>
      <c r="B2359" s="1251"/>
      <c r="C2359" s="1251"/>
    </row>
    <row r="2360" spans="1:3" x14ac:dyDescent="0.2">
      <c r="A2360" s="1249"/>
      <c r="B2360" s="1251"/>
      <c r="C2360" s="1251"/>
    </row>
    <row r="2361" spans="1:3" x14ac:dyDescent="0.2">
      <c r="A2361" s="1249"/>
      <c r="B2361" s="1251"/>
      <c r="C2361" s="1251"/>
    </row>
    <row r="2362" spans="1:3" x14ac:dyDescent="0.2">
      <c r="A2362" s="1249"/>
      <c r="B2362" s="1251"/>
      <c r="C2362" s="1251"/>
    </row>
    <row r="2363" spans="1:3" x14ac:dyDescent="0.2">
      <c r="A2363" s="1249"/>
      <c r="B2363" s="1251"/>
      <c r="C2363" s="1251"/>
    </row>
    <row r="2364" spans="1:3" x14ac:dyDescent="0.2">
      <c r="A2364" s="1249"/>
      <c r="B2364" s="1251"/>
      <c r="C2364" s="1251"/>
    </row>
    <row r="2365" spans="1:3" x14ac:dyDescent="0.2">
      <c r="A2365" s="1249"/>
      <c r="B2365" s="1251"/>
      <c r="C2365" s="1251"/>
    </row>
    <row r="2366" spans="1:3" x14ac:dyDescent="0.2">
      <c r="A2366" s="1249"/>
      <c r="B2366" s="1251"/>
      <c r="C2366" s="1251"/>
    </row>
    <row r="2367" spans="1:3" x14ac:dyDescent="0.2">
      <c r="A2367" s="1249"/>
      <c r="B2367" s="1251"/>
      <c r="C2367" s="1251"/>
    </row>
    <row r="2368" spans="1:3" x14ac:dyDescent="0.2">
      <c r="A2368" s="1249"/>
      <c r="B2368" s="1251"/>
      <c r="C2368" s="1251"/>
    </row>
    <row r="2369" spans="1:3" x14ac:dyDescent="0.2">
      <c r="A2369" s="1249"/>
      <c r="B2369" s="1251"/>
      <c r="C2369" s="1251"/>
    </row>
    <row r="2370" spans="1:3" x14ac:dyDescent="0.2">
      <c r="A2370" s="1249"/>
      <c r="B2370" s="1251"/>
      <c r="C2370" s="1251"/>
    </row>
    <row r="2371" spans="1:3" x14ac:dyDescent="0.2">
      <c r="A2371" s="1249"/>
      <c r="B2371" s="1251"/>
      <c r="C2371" s="1251"/>
    </row>
    <row r="2372" spans="1:3" x14ac:dyDescent="0.2">
      <c r="A2372" s="1249"/>
      <c r="B2372" s="1251"/>
      <c r="C2372" s="1251"/>
    </row>
    <row r="2373" spans="1:3" x14ac:dyDescent="0.2">
      <c r="A2373" s="1249"/>
      <c r="B2373" s="1251"/>
      <c r="C2373" s="1251"/>
    </row>
    <row r="2374" spans="1:3" x14ac:dyDescent="0.2">
      <c r="A2374" s="1249"/>
      <c r="B2374" s="1251"/>
      <c r="C2374" s="1251"/>
    </row>
    <row r="2375" spans="1:3" x14ac:dyDescent="0.2">
      <c r="A2375" s="1249"/>
      <c r="B2375" s="1251"/>
      <c r="C2375" s="1251"/>
    </row>
    <row r="2376" spans="1:3" x14ac:dyDescent="0.2">
      <c r="A2376" s="1249"/>
      <c r="B2376" s="1251"/>
      <c r="C2376" s="1251"/>
    </row>
    <row r="2377" spans="1:3" x14ac:dyDescent="0.2">
      <c r="A2377" s="1249"/>
      <c r="B2377" s="1251"/>
      <c r="C2377" s="1251"/>
    </row>
    <row r="2378" spans="1:3" x14ac:dyDescent="0.2">
      <c r="A2378" s="1249"/>
      <c r="B2378" s="1251"/>
      <c r="C2378" s="1251"/>
    </row>
    <row r="2379" spans="1:3" x14ac:dyDescent="0.2">
      <c r="A2379" s="1249"/>
      <c r="B2379" s="1251"/>
      <c r="C2379" s="1251"/>
    </row>
    <row r="2380" spans="1:3" x14ac:dyDescent="0.2">
      <c r="A2380" s="1249"/>
      <c r="B2380" s="1251"/>
      <c r="C2380" s="1251"/>
    </row>
    <row r="2381" spans="1:3" x14ac:dyDescent="0.2">
      <c r="A2381" s="1249"/>
      <c r="B2381" s="1251"/>
      <c r="C2381" s="1251"/>
    </row>
    <row r="2382" spans="1:3" x14ac:dyDescent="0.2">
      <c r="A2382" s="1249"/>
      <c r="B2382" s="1251"/>
      <c r="C2382" s="1251"/>
    </row>
    <row r="2383" spans="1:3" x14ac:dyDescent="0.2">
      <c r="A2383" s="1249"/>
      <c r="B2383" s="1251"/>
      <c r="C2383" s="1251"/>
    </row>
    <row r="2384" spans="1:3" x14ac:dyDescent="0.2">
      <c r="A2384" s="1249"/>
      <c r="B2384" s="1251"/>
      <c r="C2384" s="1251"/>
    </row>
    <row r="2385" spans="1:3" x14ac:dyDescent="0.2">
      <c r="A2385" s="1249"/>
      <c r="B2385" s="1251"/>
      <c r="C2385" s="1251"/>
    </row>
    <row r="2386" spans="1:3" x14ac:dyDescent="0.2">
      <c r="A2386" s="1249"/>
      <c r="B2386" s="1251"/>
      <c r="C2386" s="1251"/>
    </row>
    <row r="2387" spans="1:3" x14ac:dyDescent="0.2">
      <c r="A2387" s="1249"/>
      <c r="B2387" s="1251"/>
      <c r="C2387" s="1251"/>
    </row>
    <row r="2388" spans="1:3" x14ac:dyDescent="0.2">
      <c r="A2388" s="1249"/>
      <c r="B2388" s="1251"/>
      <c r="C2388" s="1251"/>
    </row>
    <row r="2389" spans="1:3" x14ac:dyDescent="0.2">
      <c r="A2389" s="1249"/>
      <c r="B2389" s="1251"/>
      <c r="C2389" s="1251"/>
    </row>
    <row r="2390" spans="1:3" x14ac:dyDescent="0.2">
      <c r="A2390" s="1249"/>
      <c r="B2390" s="1251"/>
      <c r="C2390" s="1251"/>
    </row>
    <row r="2391" spans="1:3" x14ac:dyDescent="0.2">
      <c r="A2391" s="1249"/>
      <c r="B2391" s="1251"/>
      <c r="C2391" s="1251"/>
    </row>
    <row r="2392" spans="1:3" x14ac:dyDescent="0.2">
      <c r="A2392" s="1249"/>
      <c r="B2392" s="1251"/>
      <c r="C2392" s="1251"/>
    </row>
    <row r="2393" spans="1:3" x14ac:dyDescent="0.2">
      <c r="A2393" s="1249"/>
      <c r="B2393" s="1251"/>
      <c r="C2393" s="1251"/>
    </row>
    <row r="2394" spans="1:3" x14ac:dyDescent="0.2">
      <c r="A2394" s="1249"/>
      <c r="B2394" s="1251"/>
      <c r="C2394" s="1251"/>
    </row>
    <row r="2395" spans="1:3" x14ac:dyDescent="0.2">
      <c r="A2395" s="1249"/>
      <c r="B2395" s="1251"/>
      <c r="C2395" s="1251"/>
    </row>
    <row r="2396" spans="1:3" x14ac:dyDescent="0.2">
      <c r="A2396" s="1249"/>
      <c r="B2396" s="1251"/>
      <c r="C2396" s="1251"/>
    </row>
    <row r="2397" spans="1:3" x14ac:dyDescent="0.2">
      <c r="A2397" s="1249"/>
      <c r="B2397" s="1251"/>
      <c r="C2397" s="1251"/>
    </row>
    <row r="2398" spans="1:3" x14ac:dyDescent="0.2">
      <c r="A2398" s="1249"/>
      <c r="B2398" s="1251"/>
      <c r="C2398" s="1251"/>
    </row>
    <row r="2399" spans="1:3" x14ac:dyDescent="0.2">
      <c r="A2399" s="1249"/>
      <c r="B2399" s="1251"/>
      <c r="C2399" s="1251"/>
    </row>
    <row r="2400" spans="1:3" x14ac:dyDescent="0.2">
      <c r="A2400" s="1249"/>
      <c r="B2400" s="1251"/>
      <c r="C2400" s="1251"/>
    </row>
    <row r="2401" spans="1:3" x14ac:dyDescent="0.2">
      <c r="A2401" s="1249"/>
      <c r="B2401" s="1251"/>
      <c r="C2401" s="1251"/>
    </row>
    <row r="2402" spans="1:3" x14ac:dyDescent="0.2">
      <c r="A2402" s="1249"/>
      <c r="B2402" s="1251"/>
      <c r="C2402" s="1251"/>
    </row>
    <row r="2403" spans="1:3" x14ac:dyDescent="0.2">
      <c r="A2403" s="1249"/>
      <c r="B2403" s="1251"/>
      <c r="C2403" s="1251"/>
    </row>
    <row r="2404" spans="1:3" x14ac:dyDescent="0.2">
      <c r="A2404" s="1249"/>
      <c r="B2404" s="1251"/>
      <c r="C2404" s="1251"/>
    </row>
    <row r="2405" spans="1:3" x14ac:dyDescent="0.2">
      <c r="A2405" s="1249"/>
      <c r="B2405" s="1251"/>
      <c r="C2405" s="1251"/>
    </row>
    <row r="2406" spans="1:3" x14ac:dyDescent="0.2">
      <c r="A2406" s="1249"/>
      <c r="B2406" s="1251"/>
      <c r="C2406" s="1251"/>
    </row>
    <row r="2407" spans="1:3" x14ac:dyDescent="0.2">
      <c r="A2407" s="1249"/>
      <c r="B2407" s="1251"/>
      <c r="C2407" s="1251"/>
    </row>
    <row r="2408" spans="1:3" x14ac:dyDescent="0.2">
      <c r="A2408" s="1249"/>
      <c r="B2408" s="1251"/>
      <c r="C2408" s="1251"/>
    </row>
    <row r="2409" spans="1:3" x14ac:dyDescent="0.2">
      <c r="A2409" s="1249"/>
      <c r="B2409" s="1251"/>
      <c r="C2409" s="1251"/>
    </row>
    <row r="2410" spans="1:3" x14ac:dyDescent="0.2">
      <c r="A2410" s="1249"/>
      <c r="B2410" s="1251"/>
      <c r="C2410" s="1251"/>
    </row>
    <row r="2411" spans="1:3" x14ac:dyDescent="0.2">
      <c r="A2411" s="1249"/>
      <c r="B2411" s="1251"/>
      <c r="C2411" s="1251"/>
    </row>
    <row r="2412" spans="1:3" x14ac:dyDescent="0.2">
      <c r="A2412" s="1249"/>
      <c r="B2412" s="1251"/>
      <c r="C2412" s="1251"/>
    </row>
    <row r="2413" spans="1:3" x14ac:dyDescent="0.2">
      <c r="A2413" s="1249"/>
      <c r="B2413" s="1251"/>
      <c r="C2413" s="1251"/>
    </row>
    <row r="2414" spans="1:3" x14ac:dyDescent="0.2">
      <c r="A2414" s="1249"/>
      <c r="B2414" s="1251"/>
      <c r="C2414" s="1251"/>
    </row>
    <row r="2415" spans="1:3" x14ac:dyDescent="0.2">
      <c r="A2415" s="1249"/>
      <c r="B2415" s="1251"/>
      <c r="C2415" s="1251"/>
    </row>
    <row r="2416" spans="1:3" x14ac:dyDescent="0.2">
      <c r="A2416" s="1249"/>
      <c r="B2416" s="1251"/>
      <c r="C2416" s="1251"/>
    </row>
    <row r="2417" spans="1:3" x14ac:dyDescent="0.2">
      <c r="A2417" s="1249"/>
      <c r="B2417" s="1251"/>
      <c r="C2417" s="1251"/>
    </row>
    <row r="2418" spans="1:3" x14ac:dyDescent="0.2">
      <c r="A2418" s="1249"/>
      <c r="B2418" s="1251"/>
      <c r="C2418" s="1251"/>
    </row>
    <row r="2419" spans="1:3" x14ac:dyDescent="0.2">
      <c r="A2419" s="1249"/>
      <c r="B2419" s="1251"/>
      <c r="C2419" s="1251"/>
    </row>
    <row r="2420" spans="1:3" x14ac:dyDescent="0.2">
      <c r="A2420" s="1249"/>
      <c r="B2420" s="1251"/>
      <c r="C2420" s="1251"/>
    </row>
    <row r="2421" spans="1:3" x14ac:dyDescent="0.2">
      <c r="A2421" s="1249"/>
      <c r="B2421" s="1251"/>
      <c r="C2421" s="1251"/>
    </row>
    <row r="2422" spans="1:3" x14ac:dyDescent="0.2">
      <c r="A2422" s="1249"/>
      <c r="B2422" s="1251"/>
      <c r="C2422" s="1251"/>
    </row>
    <row r="2423" spans="1:3" x14ac:dyDescent="0.2">
      <c r="A2423" s="1249"/>
      <c r="B2423" s="1251"/>
      <c r="C2423" s="1251"/>
    </row>
    <row r="2424" spans="1:3" x14ac:dyDescent="0.2">
      <c r="A2424" s="1249"/>
      <c r="B2424" s="1251"/>
      <c r="C2424" s="1251"/>
    </row>
    <row r="2425" spans="1:3" x14ac:dyDescent="0.2">
      <c r="A2425" s="1249"/>
      <c r="B2425" s="1251"/>
      <c r="C2425" s="1251"/>
    </row>
    <row r="2426" spans="1:3" x14ac:dyDescent="0.2">
      <c r="A2426" s="1249"/>
      <c r="B2426" s="1251"/>
      <c r="C2426" s="1251"/>
    </row>
    <row r="2427" spans="1:3" x14ac:dyDescent="0.2">
      <c r="A2427" s="1249"/>
      <c r="B2427" s="1251"/>
      <c r="C2427" s="1251"/>
    </row>
    <row r="2428" spans="1:3" x14ac:dyDescent="0.2">
      <c r="A2428" s="1249"/>
      <c r="B2428" s="1251"/>
      <c r="C2428" s="1251"/>
    </row>
    <row r="2429" spans="1:3" x14ac:dyDescent="0.2">
      <c r="A2429" s="1249"/>
      <c r="B2429" s="1251"/>
      <c r="C2429" s="1251"/>
    </row>
    <row r="2430" spans="1:3" x14ac:dyDescent="0.2">
      <c r="A2430" s="1249"/>
      <c r="B2430" s="1251"/>
      <c r="C2430" s="1251"/>
    </row>
    <row r="2431" spans="1:3" x14ac:dyDescent="0.2">
      <c r="A2431" s="1249"/>
      <c r="B2431" s="1251"/>
      <c r="C2431" s="1251"/>
    </row>
    <row r="2432" spans="1:3" x14ac:dyDescent="0.2">
      <c r="A2432" s="1249"/>
      <c r="B2432" s="1251"/>
      <c r="C2432" s="1251"/>
    </row>
    <row r="2433" spans="1:3" x14ac:dyDescent="0.2">
      <c r="A2433" s="1249"/>
      <c r="B2433" s="1251"/>
      <c r="C2433" s="1251"/>
    </row>
    <row r="2434" spans="1:3" x14ac:dyDescent="0.2">
      <c r="A2434" s="1249"/>
      <c r="B2434" s="1251"/>
      <c r="C2434" s="1251"/>
    </row>
    <row r="2435" spans="1:3" x14ac:dyDescent="0.2">
      <c r="A2435" s="1249"/>
      <c r="B2435" s="1251"/>
      <c r="C2435" s="1251"/>
    </row>
    <row r="2436" spans="1:3" x14ac:dyDescent="0.2">
      <c r="A2436" s="1249"/>
      <c r="B2436" s="1251"/>
      <c r="C2436" s="1251"/>
    </row>
    <row r="2437" spans="1:3" x14ac:dyDescent="0.2">
      <c r="A2437" s="1249"/>
      <c r="B2437" s="1251"/>
      <c r="C2437" s="1251"/>
    </row>
    <row r="2438" spans="1:3" x14ac:dyDescent="0.2">
      <c r="A2438" s="1249"/>
      <c r="B2438" s="1251"/>
      <c r="C2438" s="1251"/>
    </row>
    <row r="2439" spans="1:3" x14ac:dyDescent="0.2">
      <c r="A2439" s="1249"/>
      <c r="B2439" s="1251"/>
      <c r="C2439" s="1251"/>
    </row>
    <row r="2440" spans="1:3" x14ac:dyDescent="0.2">
      <c r="A2440" s="1249"/>
      <c r="B2440" s="1251"/>
      <c r="C2440" s="1251"/>
    </row>
    <row r="2441" spans="1:3" x14ac:dyDescent="0.2">
      <c r="A2441" s="1249"/>
      <c r="B2441" s="1251"/>
      <c r="C2441" s="1251"/>
    </row>
    <row r="2442" spans="1:3" x14ac:dyDescent="0.2">
      <c r="A2442" s="1249"/>
      <c r="B2442" s="1251"/>
      <c r="C2442" s="1251"/>
    </row>
    <row r="2443" spans="1:3" x14ac:dyDescent="0.2">
      <c r="A2443" s="1249"/>
      <c r="B2443" s="1251"/>
      <c r="C2443" s="1251"/>
    </row>
    <row r="2444" spans="1:3" x14ac:dyDescent="0.2">
      <c r="A2444" s="1249"/>
      <c r="B2444" s="1251"/>
      <c r="C2444" s="1251"/>
    </row>
    <row r="2445" spans="1:3" x14ac:dyDescent="0.2">
      <c r="A2445" s="1249"/>
      <c r="B2445" s="1251"/>
      <c r="C2445" s="1251"/>
    </row>
    <row r="2446" spans="1:3" x14ac:dyDescent="0.2">
      <c r="A2446" s="1249"/>
      <c r="B2446" s="1251"/>
      <c r="C2446" s="1251"/>
    </row>
    <row r="2447" spans="1:3" x14ac:dyDescent="0.2">
      <c r="A2447" s="1249"/>
      <c r="B2447" s="1251"/>
      <c r="C2447" s="1251"/>
    </row>
    <row r="2448" spans="1:3" x14ac:dyDescent="0.2">
      <c r="A2448" s="1249"/>
      <c r="B2448" s="1251"/>
      <c r="C2448" s="1251"/>
    </row>
    <row r="2449" spans="1:3" x14ac:dyDescent="0.2">
      <c r="A2449" s="1249"/>
      <c r="B2449" s="1251"/>
      <c r="C2449" s="1251"/>
    </row>
    <row r="2450" spans="1:3" x14ac:dyDescent="0.2">
      <c r="A2450" s="1249"/>
      <c r="B2450" s="1251"/>
      <c r="C2450" s="1251"/>
    </row>
    <row r="2451" spans="1:3" x14ac:dyDescent="0.2">
      <c r="A2451" s="1249"/>
      <c r="B2451" s="1251"/>
      <c r="C2451" s="1251"/>
    </row>
    <row r="2452" spans="1:3" x14ac:dyDescent="0.2">
      <c r="A2452" s="1249"/>
      <c r="B2452" s="1251"/>
      <c r="C2452" s="1251"/>
    </row>
    <row r="2453" spans="1:3" x14ac:dyDescent="0.2">
      <c r="A2453" s="1249"/>
      <c r="B2453" s="1251"/>
      <c r="C2453" s="1251"/>
    </row>
    <row r="2454" spans="1:3" x14ac:dyDescent="0.2">
      <c r="A2454" s="1249"/>
      <c r="B2454" s="1251"/>
      <c r="C2454" s="1251"/>
    </row>
    <row r="2455" spans="1:3" x14ac:dyDescent="0.2">
      <c r="A2455" s="1249"/>
      <c r="B2455" s="1251"/>
      <c r="C2455" s="1251"/>
    </row>
    <row r="2456" spans="1:3" x14ac:dyDescent="0.2">
      <c r="A2456" s="1249"/>
      <c r="B2456" s="1251"/>
      <c r="C2456" s="1251"/>
    </row>
    <row r="2457" spans="1:3" x14ac:dyDescent="0.2">
      <c r="A2457" s="1249"/>
      <c r="B2457" s="1251"/>
      <c r="C2457" s="1251"/>
    </row>
    <row r="2458" spans="1:3" x14ac:dyDescent="0.2">
      <c r="A2458" s="1249"/>
      <c r="B2458" s="1251"/>
      <c r="C2458" s="1251"/>
    </row>
    <row r="2459" spans="1:3" x14ac:dyDescent="0.2">
      <c r="A2459" s="1249"/>
      <c r="B2459" s="1251"/>
      <c r="C2459" s="1251"/>
    </row>
    <row r="2460" spans="1:3" x14ac:dyDescent="0.2">
      <c r="A2460" s="1249"/>
      <c r="B2460" s="1251"/>
      <c r="C2460" s="1251"/>
    </row>
    <row r="2461" spans="1:3" x14ac:dyDescent="0.2">
      <c r="A2461" s="1249"/>
      <c r="B2461" s="1251"/>
      <c r="C2461" s="1251"/>
    </row>
    <row r="2462" spans="1:3" x14ac:dyDescent="0.2">
      <c r="A2462" s="1249"/>
      <c r="B2462" s="1251"/>
      <c r="C2462" s="1251"/>
    </row>
    <row r="2463" spans="1:3" x14ac:dyDescent="0.2">
      <c r="A2463" s="1249"/>
      <c r="B2463" s="1251"/>
      <c r="C2463" s="1251"/>
    </row>
    <row r="2464" spans="1:3" x14ac:dyDescent="0.2">
      <c r="A2464" s="1249"/>
      <c r="B2464" s="1251"/>
      <c r="C2464" s="1251"/>
    </row>
    <row r="2465" spans="1:3" x14ac:dyDescent="0.2">
      <c r="A2465" s="1249"/>
      <c r="B2465" s="1251"/>
      <c r="C2465" s="1251"/>
    </row>
    <row r="2466" spans="1:3" x14ac:dyDescent="0.2">
      <c r="A2466" s="1249"/>
      <c r="B2466" s="1251"/>
      <c r="C2466" s="1251"/>
    </row>
    <row r="2467" spans="1:3" x14ac:dyDescent="0.2">
      <c r="A2467" s="1249"/>
      <c r="B2467" s="1251"/>
      <c r="C2467" s="1251"/>
    </row>
    <row r="2468" spans="1:3" x14ac:dyDescent="0.2">
      <c r="A2468" s="1249"/>
      <c r="B2468" s="1251"/>
      <c r="C2468" s="1251"/>
    </row>
    <row r="2469" spans="1:3" x14ac:dyDescent="0.2">
      <c r="A2469" s="1249"/>
      <c r="B2469" s="1251"/>
      <c r="C2469" s="1251"/>
    </row>
    <row r="2470" spans="1:3" x14ac:dyDescent="0.2">
      <c r="A2470" s="1249"/>
      <c r="B2470" s="1251"/>
      <c r="C2470" s="1251"/>
    </row>
    <row r="2471" spans="1:3" x14ac:dyDescent="0.2">
      <c r="A2471" s="1249"/>
      <c r="B2471" s="1251"/>
      <c r="C2471" s="1251"/>
    </row>
    <row r="2472" spans="1:3" x14ac:dyDescent="0.2">
      <c r="A2472" s="1249"/>
      <c r="B2472" s="1251"/>
      <c r="C2472" s="1251"/>
    </row>
    <row r="2473" spans="1:3" x14ac:dyDescent="0.2">
      <c r="A2473" s="1249"/>
      <c r="B2473" s="1251"/>
      <c r="C2473" s="1251"/>
    </row>
    <row r="2474" spans="1:3" x14ac:dyDescent="0.2">
      <c r="A2474" s="1249"/>
      <c r="B2474" s="1251"/>
      <c r="C2474" s="1251"/>
    </row>
    <row r="2475" spans="1:3" x14ac:dyDescent="0.2">
      <c r="A2475" s="1249"/>
      <c r="B2475" s="1251"/>
      <c r="C2475" s="1251"/>
    </row>
    <row r="2476" spans="1:3" x14ac:dyDescent="0.2">
      <c r="A2476" s="1249"/>
      <c r="B2476" s="1251"/>
      <c r="C2476" s="1251"/>
    </row>
    <row r="2477" spans="1:3" x14ac:dyDescent="0.2">
      <c r="A2477" s="1249"/>
      <c r="B2477" s="1251"/>
      <c r="C2477" s="1251"/>
    </row>
    <row r="2478" spans="1:3" x14ac:dyDescent="0.2">
      <c r="A2478" s="1249"/>
      <c r="B2478" s="1251"/>
      <c r="C2478" s="1251"/>
    </row>
    <row r="2479" spans="1:3" x14ac:dyDescent="0.2">
      <c r="A2479" s="1249"/>
      <c r="B2479" s="1251"/>
      <c r="C2479" s="1251"/>
    </row>
    <row r="2480" spans="1:3" x14ac:dyDescent="0.2">
      <c r="A2480" s="1249"/>
      <c r="B2480" s="1251"/>
      <c r="C2480" s="1251"/>
    </row>
    <row r="2481" spans="1:3" x14ac:dyDescent="0.2">
      <c r="A2481" s="1249"/>
      <c r="B2481" s="1251"/>
      <c r="C2481" s="1251"/>
    </row>
    <row r="2482" spans="1:3" x14ac:dyDescent="0.2">
      <c r="A2482" s="1249"/>
      <c r="B2482" s="1251"/>
      <c r="C2482" s="1251"/>
    </row>
    <row r="2483" spans="1:3" x14ac:dyDescent="0.2">
      <c r="A2483" s="1249"/>
      <c r="B2483" s="1251"/>
      <c r="C2483" s="1251"/>
    </row>
    <row r="2484" spans="1:3" x14ac:dyDescent="0.2">
      <c r="A2484" s="1249"/>
      <c r="B2484" s="1251"/>
      <c r="C2484" s="1251"/>
    </row>
    <row r="2485" spans="1:3" x14ac:dyDescent="0.2">
      <c r="A2485" s="1249"/>
      <c r="B2485" s="1251"/>
      <c r="C2485" s="1251"/>
    </row>
    <row r="2486" spans="1:3" x14ac:dyDescent="0.2">
      <c r="A2486" s="1249"/>
      <c r="B2486" s="1251"/>
      <c r="C2486" s="1251"/>
    </row>
    <row r="2487" spans="1:3" x14ac:dyDescent="0.2">
      <c r="A2487" s="1249"/>
      <c r="B2487" s="1251"/>
      <c r="C2487" s="1251"/>
    </row>
    <row r="2488" spans="1:3" x14ac:dyDescent="0.2">
      <c r="A2488" s="1249"/>
      <c r="B2488" s="1251"/>
      <c r="C2488" s="1251"/>
    </row>
    <row r="2489" spans="1:3" x14ac:dyDescent="0.2">
      <c r="A2489" s="1249"/>
      <c r="B2489" s="1251"/>
      <c r="C2489" s="1251"/>
    </row>
    <row r="2490" spans="1:3" x14ac:dyDescent="0.2">
      <c r="A2490" s="1249"/>
      <c r="B2490" s="1251"/>
      <c r="C2490" s="1251"/>
    </row>
    <row r="2491" spans="1:3" x14ac:dyDescent="0.2">
      <c r="A2491" s="1249"/>
      <c r="B2491" s="1251"/>
      <c r="C2491" s="1251"/>
    </row>
    <row r="2492" spans="1:3" x14ac:dyDescent="0.2">
      <c r="A2492" s="1249"/>
      <c r="B2492" s="1251"/>
      <c r="C2492" s="1251"/>
    </row>
    <row r="2493" spans="1:3" x14ac:dyDescent="0.2">
      <c r="A2493" s="1249"/>
      <c r="B2493" s="1251"/>
      <c r="C2493" s="1251"/>
    </row>
    <row r="2494" spans="1:3" x14ac:dyDescent="0.2">
      <c r="A2494" s="1249"/>
      <c r="B2494" s="1251"/>
      <c r="C2494" s="1251"/>
    </row>
    <row r="2495" spans="1:3" x14ac:dyDescent="0.2">
      <c r="A2495" s="1249"/>
      <c r="B2495" s="1251"/>
      <c r="C2495" s="1251"/>
    </row>
    <row r="2496" spans="1:3" x14ac:dyDescent="0.2">
      <c r="A2496" s="1249"/>
      <c r="B2496" s="1251"/>
      <c r="C2496" s="1251"/>
    </row>
    <row r="2497" spans="1:3" x14ac:dyDescent="0.2">
      <c r="A2497" s="1249"/>
      <c r="B2497" s="1251"/>
      <c r="C2497" s="1251"/>
    </row>
    <row r="2498" spans="1:3" x14ac:dyDescent="0.2">
      <c r="A2498" s="1249"/>
      <c r="B2498" s="1251"/>
      <c r="C2498" s="1251"/>
    </row>
    <row r="2499" spans="1:3" x14ac:dyDescent="0.2">
      <c r="A2499" s="1249"/>
      <c r="B2499" s="1251"/>
      <c r="C2499" s="1251"/>
    </row>
    <row r="2500" spans="1:3" x14ac:dyDescent="0.2">
      <c r="A2500" s="1249"/>
      <c r="B2500" s="1251"/>
      <c r="C2500" s="1251"/>
    </row>
    <row r="2501" spans="1:3" x14ac:dyDescent="0.2">
      <c r="A2501" s="1249"/>
      <c r="B2501" s="1251"/>
      <c r="C2501" s="1251"/>
    </row>
    <row r="2502" spans="1:3" x14ac:dyDescent="0.2">
      <c r="A2502" s="1249"/>
      <c r="B2502" s="1251"/>
      <c r="C2502" s="1251"/>
    </row>
    <row r="2503" spans="1:3" x14ac:dyDescent="0.2">
      <c r="A2503" s="1249"/>
      <c r="B2503" s="1251"/>
      <c r="C2503" s="1251"/>
    </row>
    <row r="2504" spans="1:3" x14ac:dyDescent="0.2">
      <c r="A2504" s="1249"/>
      <c r="B2504" s="1251"/>
      <c r="C2504" s="1251"/>
    </row>
    <row r="2505" spans="1:3" x14ac:dyDescent="0.2">
      <c r="A2505" s="1249"/>
      <c r="B2505" s="1251"/>
      <c r="C2505" s="1251"/>
    </row>
    <row r="2506" spans="1:3" x14ac:dyDescent="0.2">
      <c r="A2506" s="1249"/>
      <c r="B2506" s="1251"/>
      <c r="C2506" s="1251"/>
    </row>
    <row r="2507" spans="1:3" x14ac:dyDescent="0.2">
      <c r="A2507" s="1249"/>
      <c r="B2507" s="1251"/>
      <c r="C2507" s="1251"/>
    </row>
    <row r="2508" spans="1:3" x14ac:dyDescent="0.2">
      <c r="A2508" s="1249"/>
      <c r="B2508" s="1251"/>
      <c r="C2508" s="1251"/>
    </row>
    <row r="2509" spans="1:3" x14ac:dyDescent="0.2">
      <c r="A2509" s="1249"/>
      <c r="B2509" s="1251"/>
      <c r="C2509" s="1251"/>
    </row>
    <row r="2510" spans="1:3" x14ac:dyDescent="0.2">
      <c r="A2510" s="1249"/>
      <c r="B2510" s="1251"/>
      <c r="C2510" s="1251"/>
    </row>
    <row r="2511" spans="1:3" x14ac:dyDescent="0.2">
      <c r="A2511" s="1249"/>
      <c r="B2511" s="1251"/>
      <c r="C2511" s="1251"/>
    </row>
    <row r="2512" spans="1:3" x14ac:dyDescent="0.2">
      <c r="A2512" s="1249"/>
      <c r="B2512" s="1251"/>
      <c r="C2512" s="1251"/>
    </row>
    <row r="2513" spans="1:3" x14ac:dyDescent="0.2">
      <c r="A2513" s="1249"/>
      <c r="B2513" s="1251"/>
      <c r="C2513" s="1251"/>
    </row>
    <row r="2514" spans="1:3" x14ac:dyDescent="0.2">
      <c r="A2514" s="1249"/>
      <c r="B2514" s="1251"/>
      <c r="C2514" s="1251"/>
    </row>
    <row r="2515" spans="1:3" x14ac:dyDescent="0.2">
      <c r="A2515" s="1249"/>
      <c r="B2515" s="1251"/>
      <c r="C2515" s="1251"/>
    </row>
    <row r="2516" spans="1:3" x14ac:dyDescent="0.2">
      <c r="A2516" s="1249"/>
      <c r="B2516" s="1251"/>
      <c r="C2516" s="1251"/>
    </row>
    <row r="2517" spans="1:3" x14ac:dyDescent="0.2">
      <c r="A2517" s="1249"/>
      <c r="B2517" s="1251"/>
      <c r="C2517" s="1251"/>
    </row>
    <row r="2518" spans="1:3" x14ac:dyDescent="0.2">
      <c r="A2518" s="1249"/>
      <c r="B2518" s="1251"/>
      <c r="C2518" s="1251"/>
    </row>
    <row r="2519" spans="1:3" x14ac:dyDescent="0.2">
      <c r="A2519" s="1249"/>
      <c r="B2519" s="1251"/>
      <c r="C2519" s="1251"/>
    </row>
    <row r="2520" spans="1:3" x14ac:dyDescent="0.2">
      <c r="A2520" s="1249"/>
      <c r="B2520" s="1251"/>
      <c r="C2520" s="1251"/>
    </row>
    <row r="2521" spans="1:3" x14ac:dyDescent="0.2">
      <c r="A2521" s="1249"/>
      <c r="B2521" s="1251"/>
      <c r="C2521" s="1251"/>
    </row>
    <row r="2522" spans="1:3" x14ac:dyDescent="0.2">
      <c r="A2522" s="1249"/>
      <c r="B2522" s="1251"/>
      <c r="C2522" s="1251"/>
    </row>
    <row r="2523" spans="1:3" x14ac:dyDescent="0.2">
      <c r="A2523" s="1249"/>
      <c r="B2523" s="1251"/>
      <c r="C2523" s="1251"/>
    </row>
    <row r="2524" spans="1:3" x14ac:dyDescent="0.2">
      <c r="A2524" s="1249"/>
      <c r="B2524" s="1251"/>
      <c r="C2524" s="1251"/>
    </row>
    <row r="2525" spans="1:3" x14ac:dyDescent="0.2">
      <c r="A2525" s="1249"/>
      <c r="B2525" s="1251"/>
      <c r="C2525" s="1251"/>
    </row>
    <row r="2526" spans="1:3" x14ac:dyDescent="0.2">
      <c r="A2526" s="1249"/>
      <c r="B2526" s="1251"/>
      <c r="C2526" s="1251"/>
    </row>
    <row r="2527" spans="1:3" x14ac:dyDescent="0.2">
      <c r="A2527" s="1249"/>
      <c r="B2527" s="1251"/>
      <c r="C2527" s="1251"/>
    </row>
    <row r="2528" spans="1:3" x14ac:dyDescent="0.2">
      <c r="A2528" s="1249"/>
      <c r="B2528" s="1251"/>
      <c r="C2528" s="1251"/>
    </row>
    <row r="2529" spans="1:3" x14ac:dyDescent="0.2">
      <c r="A2529" s="1249"/>
      <c r="B2529" s="1251"/>
      <c r="C2529" s="1251"/>
    </row>
    <row r="2530" spans="1:3" x14ac:dyDescent="0.2">
      <c r="A2530" s="1249"/>
      <c r="B2530" s="1251"/>
      <c r="C2530" s="1251"/>
    </row>
    <row r="2531" spans="1:3" x14ac:dyDescent="0.2">
      <c r="A2531" s="1249"/>
      <c r="B2531" s="1251"/>
      <c r="C2531" s="1251"/>
    </row>
    <row r="2532" spans="1:3" x14ac:dyDescent="0.2">
      <c r="A2532" s="1249"/>
      <c r="B2532" s="1251"/>
      <c r="C2532" s="1251"/>
    </row>
    <row r="2533" spans="1:3" x14ac:dyDescent="0.2">
      <c r="A2533" s="1249"/>
      <c r="B2533" s="1251"/>
      <c r="C2533" s="1251"/>
    </row>
    <row r="2534" spans="1:3" x14ac:dyDescent="0.2">
      <c r="A2534" s="1249"/>
      <c r="B2534" s="1251"/>
      <c r="C2534" s="1251"/>
    </row>
    <row r="2535" spans="1:3" x14ac:dyDescent="0.2">
      <c r="A2535" s="1249"/>
      <c r="B2535" s="1251"/>
      <c r="C2535" s="1251"/>
    </row>
    <row r="2536" spans="1:3" x14ac:dyDescent="0.2">
      <c r="A2536" s="1249"/>
      <c r="B2536" s="1251"/>
      <c r="C2536" s="1251"/>
    </row>
    <row r="2537" spans="1:3" x14ac:dyDescent="0.2">
      <c r="A2537" s="1249"/>
      <c r="B2537" s="1251"/>
      <c r="C2537" s="1251"/>
    </row>
    <row r="2538" spans="1:3" x14ac:dyDescent="0.2">
      <c r="A2538" s="1249"/>
      <c r="B2538" s="1251"/>
      <c r="C2538" s="1251"/>
    </row>
    <row r="2539" spans="1:3" x14ac:dyDescent="0.2">
      <c r="A2539" s="1249"/>
      <c r="B2539" s="1251"/>
      <c r="C2539" s="1251"/>
    </row>
    <row r="2540" spans="1:3" x14ac:dyDescent="0.2">
      <c r="A2540" s="1249"/>
      <c r="B2540" s="1251"/>
      <c r="C2540" s="1251"/>
    </row>
    <row r="2541" spans="1:3" x14ac:dyDescent="0.2">
      <c r="A2541" s="1249"/>
      <c r="B2541" s="1251"/>
      <c r="C2541" s="1251"/>
    </row>
    <row r="2542" spans="1:3" x14ac:dyDescent="0.2">
      <c r="A2542" s="1249"/>
      <c r="B2542" s="1251"/>
      <c r="C2542" s="1251"/>
    </row>
    <row r="2543" spans="1:3" x14ac:dyDescent="0.2">
      <c r="A2543" s="1249"/>
      <c r="B2543" s="1251"/>
      <c r="C2543" s="1251"/>
    </row>
    <row r="2544" spans="1:3" x14ac:dyDescent="0.2">
      <c r="A2544" s="1249"/>
      <c r="B2544" s="1251"/>
      <c r="C2544" s="1251"/>
    </row>
    <row r="2545" spans="1:3" x14ac:dyDescent="0.2">
      <c r="A2545" s="1249"/>
      <c r="B2545" s="1251"/>
      <c r="C2545" s="1251"/>
    </row>
    <row r="2546" spans="1:3" x14ac:dyDescent="0.2">
      <c r="A2546" s="1249"/>
      <c r="B2546" s="1251"/>
      <c r="C2546" s="1251"/>
    </row>
    <row r="2547" spans="1:3" x14ac:dyDescent="0.2">
      <c r="A2547" s="1249"/>
      <c r="B2547" s="1251"/>
      <c r="C2547" s="1251"/>
    </row>
    <row r="2548" spans="1:3" x14ac:dyDescent="0.2">
      <c r="A2548" s="1249"/>
      <c r="B2548" s="1251"/>
      <c r="C2548" s="1251"/>
    </row>
    <row r="2549" spans="1:3" x14ac:dyDescent="0.2">
      <c r="A2549" s="1249"/>
      <c r="B2549" s="1251"/>
      <c r="C2549" s="1251"/>
    </row>
    <row r="2550" spans="1:3" x14ac:dyDescent="0.2">
      <c r="A2550" s="1249"/>
      <c r="B2550" s="1251"/>
      <c r="C2550" s="1251"/>
    </row>
    <row r="2551" spans="1:3" x14ac:dyDescent="0.2">
      <c r="A2551" s="1249"/>
      <c r="B2551" s="1251"/>
      <c r="C2551" s="1251"/>
    </row>
    <row r="2552" spans="1:3" x14ac:dyDescent="0.2">
      <c r="A2552" s="1249"/>
      <c r="B2552" s="1251"/>
      <c r="C2552" s="1251"/>
    </row>
    <row r="2553" spans="1:3" x14ac:dyDescent="0.2">
      <c r="A2553" s="1249"/>
      <c r="B2553" s="1251"/>
      <c r="C2553" s="1251"/>
    </row>
    <row r="2554" spans="1:3" x14ac:dyDescent="0.2">
      <c r="A2554" s="1249"/>
      <c r="B2554" s="1251"/>
      <c r="C2554" s="1251"/>
    </row>
    <row r="2555" spans="1:3" x14ac:dyDescent="0.2">
      <c r="A2555" s="1249"/>
      <c r="B2555" s="1251"/>
      <c r="C2555" s="1251"/>
    </row>
    <row r="2556" spans="1:3" x14ac:dyDescent="0.2">
      <c r="A2556" s="1249"/>
      <c r="B2556" s="1251"/>
      <c r="C2556" s="1251"/>
    </row>
    <row r="2557" spans="1:3" x14ac:dyDescent="0.2">
      <c r="A2557" s="1249"/>
      <c r="B2557" s="1251"/>
      <c r="C2557" s="1251"/>
    </row>
    <row r="2558" spans="1:3" x14ac:dyDescent="0.2">
      <c r="A2558" s="1249"/>
      <c r="B2558" s="1251"/>
      <c r="C2558" s="1251"/>
    </row>
    <row r="2559" spans="1:3" x14ac:dyDescent="0.2">
      <c r="A2559" s="1249"/>
      <c r="B2559" s="1251"/>
      <c r="C2559" s="1251"/>
    </row>
    <row r="2560" spans="1:3" x14ac:dyDescent="0.2">
      <c r="A2560" s="1249"/>
      <c r="B2560" s="1251"/>
      <c r="C2560" s="1251"/>
    </row>
    <row r="2561" spans="1:3" x14ac:dyDescent="0.2">
      <c r="A2561" s="1249"/>
      <c r="B2561" s="1251"/>
      <c r="C2561" s="1251"/>
    </row>
    <row r="2562" spans="1:3" x14ac:dyDescent="0.2">
      <c r="A2562" s="1249"/>
      <c r="B2562" s="1251"/>
      <c r="C2562" s="1251"/>
    </row>
    <row r="2563" spans="1:3" x14ac:dyDescent="0.2">
      <c r="A2563" s="1249"/>
      <c r="B2563" s="1251"/>
      <c r="C2563" s="1251"/>
    </row>
    <row r="2564" spans="1:3" x14ac:dyDescent="0.2">
      <c r="A2564" s="1249"/>
      <c r="B2564" s="1251"/>
      <c r="C2564" s="1251"/>
    </row>
    <row r="2565" spans="1:3" x14ac:dyDescent="0.2">
      <c r="A2565" s="1249"/>
      <c r="B2565" s="1251"/>
      <c r="C2565" s="1251"/>
    </row>
    <row r="2566" spans="1:3" x14ac:dyDescent="0.2">
      <c r="A2566" s="1249"/>
      <c r="B2566" s="1251"/>
      <c r="C2566" s="1251"/>
    </row>
    <row r="2567" spans="1:3" x14ac:dyDescent="0.2">
      <c r="A2567" s="1249"/>
      <c r="B2567" s="1251"/>
      <c r="C2567" s="1251"/>
    </row>
    <row r="2568" spans="1:3" x14ac:dyDescent="0.2">
      <c r="A2568" s="1249"/>
      <c r="B2568" s="1251"/>
      <c r="C2568" s="1251"/>
    </row>
    <row r="2569" spans="1:3" x14ac:dyDescent="0.2">
      <c r="A2569" s="1249"/>
      <c r="B2569" s="1251"/>
      <c r="C2569" s="1251"/>
    </row>
    <row r="2570" spans="1:3" x14ac:dyDescent="0.2">
      <c r="A2570" s="1249"/>
      <c r="B2570" s="1251"/>
      <c r="C2570" s="1251"/>
    </row>
    <row r="2571" spans="1:3" x14ac:dyDescent="0.2">
      <c r="A2571" s="1249"/>
      <c r="B2571" s="1251"/>
      <c r="C2571" s="1251"/>
    </row>
    <row r="2572" spans="1:3" x14ac:dyDescent="0.2">
      <c r="A2572" s="1249"/>
      <c r="B2572" s="1251"/>
      <c r="C2572" s="1251"/>
    </row>
    <row r="2573" spans="1:3" x14ac:dyDescent="0.2">
      <c r="A2573" s="1249"/>
      <c r="B2573" s="1251"/>
      <c r="C2573" s="1251"/>
    </row>
    <row r="2574" spans="1:3" x14ac:dyDescent="0.2">
      <c r="A2574" s="1249"/>
      <c r="B2574" s="1251"/>
      <c r="C2574" s="1251"/>
    </row>
    <row r="2575" spans="1:3" x14ac:dyDescent="0.2">
      <c r="A2575" s="1249"/>
      <c r="B2575" s="1251"/>
      <c r="C2575" s="1251"/>
    </row>
    <row r="2576" spans="1:3" x14ac:dyDescent="0.2">
      <c r="A2576" s="1249"/>
      <c r="B2576" s="1251"/>
      <c r="C2576" s="1251"/>
    </row>
    <row r="2577" spans="1:3" x14ac:dyDescent="0.2">
      <c r="A2577" s="1249"/>
      <c r="B2577" s="1251"/>
      <c r="C2577" s="1251"/>
    </row>
    <row r="2578" spans="1:3" x14ac:dyDescent="0.2">
      <c r="A2578" s="1249"/>
      <c r="B2578" s="1251"/>
      <c r="C2578" s="1251"/>
    </row>
    <row r="2579" spans="1:3" x14ac:dyDescent="0.2">
      <c r="A2579" s="1249"/>
      <c r="B2579" s="1251"/>
      <c r="C2579" s="1251"/>
    </row>
    <row r="2580" spans="1:3" x14ac:dyDescent="0.2">
      <c r="A2580" s="1249"/>
      <c r="B2580" s="1251"/>
      <c r="C2580" s="1251"/>
    </row>
    <row r="2581" spans="1:3" x14ac:dyDescent="0.2">
      <c r="A2581" s="1249"/>
      <c r="B2581" s="1251"/>
      <c r="C2581" s="1251"/>
    </row>
    <row r="2582" spans="1:3" x14ac:dyDescent="0.2">
      <c r="A2582" s="1249"/>
      <c r="B2582" s="1251"/>
      <c r="C2582" s="1251"/>
    </row>
    <row r="2583" spans="1:3" x14ac:dyDescent="0.2">
      <c r="A2583" s="1249"/>
      <c r="B2583" s="1251"/>
      <c r="C2583" s="1251"/>
    </row>
    <row r="2584" spans="1:3" x14ac:dyDescent="0.2">
      <c r="A2584" s="1249"/>
      <c r="B2584" s="1251"/>
      <c r="C2584" s="1251"/>
    </row>
    <row r="2585" spans="1:3" x14ac:dyDescent="0.2">
      <c r="A2585" s="1249"/>
      <c r="B2585" s="1251"/>
      <c r="C2585" s="1251"/>
    </row>
    <row r="2586" spans="1:3" x14ac:dyDescent="0.2">
      <c r="A2586" s="1249"/>
      <c r="B2586" s="1251"/>
      <c r="C2586" s="1251"/>
    </row>
    <row r="2587" spans="1:3" x14ac:dyDescent="0.2">
      <c r="A2587" s="1249"/>
      <c r="B2587" s="1251"/>
      <c r="C2587" s="1251"/>
    </row>
    <row r="2588" spans="1:3" x14ac:dyDescent="0.2">
      <c r="A2588" s="1249"/>
      <c r="B2588" s="1251"/>
      <c r="C2588" s="1251"/>
    </row>
    <row r="2589" spans="1:3" x14ac:dyDescent="0.2">
      <c r="A2589" s="1249"/>
      <c r="B2589" s="1251"/>
      <c r="C2589" s="1251"/>
    </row>
    <row r="2590" spans="1:3" x14ac:dyDescent="0.2">
      <c r="A2590" s="1249"/>
      <c r="B2590" s="1251"/>
      <c r="C2590" s="1251"/>
    </row>
    <row r="2591" spans="1:3" x14ac:dyDescent="0.2">
      <c r="A2591" s="1249"/>
      <c r="B2591" s="1251"/>
      <c r="C2591" s="1251"/>
    </row>
    <row r="2592" spans="1:3" x14ac:dyDescent="0.2">
      <c r="A2592" s="1249"/>
      <c r="B2592" s="1251"/>
      <c r="C2592" s="1251"/>
    </row>
    <row r="2593" spans="1:3" x14ac:dyDescent="0.2">
      <c r="A2593" s="1249"/>
      <c r="B2593" s="1251"/>
      <c r="C2593" s="1251"/>
    </row>
    <row r="2594" spans="1:3" x14ac:dyDescent="0.2">
      <c r="A2594" s="1249"/>
      <c r="B2594" s="1251"/>
      <c r="C2594" s="1251"/>
    </row>
    <row r="2595" spans="1:3" x14ac:dyDescent="0.2">
      <c r="A2595" s="1249"/>
      <c r="B2595" s="1251"/>
      <c r="C2595" s="1251"/>
    </row>
    <row r="2596" spans="1:3" x14ac:dyDescent="0.2">
      <c r="A2596" s="1249"/>
      <c r="B2596" s="1251"/>
      <c r="C2596" s="1251"/>
    </row>
    <row r="2597" spans="1:3" x14ac:dyDescent="0.2">
      <c r="A2597" s="1249"/>
      <c r="B2597" s="1251"/>
      <c r="C2597" s="1251"/>
    </row>
    <row r="2598" spans="1:3" x14ac:dyDescent="0.2">
      <c r="A2598" s="1249"/>
      <c r="B2598" s="1251"/>
      <c r="C2598" s="1251"/>
    </row>
    <row r="2599" spans="1:3" x14ac:dyDescent="0.2">
      <c r="A2599" s="1249"/>
      <c r="B2599" s="1251"/>
      <c r="C2599" s="1251"/>
    </row>
    <row r="2600" spans="1:3" x14ac:dyDescent="0.2">
      <c r="A2600" s="1249"/>
      <c r="B2600" s="1251"/>
      <c r="C2600" s="1251"/>
    </row>
    <row r="2601" spans="1:3" x14ac:dyDescent="0.2">
      <c r="A2601" s="1249"/>
      <c r="B2601" s="1251"/>
      <c r="C2601" s="1251"/>
    </row>
    <row r="2602" spans="1:3" x14ac:dyDescent="0.2">
      <c r="A2602" s="1249"/>
      <c r="B2602" s="1251"/>
      <c r="C2602" s="1251"/>
    </row>
    <row r="2603" spans="1:3" x14ac:dyDescent="0.2">
      <c r="A2603" s="1249"/>
      <c r="B2603" s="1251"/>
      <c r="C2603" s="1251"/>
    </row>
    <row r="2604" spans="1:3" x14ac:dyDescent="0.2">
      <c r="A2604" s="1249"/>
      <c r="B2604" s="1251"/>
      <c r="C2604" s="1251"/>
    </row>
    <row r="2605" spans="1:3" x14ac:dyDescent="0.2">
      <c r="A2605" s="1249"/>
      <c r="B2605" s="1251"/>
      <c r="C2605" s="1251"/>
    </row>
    <row r="2606" spans="1:3" x14ac:dyDescent="0.2">
      <c r="A2606" s="1249"/>
      <c r="B2606" s="1251"/>
      <c r="C2606" s="1251"/>
    </row>
    <row r="2607" spans="1:3" x14ac:dyDescent="0.2">
      <c r="A2607" s="1249"/>
      <c r="B2607" s="1251"/>
      <c r="C2607" s="1251"/>
    </row>
    <row r="2608" spans="1:3" x14ac:dyDescent="0.2">
      <c r="A2608" s="1249"/>
      <c r="B2608" s="1251"/>
      <c r="C2608" s="1251"/>
    </row>
    <row r="2609" spans="1:3" x14ac:dyDescent="0.2">
      <c r="A2609" s="1249"/>
      <c r="B2609" s="1251"/>
      <c r="C2609" s="1251"/>
    </row>
    <row r="2610" spans="1:3" x14ac:dyDescent="0.2">
      <c r="A2610" s="1249"/>
      <c r="B2610" s="1251"/>
      <c r="C2610" s="1251"/>
    </row>
    <row r="2611" spans="1:3" x14ac:dyDescent="0.2">
      <c r="A2611" s="1249"/>
      <c r="B2611" s="1251"/>
      <c r="C2611" s="1251"/>
    </row>
    <row r="2612" spans="1:3" x14ac:dyDescent="0.2">
      <c r="A2612" s="1249"/>
      <c r="B2612" s="1251"/>
      <c r="C2612" s="1251"/>
    </row>
    <row r="2613" spans="1:3" x14ac:dyDescent="0.2">
      <c r="A2613" s="1249"/>
      <c r="B2613" s="1251"/>
      <c r="C2613" s="1251"/>
    </row>
    <row r="2614" spans="1:3" x14ac:dyDescent="0.2">
      <c r="A2614" s="1249"/>
      <c r="B2614" s="1251"/>
      <c r="C2614" s="1251"/>
    </row>
    <row r="2615" spans="1:3" x14ac:dyDescent="0.2">
      <c r="A2615" s="1249"/>
      <c r="B2615" s="1251"/>
      <c r="C2615" s="1251"/>
    </row>
    <row r="2616" spans="1:3" x14ac:dyDescent="0.2">
      <c r="A2616" s="1249"/>
      <c r="B2616" s="1251"/>
      <c r="C2616" s="1251"/>
    </row>
    <row r="2617" spans="1:3" x14ac:dyDescent="0.2">
      <c r="A2617" s="1249"/>
      <c r="B2617" s="1251"/>
      <c r="C2617" s="1251"/>
    </row>
    <row r="2618" spans="1:3" x14ac:dyDescent="0.2">
      <c r="A2618" s="1249"/>
      <c r="B2618" s="1251"/>
      <c r="C2618" s="1251"/>
    </row>
    <row r="2619" spans="1:3" x14ac:dyDescent="0.2">
      <c r="A2619" s="1249"/>
      <c r="B2619" s="1251"/>
      <c r="C2619" s="1251"/>
    </row>
    <row r="2620" spans="1:3" x14ac:dyDescent="0.2">
      <c r="A2620" s="1249"/>
      <c r="B2620" s="1251"/>
      <c r="C2620" s="1251"/>
    </row>
    <row r="2621" spans="1:3" x14ac:dyDescent="0.2">
      <c r="A2621" s="1249"/>
      <c r="B2621" s="1251"/>
      <c r="C2621" s="1251"/>
    </row>
    <row r="2622" spans="1:3" x14ac:dyDescent="0.2">
      <c r="A2622" s="1249"/>
      <c r="B2622" s="1251"/>
      <c r="C2622" s="1251"/>
    </row>
    <row r="2623" spans="1:3" x14ac:dyDescent="0.2">
      <c r="A2623" s="1249"/>
      <c r="B2623" s="1251"/>
      <c r="C2623" s="1251"/>
    </row>
    <row r="2624" spans="1:3" x14ac:dyDescent="0.2">
      <c r="A2624" s="1249"/>
      <c r="B2624" s="1251"/>
      <c r="C2624" s="1251"/>
    </row>
    <row r="2625" spans="1:3" x14ac:dyDescent="0.2">
      <c r="A2625" s="1249"/>
      <c r="B2625" s="1251"/>
      <c r="C2625" s="1251"/>
    </row>
    <row r="2626" spans="1:3" x14ac:dyDescent="0.2">
      <c r="A2626" s="1249"/>
      <c r="B2626" s="1251"/>
      <c r="C2626" s="1251"/>
    </row>
    <row r="2627" spans="1:3" x14ac:dyDescent="0.2">
      <c r="A2627" s="1249"/>
      <c r="B2627" s="1251"/>
      <c r="C2627" s="1251"/>
    </row>
    <row r="2628" spans="1:3" x14ac:dyDescent="0.2">
      <c r="A2628" s="1249"/>
      <c r="B2628" s="1251"/>
      <c r="C2628" s="1251"/>
    </row>
    <row r="2629" spans="1:3" x14ac:dyDescent="0.2">
      <c r="A2629" s="1249"/>
      <c r="B2629" s="1251"/>
      <c r="C2629" s="1251"/>
    </row>
    <row r="2630" spans="1:3" x14ac:dyDescent="0.2">
      <c r="A2630" s="1249"/>
      <c r="B2630" s="1251"/>
      <c r="C2630" s="1251"/>
    </row>
    <row r="2631" spans="1:3" x14ac:dyDescent="0.2">
      <c r="A2631" s="1249"/>
      <c r="B2631" s="1251"/>
      <c r="C2631" s="1251"/>
    </row>
    <row r="2632" spans="1:3" x14ac:dyDescent="0.2">
      <c r="A2632" s="1249"/>
      <c r="B2632" s="1251"/>
      <c r="C2632" s="1251"/>
    </row>
    <row r="2633" spans="1:3" x14ac:dyDescent="0.2">
      <c r="A2633" s="1249"/>
      <c r="B2633" s="1251"/>
      <c r="C2633" s="1251"/>
    </row>
    <row r="2634" spans="1:3" x14ac:dyDescent="0.2">
      <c r="A2634" s="1249"/>
      <c r="B2634" s="1251"/>
      <c r="C2634" s="1251"/>
    </row>
    <row r="2635" spans="1:3" x14ac:dyDescent="0.2">
      <c r="A2635" s="1249"/>
      <c r="B2635" s="1251"/>
      <c r="C2635" s="1251"/>
    </row>
    <row r="2636" spans="1:3" x14ac:dyDescent="0.2">
      <c r="A2636" s="1249"/>
      <c r="B2636" s="1251"/>
      <c r="C2636" s="1251"/>
    </row>
    <row r="2637" spans="1:3" x14ac:dyDescent="0.2">
      <c r="A2637" s="1249"/>
      <c r="B2637" s="1251"/>
      <c r="C2637" s="1251"/>
    </row>
    <row r="2638" spans="1:3" x14ac:dyDescent="0.2">
      <c r="A2638" s="1249"/>
      <c r="B2638" s="1251"/>
      <c r="C2638" s="1251"/>
    </row>
    <row r="2639" spans="1:3" x14ac:dyDescent="0.2">
      <c r="A2639" s="1249"/>
      <c r="B2639" s="1251"/>
      <c r="C2639" s="1251"/>
    </row>
    <row r="2640" spans="1:3" x14ac:dyDescent="0.2">
      <c r="A2640" s="1249"/>
      <c r="B2640" s="1251"/>
      <c r="C2640" s="1251"/>
    </row>
    <row r="2641" spans="1:3" x14ac:dyDescent="0.2">
      <c r="A2641" s="1249"/>
      <c r="B2641" s="1251"/>
      <c r="C2641" s="1251"/>
    </row>
    <row r="2642" spans="1:3" x14ac:dyDescent="0.2">
      <c r="A2642" s="1249"/>
      <c r="B2642" s="1251"/>
      <c r="C2642" s="1251"/>
    </row>
    <row r="2643" spans="1:3" x14ac:dyDescent="0.2">
      <c r="A2643" s="1249"/>
      <c r="B2643" s="1251"/>
      <c r="C2643" s="1251"/>
    </row>
    <row r="2644" spans="1:3" x14ac:dyDescent="0.2">
      <c r="A2644" s="1249"/>
      <c r="B2644" s="1251"/>
      <c r="C2644" s="1251"/>
    </row>
    <row r="2645" spans="1:3" x14ac:dyDescent="0.2">
      <c r="A2645" s="1249"/>
      <c r="B2645" s="1251"/>
      <c r="C2645" s="1251"/>
    </row>
    <row r="2646" spans="1:3" x14ac:dyDescent="0.2">
      <c r="A2646" s="1249"/>
      <c r="B2646" s="1251"/>
      <c r="C2646" s="1251"/>
    </row>
    <row r="2647" spans="1:3" x14ac:dyDescent="0.2">
      <c r="A2647" s="1249"/>
      <c r="B2647" s="1251"/>
      <c r="C2647" s="1251"/>
    </row>
    <row r="2648" spans="1:3" x14ac:dyDescent="0.2">
      <c r="A2648" s="1249"/>
      <c r="B2648" s="1251"/>
      <c r="C2648" s="1251"/>
    </row>
    <row r="2649" spans="1:3" x14ac:dyDescent="0.2">
      <c r="A2649" s="1249"/>
      <c r="B2649" s="1251"/>
      <c r="C2649" s="1251"/>
    </row>
    <row r="2650" spans="1:3" x14ac:dyDescent="0.2">
      <c r="A2650" s="1249"/>
      <c r="B2650" s="1251"/>
      <c r="C2650" s="1251"/>
    </row>
    <row r="2651" spans="1:3" x14ac:dyDescent="0.2">
      <c r="A2651" s="1249"/>
      <c r="B2651" s="1251"/>
      <c r="C2651" s="1251"/>
    </row>
    <row r="2652" spans="1:3" x14ac:dyDescent="0.2">
      <c r="A2652" s="1249"/>
      <c r="B2652" s="1251"/>
      <c r="C2652" s="1251"/>
    </row>
    <row r="2653" spans="1:3" x14ac:dyDescent="0.2">
      <c r="A2653" s="1249"/>
      <c r="B2653" s="1251"/>
      <c r="C2653" s="1251"/>
    </row>
    <row r="2654" spans="1:3" x14ac:dyDescent="0.2">
      <c r="A2654" s="1249"/>
      <c r="B2654" s="1251"/>
      <c r="C2654" s="1251"/>
    </row>
    <row r="2655" spans="1:3" x14ac:dyDescent="0.2">
      <c r="A2655" s="1249"/>
      <c r="B2655" s="1251"/>
      <c r="C2655" s="1251"/>
    </row>
    <row r="2656" spans="1:3" x14ac:dyDescent="0.2">
      <c r="A2656" s="1249"/>
      <c r="B2656" s="1251"/>
      <c r="C2656" s="1251"/>
    </row>
    <row r="2657" spans="1:3" x14ac:dyDescent="0.2">
      <c r="A2657" s="1249"/>
      <c r="B2657" s="1251"/>
      <c r="C2657" s="1251"/>
    </row>
    <row r="2658" spans="1:3" x14ac:dyDescent="0.2">
      <c r="A2658" s="1249"/>
      <c r="B2658" s="1251"/>
      <c r="C2658" s="1251"/>
    </row>
    <row r="2659" spans="1:3" x14ac:dyDescent="0.2">
      <c r="A2659" s="1249"/>
      <c r="B2659" s="1251"/>
      <c r="C2659" s="1251"/>
    </row>
    <row r="2660" spans="1:3" x14ac:dyDescent="0.2">
      <c r="A2660" s="1249"/>
      <c r="B2660" s="1251"/>
      <c r="C2660" s="1251"/>
    </row>
    <row r="2661" spans="1:3" x14ac:dyDescent="0.2">
      <c r="A2661" s="1249"/>
      <c r="B2661" s="1251"/>
      <c r="C2661" s="1251"/>
    </row>
    <row r="2662" spans="1:3" x14ac:dyDescent="0.2">
      <c r="A2662" s="1249"/>
      <c r="B2662" s="1251"/>
      <c r="C2662" s="1251"/>
    </row>
    <row r="2663" spans="1:3" x14ac:dyDescent="0.2">
      <c r="A2663" s="1249"/>
      <c r="B2663" s="1251"/>
      <c r="C2663" s="1251"/>
    </row>
    <row r="2664" spans="1:3" x14ac:dyDescent="0.2">
      <c r="A2664" s="1249"/>
      <c r="B2664" s="1251"/>
      <c r="C2664" s="1251"/>
    </row>
    <row r="2665" spans="1:3" x14ac:dyDescent="0.2">
      <c r="A2665" s="1249"/>
      <c r="B2665" s="1251"/>
      <c r="C2665" s="1251"/>
    </row>
    <row r="2666" spans="1:3" x14ac:dyDescent="0.2">
      <c r="A2666" s="1249"/>
      <c r="B2666" s="1251"/>
      <c r="C2666" s="1251"/>
    </row>
    <row r="2667" spans="1:3" x14ac:dyDescent="0.2">
      <c r="A2667" s="1249"/>
      <c r="B2667" s="1251"/>
      <c r="C2667" s="1251"/>
    </row>
    <row r="2668" spans="1:3" x14ac:dyDescent="0.2">
      <c r="A2668" s="1249"/>
      <c r="B2668" s="1251"/>
      <c r="C2668" s="1251"/>
    </row>
    <row r="2669" spans="1:3" x14ac:dyDescent="0.2">
      <c r="A2669" s="1249"/>
      <c r="B2669" s="1251"/>
      <c r="C2669" s="1251"/>
    </row>
    <row r="2670" spans="1:3" x14ac:dyDescent="0.2">
      <c r="A2670" s="1249"/>
      <c r="B2670" s="1251"/>
      <c r="C2670" s="1251"/>
    </row>
    <row r="2671" spans="1:3" x14ac:dyDescent="0.2">
      <c r="A2671" s="1249"/>
      <c r="B2671" s="1251"/>
      <c r="C2671" s="1251"/>
    </row>
    <row r="2672" spans="1:3" x14ac:dyDescent="0.2">
      <c r="A2672" s="1249"/>
      <c r="B2672" s="1251"/>
      <c r="C2672" s="1251"/>
    </row>
    <row r="2673" spans="1:3" x14ac:dyDescent="0.2">
      <c r="A2673" s="1249"/>
      <c r="B2673" s="1251"/>
      <c r="C2673" s="1251"/>
    </row>
    <row r="2674" spans="1:3" x14ac:dyDescent="0.2">
      <c r="A2674" s="1249"/>
      <c r="B2674" s="1251"/>
      <c r="C2674" s="1251"/>
    </row>
    <row r="2675" spans="1:3" x14ac:dyDescent="0.2">
      <c r="A2675" s="1249"/>
      <c r="B2675" s="1251"/>
      <c r="C2675" s="1251"/>
    </row>
    <row r="2676" spans="1:3" x14ac:dyDescent="0.2">
      <c r="A2676" s="1249"/>
      <c r="B2676" s="1251"/>
      <c r="C2676" s="1251"/>
    </row>
    <row r="2677" spans="1:3" x14ac:dyDescent="0.2">
      <c r="A2677" s="1249"/>
      <c r="B2677" s="1251"/>
      <c r="C2677" s="1251"/>
    </row>
    <row r="2678" spans="1:3" x14ac:dyDescent="0.2">
      <c r="A2678" s="1249"/>
      <c r="B2678" s="1251"/>
      <c r="C2678" s="1251"/>
    </row>
    <row r="2679" spans="1:3" x14ac:dyDescent="0.2">
      <c r="A2679" s="1249"/>
      <c r="B2679" s="1251"/>
      <c r="C2679" s="1251"/>
    </row>
    <row r="2680" spans="1:3" x14ac:dyDescent="0.2">
      <c r="A2680" s="1249"/>
      <c r="B2680" s="1251"/>
      <c r="C2680" s="1251"/>
    </row>
    <row r="2681" spans="1:3" x14ac:dyDescent="0.2">
      <c r="A2681" s="1249"/>
      <c r="B2681" s="1251"/>
      <c r="C2681" s="1251"/>
    </row>
    <row r="2682" spans="1:3" x14ac:dyDescent="0.2">
      <c r="A2682" s="1249"/>
      <c r="B2682" s="1251"/>
      <c r="C2682" s="1251"/>
    </row>
    <row r="2683" spans="1:3" x14ac:dyDescent="0.2">
      <c r="A2683" s="1249"/>
      <c r="B2683" s="1251"/>
      <c r="C2683" s="1251"/>
    </row>
    <row r="2684" spans="1:3" x14ac:dyDescent="0.2">
      <c r="A2684" s="1249"/>
      <c r="B2684" s="1251"/>
      <c r="C2684" s="1251"/>
    </row>
    <row r="2685" spans="1:3" x14ac:dyDescent="0.2">
      <c r="A2685" s="1249"/>
      <c r="B2685" s="1251"/>
      <c r="C2685" s="1251"/>
    </row>
    <row r="2686" spans="1:3" x14ac:dyDescent="0.2">
      <c r="A2686" s="1249"/>
      <c r="B2686" s="1251"/>
      <c r="C2686" s="1251"/>
    </row>
    <row r="2687" spans="1:3" x14ac:dyDescent="0.2">
      <c r="A2687" s="1249"/>
      <c r="B2687" s="1251"/>
      <c r="C2687" s="1251"/>
    </row>
    <row r="2688" spans="1:3" x14ac:dyDescent="0.2">
      <c r="A2688" s="1249"/>
      <c r="B2688" s="1251"/>
      <c r="C2688" s="1251"/>
    </row>
    <row r="2689" spans="1:3" x14ac:dyDescent="0.2">
      <c r="A2689" s="1249"/>
      <c r="B2689" s="1251"/>
      <c r="C2689" s="1251"/>
    </row>
    <row r="2690" spans="1:3" x14ac:dyDescent="0.2">
      <c r="A2690" s="1249"/>
      <c r="B2690" s="1251"/>
      <c r="C2690" s="1251"/>
    </row>
    <row r="2691" spans="1:3" x14ac:dyDescent="0.2">
      <c r="A2691" s="1249"/>
      <c r="B2691" s="1251"/>
      <c r="C2691" s="1251"/>
    </row>
    <row r="2692" spans="1:3" x14ac:dyDescent="0.2">
      <c r="A2692" s="1249"/>
      <c r="B2692" s="1251"/>
      <c r="C2692" s="1251"/>
    </row>
    <row r="2693" spans="1:3" x14ac:dyDescent="0.2">
      <c r="A2693" s="1249"/>
      <c r="B2693" s="1251"/>
      <c r="C2693" s="1251"/>
    </row>
    <row r="2694" spans="1:3" x14ac:dyDescent="0.2">
      <c r="A2694" s="1249"/>
      <c r="B2694" s="1251"/>
      <c r="C2694" s="1251"/>
    </row>
    <row r="2695" spans="1:3" x14ac:dyDescent="0.2">
      <c r="A2695" s="1249"/>
      <c r="B2695" s="1251"/>
      <c r="C2695" s="1251"/>
    </row>
    <row r="2696" spans="1:3" x14ac:dyDescent="0.2">
      <c r="A2696" s="1249"/>
      <c r="B2696" s="1251"/>
      <c r="C2696" s="1251"/>
    </row>
    <row r="2697" spans="1:3" x14ac:dyDescent="0.2">
      <c r="A2697" s="1249"/>
      <c r="B2697" s="1251"/>
      <c r="C2697" s="1251"/>
    </row>
    <row r="2698" spans="1:3" x14ac:dyDescent="0.2">
      <c r="A2698" s="1249"/>
      <c r="B2698" s="1251"/>
      <c r="C2698" s="1251"/>
    </row>
    <row r="2699" spans="1:3" x14ac:dyDescent="0.2">
      <c r="A2699" s="1249"/>
      <c r="B2699" s="1251"/>
      <c r="C2699" s="1251"/>
    </row>
    <row r="2700" spans="1:3" x14ac:dyDescent="0.2">
      <c r="A2700" s="1249"/>
      <c r="B2700" s="1251"/>
      <c r="C2700" s="1251"/>
    </row>
    <row r="2701" spans="1:3" x14ac:dyDescent="0.2">
      <c r="A2701" s="1249"/>
      <c r="B2701" s="1251"/>
      <c r="C2701" s="1251"/>
    </row>
    <row r="2702" spans="1:3" x14ac:dyDescent="0.2">
      <c r="A2702" s="1249"/>
      <c r="B2702" s="1251"/>
      <c r="C2702" s="1251"/>
    </row>
    <row r="2703" spans="1:3" x14ac:dyDescent="0.2">
      <c r="A2703" s="1249"/>
      <c r="B2703" s="1251"/>
      <c r="C2703" s="1251"/>
    </row>
    <row r="2704" spans="1:3" x14ac:dyDescent="0.2">
      <c r="A2704" s="1249"/>
      <c r="B2704" s="1251"/>
      <c r="C2704" s="1251"/>
    </row>
    <row r="2705" spans="1:3" x14ac:dyDescent="0.2">
      <c r="A2705" s="1249"/>
      <c r="B2705" s="1251"/>
      <c r="C2705" s="1251"/>
    </row>
    <row r="2706" spans="1:3" x14ac:dyDescent="0.2">
      <c r="A2706" s="1249"/>
      <c r="B2706" s="1251"/>
      <c r="C2706" s="1251"/>
    </row>
    <row r="2707" spans="1:3" x14ac:dyDescent="0.2">
      <c r="A2707" s="1249"/>
      <c r="B2707" s="1251"/>
      <c r="C2707" s="1251"/>
    </row>
    <row r="2708" spans="1:3" x14ac:dyDescent="0.2">
      <c r="A2708" s="1249"/>
      <c r="B2708" s="1251"/>
      <c r="C2708" s="1251"/>
    </row>
    <row r="2709" spans="1:3" x14ac:dyDescent="0.2">
      <c r="A2709" s="1249"/>
      <c r="B2709" s="1251"/>
      <c r="C2709" s="1251"/>
    </row>
    <row r="2710" spans="1:3" x14ac:dyDescent="0.2">
      <c r="A2710" s="1249"/>
      <c r="B2710" s="1251"/>
      <c r="C2710" s="1251"/>
    </row>
    <row r="2711" spans="1:3" x14ac:dyDescent="0.2">
      <c r="A2711" s="1249"/>
      <c r="B2711" s="1251"/>
      <c r="C2711" s="1251"/>
    </row>
    <row r="2712" spans="1:3" x14ac:dyDescent="0.2">
      <c r="A2712" s="1249"/>
      <c r="B2712" s="1251"/>
      <c r="C2712" s="1251"/>
    </row>
    <row r="2713" spans="1:3" x14ac:dyDescent="0.2">
      <c r="A2713" s="1249"/>
      <c r="B2713" s="1251"/>
      <c r="C2713" s="1251"/>
    </row>
    <row r="2714" spans="1:3" x14ac:dyDescent="0.2">
      <c r="A2714" s="1249"/>
      <c r="B2714" s="1251"/>
      <c r="C2714" s="1251"/>
    </row>
    <row r="2715" spans="1:3" x14ac:dyDescent="0.2">
      <c r="A2715" s="1249"/>
      <c r="B2715" s="1251"/>
      <c r="C2715" s="1251"/>
    </row>
    <row r="2716" spans="1:3" x14ac:dyDescent="0.2">
      <c r="A2716" s="1249"/>
      <c r="B2716" s="1251"/>
      <c r="C2716" s="1251"/>
    </row>
    <row r="2717" spans="1:3" x14ac:dyDescent="0.2">
      <c r="A2717" s="1249"/>
      <c r="B2717" s="1251"/>
      <c r="C2717" s="1251"/>
    </row>
    <row r="2718" spans="1:3" x14ac:dyDescent="0.2">
      <c r="A2718" s="1249"/>
      <c r="B2718" s="1251"/>
      <c r="C2718" s="1251"/>
    </row>
    <row r="2719" spans="1:3" x14ac:dyDescent="0.2">
      <c r="A2719" s="1249"/>
      <c r="B2719" s="1251"/>
      <c r="C2719" s="1251"/>
    </row>
    <row r="2720" spans="1:3" x14ac:dyDescent="0.2">
      <c r="A2720" s="1249"/>
      <c r="B2720" s="1251"/>
      <c r="C2720" s="1251"/>
    </row>
    <row r="2721" spans="1:3" x14ac:dyDescent="0.2">
      <c r="A2721" s="1249"/>
      <c r="B2721" s="1251"/>
      <c r="C2721" s="1251"/>
    </row>
    <row r="2722" spans="1:3" x14ac:dyDescent="0.2">
      <c r="A2722" s="1249"/>
      <c r="B2722" s="1251"/>
      <c r="C2722" s="1251"/>
    </row>
    <row r="2723" spans="1:3" x14ac:dyDescent="0.2">
      <c r="A2723" s="1249"/>
      <c r="B2723" s="1251"/>
      <c r="C2723" s="1251"/>
    </row>
    <row r="2724" spans="1:3" x14ac:dyDescent="0.2">
      <c r="A2724" s="1249"/>
      <c r="B2724" s="1251"/>
      <c r="C2724" s="1251"/>
    </row>
    <row r="2725" spans="1:3" x14ac:dyDescent="0.2">
      <c r="A2725" s="1249"/>
      <c r="B2725" s="1251"/>
      <c r="C2725" s="1251"/>
    </row>
    <row r="2726" spans="1:3" x14ac:dyDescent="0.2">
      <c r="A2726" s="1249"/>
      <c r="B2726" s="1251"/>
      <c r="C2726" s="1251"/>
    </row>
    <row r="2727" spans="1:3" x14ac:dyDescent="0.2">
      <c r="A2727" s="1249"/>
      <c r="B2727" s="1251"/>
      <c r="C2727" s="1251"/>
    </row>
    <row r="2728" spans="1:3" x14ac:dyDescent="0.2">
      <c r="A2728" s="1249"/>
      <c r="B2728" s="1251"/>
      <c r="C2728" s="1251"/>
    </row>
    <row r="2729" spans="1:3" x14ac:dyDescent="0.2">
      <c r="A2729" s="1249"/>
      <c r="B2729" s="1251"/>
      <c r="C2729" s="1251"/>
    </row>
    <row r="2730" spans="1:3" x14ac:dyDescent="0.2">
      <c r="A2730" s="1249"/>
      <c r="B2730" s="1251"/>
      <c r="C2730" s="1251"/>
    </row>
    <row r="2731" spans="1:3" x14ac:dyDescent="0.2">
      <c r="A2731" s="1249"/>
      <c r="B2731" s="1251"/>
      <c r="C2731" s="1251"/>
    </row>
    <row r="2732" spans="1:3" x14ac:dyDescent="0.2">
      <c r="A2732" s="1249"/>
      <c r="B2732" s="1251"/>
      <c r="C2732" s="1251"/>
    </row>
    <row r="2733" spans="1:3" x14ac:dyDescent="0.2">
      <c r="A2733" s="1249"/>
      <c r="B2733" s="1251"/>
      <c r="C2733" s="1251"/>
    </row>
    <row r="2734" spans="1:3" x14ac:dyDescent="0.2">
      <c r="A2734" s="1249"/>
      <c r="B2734" s="1251"/>
      <c r="C2734" s="1251"/>
    </row>
    <row r="2735" spans="1:3" x14ac:dyDescent="0.2">
      <c r="A2735" s="1249"/>
      <c r="B2735" s="1251"/>
      <c r="C2735" s="1251"/>
    </row>
    <row r="2736" spans="1:3" x14ac:dyDescent="0.2">
      <c r="A2736" s="1249"/>
      <c r="B2736" s="1251"/>
      <c r="C2736" s="1251"/>
    </row>
    <row r="2737" spans="1:3" x14ac:dyDescent="0.2">
      <c r="A2737" s="1249"/>
      <c r="B2737" s="1251"/>
      <c r="C2737" s="1251"/>
    </row>
    <row r="2738" spans="1:3" x14ac:dyDescent="0.2">
      <c r="A2738" s="1249"/>
      <c r="B2738" s="1251"/>
      <c r="C2738" s="1251"/>
    </row>
    <row r="2739" spans="1:3" x14ac:dyDescent="0.2">
      <c r="A2739" s="1249"/>
      <c r="B2739" s="1251"/>
      <c r="C2739" s="1251"/>
    </row>
    <row r="2740" spans="1:3" x14ac:dyDescent="0.2">
      <c r="A2740" s="1249"/>
      <c r="B2740" s="1251"/>
      <c r="C2740" s="1251"/>
    </row>
    <row r="2741" spans="1:3" x14ac:dyDescent="0.2">
      <c r="A2741" s="1249"/>
      <c r="B2741" s="1251"/>
      <c r="C2741" s="1251"/>
    </row>
    <row r="2742" spans="1:3" x14ac:dyDescent="0.2">
      <c r="A2742" s="1249"/>
      <c r="B2742" s="1251"/>
      <c r="C2742" s="1251"/>
    </row>
    <row r="2743" spans="1:3" x14ac:dyDescent="0.2">
      <c r="A2743" s="1249"/>
      <c r="B2743" s="1251"/>
      <c r="C2743" s="1251"/>
    </row>
    <row r="2744" spans="1:3" x14ac:dyDescent="0.2">
      <c r="A2744" s="1249"/>
      <c r="B2744" s="1251"/>
      <c r="C2744" s="1251"/>
    </row>
    <row r="2745" spans="1:3" x14ac:dyDescent="0.2">
      <c r="A2745" s="1249"/>
      <c r="B2745" s="1251"/>
      <c r="C2745" s="1251"/>
    </row>
    <row r="2746" spans="1:3" x14ac:dyDescent="0.2">
      <c r="A2746" s="1249"/>
      <c r="B2746" s="1251"/>
      <c r="C2746" s="1251"/>
    </row>
    <row r="2747" spans="1:3" x14ac:dyDescent="0.2">
      <c r="A2747" s="1249"/>
      <c r="B2747" s="1251"/>
      <c r="C2747" s="1251"/>
    </row>
    <row r="2748" spans="1:3" x14ac:dyDescent="0.2">
      <c r="A2748" s="1249"/>
      <c r="B2748" s="1251"/>
      <c r="C2748" s="1251"/>
    </row>
    <row r="2749" spans="1:3" x14ac:dyDescent="0.2">
      <c r="A2749" s="1249"/>
      <c r="B2749" s="1251"/>
      <c r="C2749" s="1251"/>
    </row>
    <row r="2750" spans="1:3" x14ac:dyDescent="0.2">
      <c r="A2750" s="1249"/>
      <c r="B2750" s="1251"/>
      <c r="C2750" s="1251"/>
    </row>
    <row r="2751" spans="1:3" x14ac:dyDescent="0.2">
      <c r="A2751" s="1249"/>
      <c r="B2751" s="1251"/>
      <c r="C2751" s="1251"/>
    </row>
    <row r="2752" spans="1:3" x14ac:dyDescent="0.2">
      <c r="A2752" s="1249"/>
      <c r="B2752" s="1251"/>
      <c r="C2752" s="1251"/>
    </row>
    <row r="2753" spans="1:3" x14ac:dyDescent="0.2">
      <c r="A2753" s="1249"/>
      <c r="B2753" s="1251"/>
      <c r="C2753" s="1251"/>
    </row>
    <row r="2754" spans="1:3" x14ac:dyDescent="0.2">
      <c r="A2754" s="1249"/>
      <c r="B2754" s="1251"/>
      <c r="C2754" s="1251"/>
    </row>
    <row r="2755" spans="1:3" x14ac:dyDescent="0.2">
      <c r="A2755" s="1249"/>
      <c r="B2755" s="1251"/>
      <c r="C2755" s="1251"/>
    </row>
    <row r="2756" spans="1:3" x14ac:dyDescent="0.2">
      <c r="A2756" s="1249"/>
      <c r="B2756" s="1251"/>
      <c r="C2756" s="1251"/>
    </row>
    <row r="2757" spans="1:3" x14ac:dyDescent="0.2">
      <c r="A2757" s="1249"/>
      <c r="B2757" s="1251"/>
      <c r="C2757" s="1251"/>
    </row>
    <row r="2758" spans="1:3" x14ac:dyDescent="0.2">
      <c r="A2758" s="1249"/>
      <c r="B2758" s="1251"/>
      <c r="C2758" s="1251"/>
    </row>
    <row r="2759" spans="1:3" x14ac:dyDescent="0.2">
      <c r="A2759" s="1249"/>
      <c r="B2759" s="1251"/>
      <c r="C2759" s="1251"/>
    </row>
    <row r="2760" spans="1:3" x14ac:dyDescent="0.2">
      <c r="A2760" s="1249"/>
      <c r="B2760" s="1251"/>
      <c r="C2760" s="1251"/>
    </row>
    <row r="2761" spans="1:3" x14ac:dyDescent="0.2">
      <c r="A2761" s="1249"/>
      <c r="B2761" s="1251"/>
      <c r="C2761" s="1251"/>
    </row>
    <row r="2762" spans="1:3" x14ac:dyDescent="0.2">
      <c r="A2762" s="1249"/>
      <c r="B2762" s="1251"/>
      <c r="C2762" s="1251"/>
    </row>
    <row r="2763" spans="1:3" x14ac:dyDescent="0.2">
      <c r="A2763" s="1249"/>
      <c r="B2763" s="1251"/>
      <c r="C2763" s="1251"/>
    </row>
    <row r="2764" spans="1:3" x14ac:dyDescent="0.2">
      <c r="A2764" s="1249"/>
      <c r="B2764" s="1251"/>
      <c r="C2764" s="1251"/>
    </row>
    <row r="2765" spans="1:3" x14ac:dyDescent="0.2">
      <c r="A2765" s="1249"/>
      <c r="B2765" s="1251"/>
      <c r="C2765" s="1251"/>
    </row>
    <row r="2766" spans="1:3" x14ac:dyDescent="0.2">
      <c r="A2766" s="1249"/>
      <c r="B2766" s="1251"/>
      <c r="C2766" s="1251"/>
    </row>
    <row r="2767" spans="1:3" x14ac:dyDescent="0.2">
      <c r="A2767" s="1249"/>
      <c r="B2767" s="1251"/>
      <c r="C2767" s="1251"/>
    </row>
    <row r="2768" spans="1:3" x14ac:dyDescent="0.2">
      <c r="A2768" s="1249"/>
      <c r="B2768" s="1251"/>
      <c r="C2768" s="1251"/>
    </row>
    <row r="2769" spans="1:3" x14ac:dyDescent="0.2">
      <c r="A2769" s="1249"/>
      <c r="B2769" s="1251"/>
      <c r="C2769" s="1251"/>
    </row>
    <row r="2770" spans="1:3" x14ac:dyDescent="0.2">
      <c r="A2770" s="1249"/>
      <c r="B2770" s="1251"/>
      <c r="C2770" s="1251"/>
    </row>
    <row r="2771" spans="1:3" x14ac:dyDescent="0.2">
      <c r="A2771" s="1249"/>
      <c r="B2771" s="1251"/>
      <c r="C2771" s="1251"/>
    </row>
    <row r="2772" spans="1:3" x14ac:dyDescent="0.2">
      <c r="A2772" s="1249"/>
      <c r="B2772" s="1251"/>
      <c r="C2772" s="1251"/>
    </row>
    <row r="2773" spans="1:3" x14ac:dyDescent="0.2">
      <c r="A2773" s="1249"/>
      <c r="B2773" s="1251"/>
      <c r="C2773" s="1251"/>
    </row>
    <row r="2774" spans="1:3" x14ac:dyDescent="0.2">
      <c r="A2774" s="1249"/>
      <c r="B2774" s="1251"/>
      <c r="C2774" s="1251"/>
    </row>
    <row r="2775" spans="1:3" x14ac:dyDescent="0.2">
      <c r="A2775" s="1249"/>
      <c r="B2775" s="1251"/>
      <c r="C2775" s="1251"/>
    </row>
    <row r="2776" spans="1:3" x14ac:dyDescent="0.2">
      <c r="A2776" s="1249"/>
      <c r="B2776" s="1251"/>
      <c r="C2776" s="1251"/>
    </row>
    <row r="2777" spans="1:3" x14ac:dyDescent="0.2">
      <c r="A2777" s="1249"/>
      <c r="B2777" s="1251"/>
      <c r="C2777" s="1251"/>
    </row>
    <row r="2778" spans="1:3" x14ac:dyDescent="0.2">
      <c r="A2778" s="1249"/>
      <c r="B2778" s="1251"/>
      <c r="C2778" s="1251"/>
    </row>
    <row r="2779" spans="1:3" x14ac:dyDescent="0.2">
      <c r="A2779" s="1249"/>
      <c r="B2779" s="1251"/>
      <c r="C2779" s="1251"/>
    </row>
    <row r="2780" spans="1:3" x14ac:dyDescent="0.2">
      <c r="A2780" s="1249"/>
      <c r="B2780" s="1251"/>
      <c r="C2780" s="1251"/>
    </row>
    <row r="2781" spans="1:3" x14ac:dyDescent="0.2">
      <c r="A2781" s="1249"/>
      <c r="B2781" s="1251"/>
      <c r="C2781" s="1251"/>
    </row>
    <row r="2782" spans="1:3" x14ac:dyDescent="0.2">
      <c r="A2782" s="1249"/>
      <c r="B2782" s="1251"/>
      <c r="C2782" s="1251"/>
    </row>
    <row r="2783" spans="1:3" x14ac:dyDescent="0.2">
      <c r="A2783" s="1249"/>
      <c r="B2783" s="1251"/>
      <c r="C2783" s="1251"/>
    </row>
    <row r="2784" spans="1:3" x14ac:dyDescent="0.2">
      <c r="A2784" s="1249"/>
      <c r="B2784" s="1251"/>
      <c r="C2784" s="1251"/>
    </row>
    <row r="2785" spans="1:3" x14ac:dyDescent="0.2">
      <c r="A2785" s="1249"/>
      <c r="B2785" s="1251"/>
      <c r="C2785" s="1251"/>
    </row>
    <row r="2786" spans="1:3" x14ac:dyDescent="0.2">
      <c r="A2786" s="1249"/>
      <c r="B2786" s="1251"/>
      <c r="C2786" s="1251"/>
    </row>
    <row r="2787" spans="1:3" x14ac:dyDescent="0.2">
      <c r="A2787" s="1249"/>
      <c r="B2787" s="1251"/>
      <c r="C2787" s="1251"/>
    </row>
    <row r="2788" spans="1:3" x14ac:dyDescent="0.2">
      <c r="A2788" s="1249"/>
      <c r="B2788" s="1251"/>
      <c r="C2788" s="1251"/>
    </row>
    <row r="2789" spans="1:3" x14ac:dyDescent="0.2">
      <c r="A2789" s="1249"/>
      <c r="B2789" s="1251"/>
      <c r="C2789" s="1251"/>
    </row>
    <row r="2790" spans="1:3" x14ac:dyDescent="0.2">
      <c r="A2790" s="1249"/>
      <c r="B2790" s="1251"/>
      <c r="C2790" s="1251"/>
    </row>
    <row r="2791" spans="1:3" x14ac:dyDescent="0.2">
      <c r="A2791" s="1249"/>
      <c r="B2791" s="1251"/>
      <c r="C2791" s="1251"/>
    </row>
    <row r="2792" spans="1:3" x14ac:dyDescent="0.2">
      <c r="A2792" s="1249"/>
      <c r="B2792" s="1251"/>
      <c r="C2792" s="1251"/>
    </row>
    <row r="2793" spans="1:3" x14ac:dyDescent="0.2">
      <c r="A2793" s="1249"/>
      <c r="B2793" s="1251"/>
      <c r="C2793" s="1251"/>
    </row>
    <row r="2794" spans="1:3" x14ac:dyDescent="0.2">
      <c r="A2794" s="1249"/>
      <c r="B2794" s="1251"/>
      <c r="C2794" s="1251"/>
    </row>
    <row r="2795" spans="1:3" x14ac:dyDescent="0.2">
      <c r="A2795" s="1249"/>
      <c r="B2795" s="1251"/>
      <c r="C2795" s="1251"/>
    </row>
    <row r="2796" spans="1:3" x14ac:dyDescent="0.2">
      <c r="A2796" s="1249"/>
      <c r="B2796" s="1251"/>
      <c r="C2796" s="1251"/>
    </row>
    <row r="2797" spans="1:3" x14ac:dyDescent="0.2">
      <c r="A2797" s="1249"/>
      <c r="B2797" s="1251"/>
      <c r="C2797" s="1251"/>
    </row>
    <row r="2798" spans="1:3" x14ac:dyDescent="0.2">
      <c r="A2798" s="1249"/>
      <c r="B2798" s="1251"/>
      <c r="C2798" s="1251"/>
    </row>
    <row r="2799" spans="1:3" x14ac:dyDescent="0.2">
      <c r="A2799" s="1249"/>
      <c r="B2799" s="1251"/>
      <c r="C2799" s="1251"/>
    </row>
    <row r="2800" spans="1:3" x14ac:dyDescent="0.2">
      <c r="A2800" s="1249"/>
      <c r="B2800" s="1251"/>
      <c r="C2800" s="1251"/>
    </row>
    <row r="2801" spans="1:3" x14ac:dyDescent="0.2">
      <c r="A2801" s="1249"/>
      <c r="B2801" s="1251"/>
      <c r="C2801" s="1251"/>
    </row>
    <row r="2802" spans="1:3" x14ac:dyDescent="0.2">
      <c r="A2802" s="1249"/>
      <c r="B2802" s="1251"/>
      <c r="C2802" s="1251"/>
    </row>
    <row r="2803" spans="1:3" x14ac:dyDescent="0.2">
      <c r="A2803" s="1249"/>
      <c r="B2803" s="1251"/>
      <c r="C2803" s="1251"/>
    </row>
    <row r="2804" spans="1:3" x14ac:dyDescent="0.2">
      <c r="A2804" s="1249"/>
      <c r="B2804" s="1251"/>
      <c r="C2804" s="1251"/>
    </row>
    <row r="2805" spans="1:3" x14ac:dyDescent="0.2">
      <c r="A2805" s="1249"/>
      <c r="B2805" s="1251"/>
      <c r="C2805" s="1251"/>
    </row>
    <row r="2806" spans="1:3" x14ac:dyDescent="0.2">
      <c r="A2806" s="1249"/>
      <c r="B2806" s="1251"/>
      <c r="C2806" s="1251"/>
    </row>
    <row r="2807" spans="1:3" x14ac:dyDescent="0.2">
      <c r="A2807" s="1249"/>
      <c r="B2807" s="1251"/>
      <c r="C2807" s="1251"/>
    </row>
    <row r="2808" spans="1:3" x14ac:dyDescent="0.2">
      <c r="A2808" s="1249"/>
      <c r="B2808" s="1251"/>
      <c r="C2808" s="1251"/>
    </row>
    <row r="2809" spans="1:3" x14ac:dyDescent="0.2">
      <c r="A2809" s="1249"/>
      <c r="B2809" s="1251"/>
      <c r="C2809" s="1251"/>
    </row>
    <row r="2810" spans="1:3" x14ac:dyDescent="0.2">
      <c r="A2810" s="1249"/>
      <c r="B2810" s="1251"/>
      <c r="C2810" s="1251"/>
    </row>
    <row r="2811" spans="1:3" x14ac:dyDescent="0.2">
      <c r="A2811" s="1249"/>
      <c r="B2811" s="1251"/>
      <c r="C2811" s="1251"/>
    </row>
    <row r="2812" spans="1:3" x14ac:dyDescent="0.2">
      <c r="A2812" s="1249"/>
      <c r="B2812" s="1251"/>
      <c r="C2812" s="1251"/>
    </row>
    <row r="2813" spans="1:3" x14ac:dyDescent="0.2">
      <c r="A2813" s="1249"/>
      <c r="B2813" s="1251"/>
      <c r="C2813" s="1251"/>
    </row>
    <row r="2814" spans="1:3" x14ac:dyDescent="0.2">
      <c r="A2814" s="1249"/>
      <c r="B2814" s="1251"/>
      <c r="C2814" s="1251"/>
    </row>
    <row r="2815" spans="1:3" x14ac:dyDescent="0.2">
      <c r="A2815" s="1249"/>
      <c r="B2815" s="1251"/>
      <c r="C2815" s="1251"/>
    </row>
    <row r="2816" spans="1:3" x14ac:dyDescent="0.2">
      <c r="A2816" s="1249"/>
      <c r="B2816" s="1251"/>
      <c r="C2816" s="1251"/>
    </row>
    <row r="2817" spans="1:3" x14ac:dyDescent="0.2">
      <c r="A2817" s="1249"/>
      <c r="B2817" s="1251"/>
      <c r="C2817" s="1251"/>
    </row>
    <row r="2818" spans="1:3" x14ac:dyDescent="0.2">
      <c r="A2818" s="1249"/>
      <c r="B2818" s="1251"/>
      <c r="C2818" s="1251"/>
    </row>
    <row r="2819" spans="1:3" x14ac:dyDescent="0.2">
      <c r="A2819" s="1249"/>
      <c r="B2819" s="1251"/>
      <c r="C2819" s="1251"/>
    </row>
    <row r="2820" spans="1:3" x14ac:dyDescent="0.2">
      <c r="A2820" s="1249"/>
      <c r="B2820" s="1251"/>
      <c r="C2820" s="1251"/>
    </row>
    <row r="2821" spans="1:3" x14ac:dyDescent="0.2">
      <c r="A2821" s="1249"/>
      <c r="B2821" s="1251"/>
      <c r="C2821" s="1251"/>
    </row>
    <row r="2822" spans="1:3" x14ac:dyDescent="0.2">
      <c r="A2822" s="1249"/>
      <c r="B2822" s="1251"/>
      <c r="C2822" s="1251"/>
    </row>
    <row r="2823" spans="1:3" x14ac:dyDescent="0.2">
      <c r="A2823" s="1249"/>
      <c r="B2823" s="1251"/>
      <c r="C2823" s="1251"/>
    </row>
    <row r="2824" spans="1:3" x14ac:dyDescent="0.2">
      <c r="A2824" s="1249"/>
      <c r="B2824" s="1251"/>
      <c r="C2824" s="1251"/>
    </row>
    <row r="2825" spans="1:3" x14ac:dyDescent="0.2">
      <c r="A2825" s="1249"/>
      <c r="B2825" s="1251"/>
      <c r="C2825" s="1251"/>
    </row>
    <row r="2826" spans="1:3" x14ac:dyDescent="0.2">
      <c r="A2826" s="1249"/>
      <c r="B2826" s="1251"/>
      <c r="C2826" s="1251"/>
    </row>
    <row r="2827" spans="1:3" x14ac:dyDescent="0.2">
      <c r="A2827" s="1249"/>
      <c r="B2827" s="1251"/>
      <c r="C2827" s="1251"/>
    </row>
    <row r="2828" spans="1:3" x14ac:dyDescent="0.2">
      <c r="A2828" s="1249"/>
      <c r="B2828" s="1251"/>
      <c r="C2828" s="1251"/>
    </row>
    <row r="2829" spans="1:3" x14ac:dyDescent="0.2">
      <c r="A2829" s="1249"/>
      <c r="B2829" s="1251"/>
      <c r="C2829" s="1251"/>
    </row>
    <row r="2830" spans="1:3" x14ac:dyDescent="0.2">
      <c r="A2830" s="1249"/>
      <c r="B2830" s="1251"/>
      <c r="C2830" s="1251"/>
    </row>
    <row r="2831" spans="1:3" x14ac:dyDescent="0.2">
      <c r="A2831" s="1249"/>
      <c r="B2831" s="1251"/>
      <c r="C2831" s="1251"/>
    </row>
    <row r="2832" spans="1:3" x14ac:dyDescent="0.2">
      <c r="A2832" s="1249"/>
      <c r="B2832" s="1251"/>
      <c r="C2832" s="1251"/>
    </row>
    <row r="2833" spans="1:3" x14ac:dyDescent="0.2">
      <c r="A2833" s="1249"/>
      <c r="B2833" s="1251"/>
      <c r="C2833" s="1251"/>
    </row>
    <row r="2834" spans="1:3" x14ac:dyDescent="0.2">
      <c r="A2834" s="1249"/>
      <c r="B2834" s="1251"/>
      <c r="C2834" s="1251"/>
    </row>
    <row r="2835" spans="1:3" x14ac:dyDescent="0.2">
      <c r="A2835" s="1249"/>
      <c r="B2835" s="1251"/>
      <c r="C2835" s="1251"/>
    </row>
    <row r="2836" spans="1:3" x14ac:dyDescent="0.2">
      <c r="A2836" s="1249"/>
      <c r="B2836" s="1251"/>
      <c r="C2836" s="1251"/>
    </row>
    <row r="2837" spans="1:3" x14ac:dyDescent="0.2">
      <c r="A2837" s="1249"/>
      <c r="B2837" s="1251"/>
      <c r="C2837" s="1251"/>
    </row>
    <row r="2838" spans="1:3" x14ac:dyDescent="0.2">
      <c r="A2838" s="1249"/>
      <c r="B2838" s="1251"/>
      <c r="C2838" s="1251"/>
    </row>
    <row r="2839" spans="1:3" x14ac:dyDescent="0.2">
      <c r="A2839" s="1249"/>
      <c r="B2839" s="1251"/>
      <c r="C2839" s="1251"/>
    </row>
    <row r="2840" spans="1:3" x14ac:dyDescent="0.2">
      <c r="A2840" s="1249"/>
      <c r="B2840" s="1251"/>
      <c r="C2840" s="1251"/>
    </row>
    <row r="2841" spans="1:3" x14ac:dyDescent="0.2">
      <c r="A2841" s="1249"/>
      <c r="B2841" s="1251"/>
      <c r="C2841" s="1251"/>
    </row>
    <row r="2842" spans="1:3" x14ac:dyDescent="0.2">
      <c r="A2842" s="1249"/>
      <c r="B2842" s="1251"/>
      <c r="C2842" s="1251"/>
    </row>
    <row r="2843" spans="1:3" x14ac:dyDescent="0.2">
      <c r="A2843" s="1249"/>
      <c r="B2843" s="1251"/>
      <c r="C2843" s="1251"/>
    </row>
    <row r="2844" spans="1:3" x14ac:dyDescent="0.2">
      <c r="A2844" s="1249"/>
      <c r="B2844" s="1251"/>
      <c r="C2844" s="1251"/>
    </row>
    <row r="2845" spans="1:3" x14ac:dyDescent="0.2">
      <c r="A2845" s="1249"/>
      <c r="B2845" s="1251"/>
      <c r="C2845" s="1251"/>
    </row>
    <row r="2846" spans="1:3" x14ac:dyDescent="0.2">
      <c r="A2846" s="1249"/>
      <c r="B2846" s="1251"/>
      <c r="C2846" s="1251"/>
    </row>
    <row r="2847" spans="1:3" x14ac:dyDescent="0.2">
      <c r="A2847" s="1249"/>
      <c r="B2847" s="1251"/>
      <c r="C2847" s="1251"/>
    </row>
    <row r="2848" spans="1:3" x14ac:dyDescent="0.2">
      <c r="A2848" s="1249"/>
      <c r="B2848" s="1251"/>
      <c r="C2848" s="1251"/>
    </row>
    <row r="2849" spans="1:3" x14ac:dyDescent="0.2">
      <c r="A2849" s="1249"/>
      <c r="B2849" s="1251"/>
      <c r="C2849" s="1251"/>
    </row>
    <row r="2850" spans="1:3" x14ac:dyDescent="0.2">
      <c r="A2850" s="1249"/>
      <c r="B2850" s="1251"/>
      <c r="C2850" s="1251"/>
    </row>
    <row r="2851" spans="1:3" x14ac:dyDescent="0.2">
      <c r="A2851" s="1249"/>
      <c r="B2851" s="1251"/>
      <c r="C2851" s="1251"/>
    </row>
    <row r="2852" spans="1:3" x14ac:dyDescent="0.2">
      <c r="A2852" s="1249"/>
      <c r="B2852" s="1251"/>
      <c r="C2852" s="1251"/>
    </row>
    <row r="2853" spans="1:3" x14ac:dyDescent="0.2">
      <c r="A2853" s="1249"/>
      <c r="B2853" s="1251"/>
      <c r="C2853" s="1251"/>
    </row>
    <row r="2854" spans="1:3" x14ac:dyDescent="0.2">
      <c r="A2854" s="1249"/>
      <c r="B2854" s="1251"/>
      <c r="C2854" s="1251"/>
    </row>
    <row r="2855" spans="1:3" x14ac:dyDescent="0.2">
      <c r="A2855" s="1249"/>
      <c r="B2855" s="1251"/>
      <c r="C2855" s="1251"/>
    </row>
    <row r="2856" spans="1:3" x14ac:dyDescent="0.2">
      <c r="A2856" s="1249"/>
      <c r="B2856" s="1251"/>
      <c r="C2856" s="1251"/>
    </row>
    <row r="2857" spans="1:3" x14ac:dyDescent="0.2">
      <c r="A2857" s="1249"/>
      <c r="B2857" s="1251"/>
      <c r="C2857" s="1251"/>
    </row>
    <row r="2858" spans="1:3" x14ac:dyDescent="0.2">
      <c r="A2858" s="1249"/>
      <c r="B2858" s="1251"/>
      <c r="C2858" s="1251"/>
    </row>
    <row r="2859" spans="1:3" x14ac:dyDescent="0.2">
      <c r="A2859" s="1249"/>
      <c r="B2859" s="1251"/>
      <c r="C2859" s="1251"/>
    </row>
    <row r="2860" spans="1:3" x14ac:dyDescent="0.2">
      <c r="A2860" s="1249"/>
      <c r="B2860" s="1251"/>
      <c r="C2860" s="1251"/>
    </row>
    <row r="2861" spans="1:3" x14ac:dyDescent="0.2">
      <c r="A2861" s="1249"/>
      <c r="B2861" s="1251"/>
      <c r="C2861" s="1251"/>
    </row>
    <row r="2862" spans="1:3" x14ac:dyDescent="0.2">
      <c r="A2862" s="1249"/>
      <c r="B2862" s="1251"/>
      <c r="C2862" s="1251"/>
    </row>
    <row r="2863" spans="1:3" x14ac:dyDescent="0.2">
      <c r="A2863" s="1249"/>
      <c r="B2863" s="1251"/>
      <c r="C2863" s="1251"/>
    </row>
    <row r="2864" spans="1:3" x14ac:dyDescent="0.2">
      <c r="A2864" s="1249"/>
      <c r="B2864" s="1251"/>
      <c r="C2864" s="1251"/>
    </row>
    <row r="2865" spans="1:3" x14ac:dyDescent="0.2">
      <c r="A2865" s="1249"/>
      <c r="B2865" s="1251"/>
      <c r="C2865" s="1251"/>
    </row>
    <row r="2866" spans="1:3" x14ac:dyDescent="0.2">
      <c r="A2866" s="1249"/>
      <c r="B2866" s="1251"/>
      <c r="C2866" s="1251"/>
    </row>
    <row r="2867" spans="1:3" x14ac:dyDescent="0.2">
      <c r="A2867" s="1249"/>
      <c r="B2867" s="1251"/>
      <c r="C2867" s="1251"/>
    </row>
    <row r="2868" spans="1:3" x14ac:dyDescent="0.2">
      <c r="A2868" s="1249"/>
      <c r="B2868" s="1251"/>
      <c r="C2868" s="1251"/>
    </row>
    <row r="2869" spans="1:3" x14ac:dyDescent="0.2">
      <c r="A2869" s="1249"/>
      <c r="B2869" s="1251"/>
      <c r="C2869" s="1251"/>
    </row>
    <row r="2870" spans="1:3" x14ac:dyDescent="0.2">
      <c r="A2870" s="1249"/>
      <c r="B2870" s="1251"/>
      <c r="C2870" s="1251"/>
    </row>
    <row r="2871" spans="1:3" x14ac:dyDescent="0.2">
      <c r="A2871" s="1249"/>
      <c r="B2871" s="1251"/>
      <c r="C2871" s="1251"/>
    </row>
    <row r="2872" spans="1:3" x14ac:dyDescent="0.2">
      <c r="A2872" s="1249"/>
      <c r="B2872" s="1251"/>
      <c r="C2872" s="1251"/>
    </row>
    <row r="2873" spans="1:3" x14ac:dyDescent="0.2">
      <c r="A2873" s="1249"/>
      <c r="B2873" s="1251"/>
      <c r="C2873" s="1251"/>
    </row>
    <row r="2874" spans="1:3" x14ac:dyDescent="0.2">
      <c r="A2874" s="1249"/>
      <c r="B2874" s="1251"/>
      <c r="C2874" s="1251"/>
    </row>
    <row r="2875" spans="1:3" x14ac:dyDescent="0.2">
      <c r="A2875" s="1249"/>
      <c r="B2875" s="1251"/>
      <c r="C2875" s="1251"/>
    </row>
    <row r="2876" spans="1:3" x14ac:dyDescent="0.2">
      <c r="A2876" s="1249"/>
      <c r="B2876" s="1251"/>
      <c r="C2876" s="1251"/>
    </row>
    <row r="2877" spans="1:3" x14ac:dyDescent="0.2">
      <c r="A2877" s="1249"/>
      <c r="B2877" s="1251"/>
      <c r="C2877" s="1251"/>
    </row>
    <row r="2878" spans="1:3" x14ac:dyDescent="0.2">
      <c r="A2878" s="1249"/>
      <c r="B2878" s="1251"/>
      <c r="C2878" s="1251"/>
    </row>
    <row r="2879" spans="1:3" x14ac:dyDescent="0.2">
      <c r="A2879" s="1249"/>
      <c r="B2879" s="1251"/>
      <c r="C2879" s="1251"/>
    </row>
    <row r="2880" spans="1:3" x14ac:dyDescent="0.2">
      <c r="A2880" s="1249"/>
      <c r="B2880" s="1251"/>
      <c r="C2880" s="1251"/>
    </row>
    <row r="2881" spans="1:3" x14ac:dyDescent="0.2">
      <c r="A2881" s="1249"/>
      <c r="B2881" s="1251"/>
      <c r="C2881" s="1251"/>
    </row>
    <row r="2882" spans="1:3" x14ac:dyDescent="0.2">
      <c r="A2882" s="1249"/>
      <c r="B2882" s="1251"/>
      <c r="C2882" s="1251"/>
    </row>
    <row r="2883" spans="1:3" x14ac:dyDescent="0.2">
      <c r="A2883" s="1249"/>
      <c r="B2883" s="1251"/>
      <c r="C2883" s="1251"/>
    </row>
    <row r="2884" spans="1:3" x14ac:dyDescent="0.2">
      <c r="A2884" s="1249"/>
      <c r="B2884" s="1251"/>
      <c r="C2884" s="1251"/>
    </row>
    <row r="2885" spans="1:3" x14ac:dyDescent="0.2">
      <c r="A2885" s="1249"/>
      <c r="B2885" s="1251"/>
      <c r="C2885" s="1251"/>
    </row>
    <row r="2886" spans="1:3" x14ac:dyDescent="0.2">
      <c r="A2886" s="1249"/>
      <c r="B2886" s="1251"/>
      <c r="C2886" s="1251"/>
    </row>
    <row r="2887" spans="1:3" x14ac:dyDescent="0.2">
      <c r="A2887" s="1249"/>
      <c r="B2887" s="1251"/>
      <c r="C2887" s="1251"/>
    </row>
    <row r="2888" spans="1:3" x14ac:dyDescent="0.2">
      <c r="A2888" s="1249"/>
      <c r="B2888" s="1251"/>
      <c r="C2888" s="1251"/>
    </row>
    <row r="2889" spans="1:3" x14ac:dyDescent="0.2">
      <c r="A2889" s="1249"/>
      <c r="B2889" s="1251"/>
      <c r="C2889" s="1251"/>
    </row>
    <row r="2890" spans="1:3" x14ac:dyDescent="0.2">
      <c r="A2890" s="1249"/>
      <c r="B2890" s="1251"/>
      <c r="C2890" s="1251"/>
    </row>
    <row r="2891" spans="1:3" x14ac:dyDescent="0.2">
      <c r="A2891" s="1249"/>
      <c r="B2891" s="1251"/>
      <c r="C2891" s="1251"/>
    </row>
    <row r="2892" spans="1:3" x14ac:dyDescent="0.2">
      <c r="A2892" s="1249"/>
      <c r="B2892" s="1251"/>
      <c r="C2892" s="1251"/>
    </row>
    <row r="2893" spans="1:3" x14ac:dyDescent="0.2">
      <c r="A2893" s="1249"/>
      <c r="B2893" s="1251"/>
      <c r="C2893" s="1251"/>
    </row>
    <row r="2894" spans="1:3" x14ac:dyDescent="0.2">
      <c r="A2894" s="1249"/>
      <c r="B2894" s="1251"/>
      <c r="C2894" s="1251"/>
    </row>
    <row r="2895" spans="1:3" x14ac:dyDescent="0.2">
      <c r="A2895" s="1249"/>
      <c r="B2895" s="1251"/>
      <c r="C2895" s="1251"/>
    </row>
    <row r="2896" spans="1:3" x14ac:dyDescent="0.2">
      <c r="A2896" s="1249"/>
      <c r="B2896" s="1251"/>
      <c r="C2896" s="1251"/>
    </row>
    <row r="2897" spans="1:3" x14ac:dyDescent="0.2">
      <c r="A2897" s="1249"/>
      <c r="B2897" s="1251"/>
      <c r="C2897" s="1251"/>
    </row>
    <row r="2898" spans="1:3" x14ac:dyDescent="0.2">
      <c r="A2898" s="1249"/>
      <c r="B2898" s="1251"/>
      <c r="C2898" s="1251"/>
    </row>
    <row r="2899" spans="1:3" x14ac:dyDescent="0.2">
      <c r="A2899" s="1249"/>
      <c r="B2899" s="1251"/>
      <c r="C2899" s="1251"/>
    </row>
    <row r="2900" spans="1:3" x14ac:dyDescent="0.2">
      <c r="A2900" s="1249"/>
      <c r="B2900" s="1251"/>
      <c r="C2900" s="1251"/>
    </row>
    <row r="2901" spans="1:3" x14ac:dyDescent="0.2">
      <c r="A2901" s="1249"/>
      <c r="B2901" s="1251"/>
      <c r="C2901" s="1251"/>
    </row>
    <row r="2902" spans="1:3" x14ac:dyDescent="0.2">
      <c r="A2902" s="1249"/>
      <c r="B2902" s="1251"/>
      <c r="C2902" s="1251"/>
    </row>
    <row r="2903" spans="1:3" x14ac:dyDescent="0.2">
      <c r="A2903" s="1249"/>
      <c r="B2903" s="1251"/>
      <c r="C2903" s="1251"/>
    </row>
    <row r="2904" spans="1:3" x14ac:dyDescent="0.2">
      <c r="A2904" s="1249"/>
      <c r="B2904" s="1251"/>
      <c r="C2904" s="1251"/>
    </row>
    <row r="2905" spans="1:3" x14ac:dyDescent="0.2">
      <c r="A2905" s="1249"/>
      <c r="B2905" s="1251"/>
      <c r="C2905" s="1251"/>
    </row>
    <row r="2906" spans="1:3" x14ac:dyDescent="0.2">
      <c r="A2906" s="1249"/>
      <c r="B2906" s="1251"/>
      <c r="C2906" s="1251"/>
    </row>
    <row r="2907" spans="1:3" x14ac:dyDescent="0.2">
      <c r="A2907" s="1249"/>
      <c r="B2907" s="1251"/>
      <c r="C2907" s="1251"/>
    </row>
    <row r="2908" spans="1:3" x14ac:dyDescent="0.2">
      <c r="A2908" s="1249"/>
      <c r="B2908" s="1251"/>
      <c r="C2908" s="1251"/>
    </row>
    <row r="2909" spans="1:3" x14ac:dyDescent="0.2">
      <c r="A2909" s="1249"/>
      <c r="B2909" s="1251"/>
      <c r="C2909" s="1251"/>
    </row>
    <row r="2910" spans="1:3" x14ac:dyDescent="0.2">
      <c r="A2910" s="1249"/>
      <c r="B2910" s="1251"/>
      <c r="C2910" s="1251"/>
    </row>
    <row r="2911" spans="1:3" x14ac:dyDescent="0.2">
      <c r="A2911" s="1249"/>
      <c r="B2911" s="1251"/>
      <c r="C2911" s="1251"/>
    </row>
    <row r="2912" spans="1:3" x14ac:dyDescent="0.2">
      <c r="A2912" s="1249"/>
      <c r="B2912" s="1251"/>
      <c r="C2912" s="1251"/>
    </row>
    <row r="2913" spans="1:3" x14ac:dyDescent="0.2">
      <c r="A2913" s="1249"/>
      <c r="B2913" s="1251"/>
      <c r="C2913" s="1251"/>
    </row>
    <row r="2914" spans="1:3" x14ac:dyDescent="0.2">
      <c r="A2914" s="1249"/>
      <c r="B2914" s="1251"/>
      <c r="C2914" s="1251"/>
    </row>
    <row r="2915" spans="1:3" x14ac:dyDescent="0.2">
      <c r="A2915" s="1249"/>
      <c r="B2915" s="1251"/>
      <c r="C2915" s="1251"/>
    </row>
    <row r="2916" spans="1:3" x14ac:dyDescent="0.2">
      <c r="A2916" s="1249"/>
      <c r="B2916" s="1251"/>
      <c r="C2916" s="1251"/>
    </row>
    <row r="2917" spans="1:3" x14ac:dyDescent="0.2">
      <c r="A2917" s="1249"/>
      <c r="B2917" s="1251"/>
      <c r="C2917" s="1251"/>
    </row>
    <row r="2918" spans="1:3" x14ac:dyDescent="0.2">
      <c r="A2918" s="1249"/>
      <c r="B2918" s="1251"/>
      <c r="C2918" s="1251"/>
    </row>
    <row r="2919" spans="1:3" x14ac:dyDescent="0.2">
      <c r="A2919" s="1249"/>
      <c r="B2919" s="1251"/>
      <c r="C2919" s="1251"/>
    </row>
    <row r="2920" spans="1:3" x14ac:dyDescent="0.2">
      <c r="A2920" s="1249"/>
      <c r="B2920" s="1251"/>
      <c r="C2920" s="1251"/>
    </row>
    <row r="2921" spans="1:3" x14ac:dyDescent="0.2">
      <c r="A2921" s="1249"/>
      <c r="B2921" s="1251"/>
      <c r="C2921" s="1251"/>
    </row>
    <row r="2922" spans="1:3" x14ac:dyDescent="0.2">
      <c r="A2922" s="1249"/>
      <c r="B2922" s="1251"/>
      <c r="C2922" s="1251"/>
    </row>
    <row r="2923" spans="1:3" x14ac:dyDescent="0.2">
      <c r="A2923" s="1249"/>
      <c r="B2923" s="1251"/>
      <c r="C2923" s="1251"/>
    </row>
    <row r="2924" spans="1:3" x14ac:dyDescent="0.2">
      <c r="A2924" s="1249"/>
      <c r="B2924" s="1251"/>
      <c r="C2924" s="1251"/>
    </row>
    <row r="2925" spans="1:3" x14ac:dyDescent="0.2">
      <c r="A2925" s="1249"/>
      <c r="B2925" s="1251"/>
      <c r="C2925" s="1251"/>
    </row>
    <row r="2926" spans="1:3" x14ac:dyDescent="0.2">
      <c r="A2926" s="1249"/>
      <c r="B2926" s="1251"/>
      <c r="C2926" s="1251"/>
    </row>
    <row r="2927" spans="1:3" x14ac:dyDescent="0.2">
      <c r="A2927" s="1249"/>
      <c r="B2927" s="1251"/>
      <c r="C2927" s="1251"/>
    </row>
    <row r="2928" spans="1:3" x14ac:dyDescent="0.2">
      <c r="A2928" s="1249"/>
      <c r="B2928" s="1251"/>
      <c r="C2928" s="1251"/>
    </row>
    <row r="2929" spans="1:3" x14ac:dyDescent="0.2">
      <c r="A2929" s="1249"/>
      <c r="B2929" s="1251"/>
      <c r="C2929" s="1251"/>
    </row>
    <row r="2930" spans="1:3" x14ac:dyDescent="0.2">
      <c r="A2930" s="1249"/>
      <c r="B2930" s="1251"/>
      <c r="C2930" s="1251"/>
    </row>
    <row r="2931" spans="1:3" x14ac:dyDescent="0.2">
      <c r="A2931" s="1249"/>
      <c r="B2931" s="1251"/>
      <c r="C2931" s="1251"/>
    </row>
    <row r="2932" spans="1:3" x14ac:dyDescent="0.2">
      <c r="A2932" s="1249"/>
      <c r="B2932" s="1251"/>
      <c r="C2932" s="1251"/>
    </row>
    <row r="2933" spans="1:3" x14ac:dyDescent="0.2">
      <c r="A2933" s="1249"/>
      <c r="B2933" s="1251"/>
      <c r="C2933" s="1251"/>
    </row>
    <row r="2934" spans="1:3" x14ac:dyDescent="0.2">
      <c r="A2934" s="1249"/>
      <c r="B2934" s="1251"/>
      <c r="C2934" s="1251"/>
    </row>
    <row r="2935" spans="1:3" x14ac:dyDescent="0.2">
      <c r="A2935" s="1249"/>
      <c r="B2935" s="1251"/>
      <c r="C2935" s="1251"/>
    </row>
    <row r="2936" spans="1:3" x14ac:dyDescent="0.2">
      <c r="A2936" s="1249"/>
      <c r="B2936" s="1251"/>
      <c r="C2936" s="1251"/>
    </row>
    <row r="2937" spans="1:3" x14ac:dyDescent="0.2">
      <c r="A2937" s="1249"/>
      <c r="B2937" s="1251"/>
      <c r="C2937" s="1251"/>
    </row>
    <row r="2938" spans="1:3" x14ac:dyDescent="0.2">
      <c r="A2938" s="1249"/>
      <c r="B2938" s="1251"/>
      <c r="C2938" s="1251"/>
    </row>
    <row r="2939" spans="1:3" x14ac:dyDescent="0.2">
      <c r="A2939" s="1249"/>
      <c r="B2939" s="1251"/>
      <c r="C2939" s="1251"/>
    </row>
    <row r="2940" spans="1:3" x14ac:dyDescent="0.2">
      <c r="A2940" s="1249"/>
      <c r="B2940" s="1251"/>
      <c r="C2940" s="1251"/>
    </row>
    <row r="2941" spans="1:3" x14ac:dyDescent="0.2">
      <c r="A2941" s="1249"/>
      <c r="B2941" s="1251"/>
      <c r="C2941" s="1251"/>
    </row>
    <row r="2942" spans="1:3" x14ac:dyDescent="0.2">
      <c r="A2942" s="1249"/>
      <c r="B2942" s="1251"/>
      <c r="C2942" s="1251"/>
    </row>
    <row r="2943" spans="1:3" x14ac:dyDescent="0.2">
      <c r="A2943" s="1249"/>
      <c r="B2943" s="1251"/>
      <c r="C2943" s="1251"/>
    </row>
    <row r="2944" spans="1:3" x14ac:dyDescent="0.2">
      <c r="A2944" s="1249"/>
      <c r="B2944" s="1251"/>
      <c r="C2944" s="1251"/>
    </row>
    <row r="2945" spans="1:3" x14ac:dyDescent="0.2">
      <c r="A2945" s="1249"/>
      <c r="B2945" s="1251"/>
      <c r="C2945" s="1251"/>
    </row>
    <row r="2946" spans="1:3" x14ac:dyDescent="0.2">
      <c r="A2946" s="1249"/>
      <c r="B2946" s="1251"/>
      <c r="C2946" s="1251"/>
    </row>
    <row r="2947" spans="1:3" x14ac:dyDescent="0.2">
      <c r="A2947" s="1249"/>
      <c r="B2947" s="1251"/>
      <c r="C2947" s="1251"/>
    </row>
    <row r="2948" spans="1:3" x14ac:dyDescent="0.2">
      <c r="A2948" s="1249"/>
      <c r="B2948" s="1251"/>
      <c r="C2948" s="1251"/>
    </row>
    <row r="2949" spans="1:3" x14ac:dyDescent="0.2">
      <c r="A2949" s="1249"/>
      <c r="B2949" s="1251"/>
      <c r="C2949" s="1251"/>
    </row>
    <row r="2950" spans="1:3" x14ac:dyDescent="0.2">
      <c r="A2950" s="1249"/>
      <c r="B2950" s="1251"/>
      <c r="C2950" s="1251"/>
    </row>
    <row r="2951" spans="1:3" x14ac:dyDescent="0.2">
      <c r="A2951" s="1249"/>
      <c r="B2951" s="1251"/>
      <c r="C2951" s="1251"/>
    </row>
    <row r="2952" spans="1:3" x14ac:dyDescent="0.2">
      <c r="A2952" s="1249"/>
      <c r="B2952" s="1251"/>
      <c r="C2952" s="1251"/>
    </row>
    <row r="2953" spans="1:3" x14ac:dyDescent="0.2">
      <c r="A2953" s="1249"/>
      <c r="B2953" s="1251"/>
      <c r="C2953" s="1251"/>
    </row>
    <row r="2954" spans="1:3" x14ac:dyDescent="0.2">
      <c r="A2954" s="1249"/>
      <c r="B2954" s="1251"/>
      <c r="C2954" s="1251"/>
    </row>
    <row r="2955" spans="1:3" x14ac:dyDescent="0.2">
      <c r="A2955" s="1249"/>
      <c r="B2955" s="1251"/>
      <c r="C2955" s="1251"/>
    </row>
    <row r="2956" spans="1:3" x14ac:dyDescent="0.2">
      <c r="A2956" s="1249"/>
      <c r="B2956" s="1251"/>
      <c r="C2956" s="1251"/>
    </row>
    <row r="2957" spans="1:3" x14ac:dyDescent="0.2">
      <c r="A2957" s="1249"/>
      <c r="B2957" s="1251"/>
      <c r="C2957" s="1251"/>
    </row>
    <row r="2958" spans="1:3" x14ac:dyDescent="0.2">
      <c r="A2958" s="1249"/>
      <c r="B2958" s="1251"/>
      <c r="C2958" s="1251"/>
    </row>
    <row r="2959" spans="1:3" x14ac:dyDescent="0.2">
      <c r="A2959" s="1249"/>
      <c r="B2959" s="1251"/>
      <c r="C2959" s="1251"/>
    </row>
    <row r="2960" spans="1:3" x14ac:dyDescent="0.2">
      <c r="A2960" s="1249"/>
      <c r="B2960" s="1251"/>
      <c r="C2960" s="1251"/>
    </row>
    <row r="2961" spans="1:3" x14ac:dyDescent="0.2">
      <c r="A2961" s="1249"/>
      <c r="B2961" s="1251"/>
      <c r="C2961" s="1251"/>
    </row>
    <row r="2962" spans="1:3" x14ac:dyDescent="0.2">
      <c r="A2962" s="1249"/>
      <c r="B2962" s="1251"/>
      <c r="C2962" s="1251"/>
    </row>
    <row r="2963" spans="1:3" x14ac:dyDescent="0.2">
      <c r="A2963" s="1249"/>
      <c r="B2963" s="1251"/>
      <c r="C2963" s="1251"/>
    </row>
    <row r="2964" spans="1:3" x14ac:dyDescent="0.2">
      <c r="A2964" s="1249"/>
      <c r="B2964" s="1251"/>
      <c r="C2964" s="1251"/>
    </row>
    <row r="2965" spans="1:3" x14ac:dyDescent="0.2">
      <c r="A2965" s="1249"/>
      <c r="B2965" s="1251"/>
      <c r="C2965" s="1251"/>
    </row>
    <row r="2966" spans="1:3" x14ac:dyDescent="0.2">
      <c r="A2966" s="1249"/>
      <c r="B2966" s="1251"/>
      <c r="C2966" s="1251"/>
    </row>
    <row r="2967" spans="1:3" x14ac:dyDescent="0.2">
      <c r="A2967" s="1249"/>
      <c r="B2967" s="1251"/>
      <c r="C2967" s="1251"/>
    </row>
    <row r="2968" spans="1:3" x14ac:dyDescent="0.2">
      <c r="A2968" s="1249"/>
      <c r="B2968" s="1251"/>
      <c r="C2968" s="1251"/>
    </row>
    <row r="2969" spans="1:3" x14ac:dyDescent="0.2">
      <c r="A2969" s="1249"/>
      <c r="B2969" s="1251"/>
      <c r="C2969" s="1251"/>
    </row>
    <row r="2970" spans="1:3" x14ac:dyDescent="0.2">
      <c r="A2970" s="1249"/>
      <c r="B2970" s="1251"/>
      <c r="C2970" s="1251"/>
    </row>
    <row r="2971" spans="1:3" x14ac:dyDescent="0.2">
      <c r="A2971" s="1249"/>
      <c r="B2971" s="1251"/>
      <c r="C2971" s="1251"/>
    </row>
    <row r="2972" spans="1:3" x14ac:dyDescent="0.2">
      <c r="A2972" s="1249"/>
      <c r="B2972" s="1251"/>
      <c r="C2972" s="1251"/>
    </row>
    <row r="2973" spans="1:3" x14ac:dyDescent="0.2">
      <c r="A2973" s="1249"/>
      <c r="B2973" s="1251"/>
      <c r="C2973" s="1251"/>
    </row>
    <row r="2974" spans="1:3" x14ac:dyDescent="0.2">
      <c r="A2974" s="1249"/>
      <c r="B2974" s="1251"/>
      <c r="C2974" s="1251"/>
    </row>
    <row r="2975" spans="1:3" x14ac:dyDescent="0.2">
      <c r="A2975" s="1249"/>
      <c r="B2975" s="1251"/>
      <c r="C2975" s="1251"/>
    </row>
    <row r="2976" spans="1:3" x14ac:dyDescent="0.2">
      <c r="A2976" s="1249"/>
      <c r="B2976" s="1251"/>
      <c r="C2976" s="1251"/>
    </row>
    <row r="2977" spans="1:3" x14ac:dyDescent="0.2">
      <c r="A2977" s="1249"/>
      <c r="B2977" s="1251"/>
      <c r="C2977" s="1251"/>
    </row>
    <row r="2978" spans="1:3" x14ac:dyDescent="0.2">
      <c r="A2978" s="1249"/>
      <c r="B2978" s="1251"/>
      <c r="C2978" s="1251"/>
    </row>
    <row r="2979" spans="1:3" x14ac:dyDescent="0.2">
      <c r="A2979" s="1249"/>
      <c r="B2979" s="1251"/>
      <c r="C2979" s="1251"/>
    </row>
    <row r="2980" spans="1:3" x14ac:dyDescent="0.2">
      <c r="A2980" s="1249"/>
      <c r="B2980" s="1251"/>
      <c r="C2980" s="1251"/>
    </row>
    <row r="2981" spans="1:3" x14ac:dyDescent="0.2">
      <c r="A2981" s="1249"/>
      <c r="B2981" s="1251"/>
      <c r="C2981" s="1251"/>
    </row>
    <row r="2982" spans="1:3" x14ac:dyDescent="0.2">
      <c r="A2982" s="1249"/>
      <c r="B2982" s="1251"/>
      <c r="C2982" s="1251"/>
    </row>
    <row r="2983" spans="1:3" x14ac:dyDescent="0.2">
      <c r="A2983" s="1249"/>
      <c r="B2983" s="1251"/>
      <c r="C2983" s="1251"/>
    </row>
    <row r="2984" spans="1:3" x14ac:dyDescent="0.2">
      <c r="A2984" s="1249"/>
      <c r="B2984" s="1251"/>
      <c r="C2984" s="1251"/>
    </row>
    <row r="2985" spans="1:3" x14ac:dyDescent="0.2">
      <c r="A2985" s="1249"/>
      <c r="B2985" s="1251"/>
      <c r="C2985" s="1251"/>
    </row>
    <row r="2986" spans="1:3" x14ac:dyDescent="0.2">
      <c r="A2986" s="1249"/>
      <c r="B2986" s="1251"/>
      <c r="C2986" s="1251"/>
    </row>
    <row r="2987" spans="1:3" x14ac:dyDescent="0.2">
      <c r="A2987" s="1249"/>
      <c r="B2987" s="1251"/>
      <c r="C2987" s="1251"/>
    </row>
    <row r="2988" spans="1:3" x14ac:dyDescent="0.2">
      <c r="A2988" s="1249"/>
      <c r="B2988" s="1251"/>
      <c r="C2988" s="1251"/>
    </row>
    <row r="2989" spans="1:3" x14ac:dyDescent="0.2">
      <c r="A2989" s="1249"/>
      <c r="B2989" s="1251"/>
      <c r="C2989" s="1251"/>
    </row>
    <row r="2990" spans="1:3" x14ac:dyDescent="0.2">
      <c r="A2990" s="1249"/>
      <c r="B2990" s="1251"/>
      <c r="C2990" s="1251"/>
    </row>
    <row r="2991" spans="1:3" x14ac:dyDescent="0.2">
      <c r="A2991" s="1249"/>
      <c r="B2991" s="1251"/>
      <c r="C2991" s="1251"/>
    </row>
    <row r="2992" spans="1:3" x14ac:dyDescent="0.2">
      <c r="A2992" s="1249"/>
      <c r="B2992" s="1251"/>
      <c r="C2992" s="1251"/>
    </row>
    <row r="2993" spans="1:3" x14ac:dyDescent="0.2">
      <c r="A2993" s="1249"/>
      <c r="B2993" s="1251"/>
      <c r="C2993" s="1251"/>
    </row>
    <row r="2994" spans="1:3" x14ac:dyDescent="0.2">
      <c r="A2994" s="1249"/>
      <c r="B2994" s="1251"/>
      <c r="C2994" s="1251"/>
    </row>
    <row r="2995" spans="1:3" x14ac:dyDescent="0.2">
      <c r="A2995" s="1249"/>
      <c r="B2995" s="1251"/>
      <c r="C2995" s="1251"/>
    </row>
    <row r="2996" spans="1:3" x14ac:dyDescent="0.2">
      <c r="A2996" s="1249"/>
      <c r="B2996" s="1251"/>
      <c r="C2996" s="1251"/>
    </row>
    <row r="2997" spans="1:3" x14ac:dyDescent="0.2">
      <c r="A2997" s="1249"/>
      <c r="B2997" s="1251"/>
      <c r="C2997" s="1251"/>
    </row>
    <row r="2998" spans="1:3" x14ac:dyDescent="0.2">
      <c r="A2998" s="1249"/>
      <c r="B2998" s="1251"/>
      <c r="C2998" s="1251"/>
    </row>
    <row r="2999" spans="1:3" x14ac:dyDescent="0.2">
      <c r="A2999" s="1249"/>
      <c r="B2999" s="1251"/>
      <c r="C2999" s="1251"/>
    </row>
    <row r="3000" spans="1:3" x14ac:dyDescent="0.2">
      <c r="A3000" s="1249"/>
      <c r="B3000" s="1251"/>
      <c r="C3000" s="1251"/>
    </row>
  </sheetData>
  <sheetProtection algorithmName="SHA-512" hashValue="3WgCP+OOlne4coYXMwY5iC8fwERaw4x3cUXAESW7mkyEaxWtlHay7IZpbQLSZfDi8smIsCXeYIQkUwFEECLUaQ==" saltValue="TeQyGaO/P6mSZDll7hed8w==" spinCount="100000" sheet="1" selectLockedCells="1"/>
  <mergeCells count="277">
    <mergeCell ref="B170:C170"/>
    <mergeCell ref="B175:P175"/>
    <mergeCell ref="B173:P173"/>
    <mergeCell ref="D171:E171"/>
    <mergeCell ref="M184:N184"/>
    <mergeCell ref="O184:P184"/>
    <mergeCell ref="H181:I181"/>
    <mergeCell ref="O183:P183"/>
    <mergeCell ref="M177:N178"/>
    <mergeCell ref="O177:P178"/>
    <mergeCell ref="H178:I178"/>
    <mergeCell ref="A183:B183"/>
    <mergeCell ref="J181:K181"/>
    <mergeCell ref="E182:F182"/>
    <mergeCell ref="H182:I182"/>
    <mergeCell ref="C183:D183"/>
    <mergeCell ref="E183:F183"/>
    <mergeCell ref="H183:I183"/>
    <mergeCell ref="A3:Q3"/>
    <mergeCell ref="A136:Q136"/>
    <mergeCell ref="B145:P148"/>
    <mergeCell ref="B160:P160"/>
    <mergeCell ref="B162:P162"/>
    <mergeCell ref="N169:P169"/>
    <mergeCell ref="Q177:Q178"/>
    <mergeCell ref="C181:D181"/>
    <mergeCell ref="C182:D182"/>
    <mergeCell ref="J178:K178"/>
    <mergeCell ref="C177:G177"/>
    <mergeCell ref="H177:L177"/>
    <mergeCell ref="A177:B178"/>
    <mergeCell ref="C178:D178"/>
    <mergeCell ref="E178:F178"/>
    <mergeCell ref="B167:P167"/>
    <mergeCell ref="B171:C171"/>
    <mergeCell ref="B169:C169"/>
    <mergeCell ref="D169:E169"/>
    <mergeCell ref="D170:E170"/>
    <mergeCell ref="F169:H169"/>
    <mergeCell ref="I169:M169"/>
    <mergeCell ref="A181:B181"/>
    <mergeCell ref="A182:B182"/>
    <mergeCell ref="A203:B203"/>
    <mergeCell ref="A204:B204"/>
    <mergeCell ref="F207:G207"/>
    <mergeCell ref="H207:I207"/>
    <mergeCell ref="J207:K207"/>
    <mergeCell ref="L207:M207"/>
    <mergeCell ref="N207:O207"/>
    <mergeCell ref="F170:H170"/>
    <mergeCell ref="F171:H171"/>
    <mergeCell ref="I170:M170"/>
    <mergeCell ref="I171:M171"/>
    <mergeCell ref="E181:F181"/>
    <mergeCell ref="N170:P170"/>
    <mergeCell ref="N171:P171"/>
    <mergeCell ref="M181:N181"/>
    <mergeCell ref="O181:P181"/>
    <mergeCell ref="J182:K182"/>
    <mergeCell ref="M182:N182"/>
    <mergeCell ref="O182:P182"/>
    <mergeCell ref="J183:K183"/>
    <mergeCell ref="M183:N183"/>
    <mergeCell ref="M185:N185"/>
    <mergeCell ref="O185:P185"/>
    <mergeCell ref="J184:K184"/>
    <mergeCell ref="L211:M211"/>
    <mergeCell ref="N211:O211"/>
    <mergeCell ref="A188:B188"/>
    <mergeCell ref="A189:B189"/>
    <mergeCell ref="A190:B190"/>
    <mergeCell ref="A191:B191"/>
    <mergeCell ref="B207:C207"/>
    <mergeCell ref="D207:E207"/>
    <mergeCell ref="B208:P208"/>
    <mergeCell ref="B209:C209"/>
    <mergeCell ref="D209:E209"/>
    <mergeCell ref="F209:G209"/>
    <mergeCell ref="H209:I209"/>
    <mergeCell ref="J209:K209"/>
    <mergeCell ref="L209:M209"/>
    <mergeCell ref="N209:O209"/>
    <mergeCell ref="A199:B199"/>
    <mergeCell ref="A200:B200"/>
    <mergeCell ref="A201:B201"/>
    <mergeCell ref="A202:B202"/>
    <mergeCell ref="A195:B195"/>
    <mergeCell ref="A196:B196"/>
    <mergeCell ref="A197:B197"/>
    <mergeCell ref="A198:B198"/>
    <mergeCell ref="J213:K213"/>
    <mergeCell ref="L213:M213"/>
    <mergeCell ref="A184:B184"/>
    <mergeCell ref="A185:B185"/>
    <mergeCell ref="A186:B186"/>
    <mergeCell ref="A187:B187"/>
    <mergeCell ref="A192:B192"/>
    <mergeCell ref="A193:B193"/>
    <mergeCell ref="A194:B194"/>
    <mergeCell ref="B210:C210"/>
    <mergeCell ref="B211:C211"/>
    <mergeCell ref="D211:E211"/>
    <mergeCell ref="F211:G211"/>
    <mergeCell ref="D210:E210"/>
    <mergeCell ref="F210:G210"/>
    <mergeCell ref="C187:D187"/>
    <mergeCell ref="C190:D190"/>
    <mergeCell ref="C192:D192"/>
    <mergeCell ref="C194:D194"/>
    <mergeCell ref="C196:D196"/>
    <mergeCell ref="C188:D188"/>
    <mergeCell ref="C184:D184"/>
    <mergeCell ref="E184:F184"/>
    <mergeCell ref="H184:I184"/>
    <mergeCell ref="N213:O213"/>
    <mergeCell ref="B212:C212"/>
    <mergeCell ref="J212:K212"/>
    <mergeCell ref="D212:E212"/>
    <mergeCell ref="F212:G212"/>
    <mergeCell ref="H212:I212"/>
    <mergeCell ref="B213:C213"/>
    <mergeCell ref="A205:B205"/>
    <mergeCell ref="C205:D205"/>
    <mergeCell ref="E205:F205"/>
    <mergeCell ref="A206:B206"/>
    <mergeCell ref="M205:N205"/>
    <mergeCell ref="O205:P205"/>
    <mergeCell ref="D213:E213"/>
    <mergeCell ref="F213:G213"/>
    <mergeCell ref="H213:I213"/>
    <mergeCell ref="H211:I211"/>
    <mergeCell ref="H210:I210"/>
    <mergeCell ref="L212:M212"/>
    <mergeCell ref="N212:O212"/>
    <mergeCell ref="J210:K210"/>
    <mergeCell ref="L210:M210"/>
    <mergeCell ref="N210:O210"/>
    <mergeCell ref="J211:K211"/>
    <mergeCell ref="C193:D193"/>
    <mergeCell ref="E193:F193"/>
    <mergeCell ref="C195:D195"/>
    <mergeCell ref="E195:F195"/>
    <mergeCell ref="H195:I195"/>
    <mergeCell ref="C189:D189"/>
    <mergeCell ref="C191:D191"/>
    <mergeCell ref="E191:F191"/>
    <mergeCell ref="E192:F192"/>
    <mergeCell ref="H192:I192"/>
    <mergeCell ref="J185:K185"/>
    <mergeCell ref="O186:P186"/>
    <mergeCell ref="C185:D185"/>
    <mergeCell ref="E185:F185"/>
    <mergeCell ref="H185:I185"/>
    <mergeCell ref="E186:F186"/>
    <mergeCell ref="H186:I186"/>
    <mergeCell ref="J186:K186"/>
    <mergeCell ref="M186:N186"/>
    <mergeCell ref="C186:D186"/>
    <mergeCell ref="J187:K187"/>
    <mergeCell ref="M187:N187"/>
    <mergeCell ref="E188:F188"/>
    <mergeCell ref="H188:I188"/>
    <mergeCell ref="J188:K188"/>
    <mergeCell ref="O187:P187"/>
    <mergeCell ref="M188:N188"/>
    <mergeCell ref="O188:P188"/>
    <mergeCell ref="H190:I190"/>
    <mergeCell ref="J190:K190"/>
    <mergeCell ref="M190:N190"/>
    <mergeCell ref="H189:I189"/>
    <mergeCell ref="J189:K189"/>
    <mergeCell ref="M189:N189"/>
    <mergeCell ref="O190:P190"/>
    <mergeCell ref="E189:F189"/>
    <mergeCell ref="E190:F190"/>
    <mergeCell ref="O189:P189"/>
    <mergeCell ref="E187:F187"/>
    <mergeCell ref="H187:I187"/>
    <mergeCell ref="J192:K192"/>
    <mergeCell ref="J193:K193"/>
    <mergeCell ref="H191:I191"/>
    <mergeCell ref="J191:K191"/>
    <mergeCell ref="H194:I194"/>
    <mergeCell ref="J194:K194"/>
    <mergeCell ref="M194:N194"/>
    <mergeCell ref="M192:N192"/>
    <mergeCell ref="O192:P192"/>
    <mergeCell ref="M193:N193"/>
    <mergeCell ref="O193:P193"/>
    <mergeCell ref="O194:P194"/>
    <mergeCell ref="M191:N191"/>
    <mergeCell ref="O191:P191"/>
    <mergeCell ref="H193:I193"/>
    <mergeCell ref="J195:K195"/>
    <mergeCell ref="M195:N195"/>
    <mergeCell ref="O195:P195"/>
    <mergeCell ref="E194:F194"/>
    <mergeCell ref="M196:N196"/>
    <mergeCell ref="O196:P196"/>
    <mergeCell ref="M197:N197"/>
    <mergeCell ref="O197:P197"/>
    <mergeCell ref="E196:F196"/>
    <mergeCell ref="H196:I196"/>
    <mergeCell ref="J196:K196"/>
    <mergeCell ref="H197:I197"/>
    <mergeCell ref="J197:K197"/>
    <mergeCell ref="M198:N198"/>
    <mergeCell ref="O198:P198"/>
    <mergeCell ref="C197:D197"/>
    <mergeCell ref="E197:F197"/>
    <mergeCell ref="C198:D198"/>
    <mergeCell ref="E198:F198"/>
    <mergeCell ref="H198:I198"/>
    <mergeCell ref="J198:K198"/>
    <mergeCell ref="C200:D200"/>
    <mergeCell ref="E200:F200"/>
    <mergeCell ref="H200:I200"/>
    <mergeCell ref="J200:K200"/>
    <mergeCell ref="C199:D199"/>
    <mergeCell ref="E199:F199"/>
    <mergeCell ref="H199:I199"/>
    <mergeCell ref="J199:K199"/>
    <mergeCell ref="M199:N199"/>
    <mergeCell ref="O199:P199"/>
    <mergeCell ref="M200:N200"/>
    <mergeCell ref="O200:P200"/>
    <mergeCell ref="E202:F202"/>
    <mergeCell ref="H202:I202"/>
    <mergeCell ref="J202:K202"/>
    <mergeCell ref="H201:I201"/>
    <mergeCell ref="M206:N206"/>
    <mergeCell ref="O206:P206"/>
    <mergeCell ref="C206:D206"/>
    <mergeCell ref="E206:F206"/>
    <mergeCell ref="H206:I206"/>
    <mergeCell ref="J206:K206"/>
    <mergeCell ref="H205:I205"/>
    <mergeCell ref="C204:D204"/>
    <mergeCell ref="E204:F204"/>
    <mergeCell ref="H204:I204"/>
    <mergeCell ref="J204:K204"/>
    <mergeCell ref="J205:K205"/>
    <mergeCell ref="J201:K201"/>
    <mergeCell ref="B90:Q90"/>
    <mergeCell ref="B91:Q91"/>
    <mergeCell ref="B92:Q92"/>
    <mergeCell ref="B93:Q93"/>
    <mergeCell ref="B94:Q94"/>
    <mergeCell ref="A60:Q60"/>
    <mergeCell ref="M203:N203"/>
    <mergeCell ref="O203:P203"/>
    <mergeCell ref="M204:N204"/>
    <mergeCell ref="O204:P204"/>
    <mergeCell ref="A179:B179"/>
    <mergeCell ref="A180:B180"/>
    <mergeCell ref="C179:Q179"/>
    <mergeCell ref="C203:D203"/>
    <mergeCell ref="E203:F203"/>
    <mergeCell ref="H203:I203"/>
    <mergeCell ref="J203:K203"/>
    <mergeCell ref="M201:N201"/>
    <mergeCell ref="O201:P201"/>
    <mergeCell ref="M202:N202"/>
    <mergeCell ref="O202:P202"/>
    <mergeCell ref="C201:D201"/>
    <mergeCell ref="E201:F201"/>
    <mergeCell ref="C202:D202"/>
    <mergeCell ref="F64:Q64"/>
    <mergeCell ref="F66:Q66"/>
    <mergeCell ref="F74:Q74"/>
    <mergeCell ref="F76:Q76"/>
    <mergeCell ref="F78:Q78"/>
    <mergeCell ref="F80:Q80"/>
    <mergeCell ref="F82:Q82"/>
    <mergeCell ref="F72:Q72"/>
    <mergeCell ref="B89:Q89"/>
    <mergeCell ref="F70:Q70"/>
  </mergeCells>
  <phoneticPr fontId="11" type="noConversion"/>
  <pageMargins left="0.59055118110236215" right="0.39370078740157483" top="0.59055118110236215" bottom="0.59055118110236215" header="0.39370078740157483" footer="0.51181102362204722"/>
  <pageSetup paperSize="9" orientation="portrait" r:id="rId1"/>
  <headerFooter alignWithMargins="0">
    <oddFooter>&amp;LBerichtszeitraum: 2019 / Version 1.9&amp;RSeite &amp;P von &amp;N</oddFooter>
  </headerFooter>
  <rowBreaks count="4" manualBreakCount="4">
    <brk id="57" max="16" man="1"/>
    <brk id="84" max="16" man="1"/>
    <brk id="132" max="16" man="1"/>
    <brk id="164" max="1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theme="0" tint="-4.9989318521683403E-2"/>
    <pageSetUpPr fitToPage="1"/>
  </sheetPr>
  <dimension ref="G1:G27"/>
  <sheetViews>
    <sheetView zoomScaleNormal="100" workbookViewId="0">
      <selection activeCell="Q1" sqref="Q1"/>
    </sheetView>
  </sheetViews>
  <sheetFormatPr baseColWidth="10" defaultColWidth="11.5703125" defaultRowHeight="12.75" x14ac:dyDescent="0.2"/>
  <cols>
    <col min="1" max="16384" width="11.5703125" style="2"/>
  </cols>
  <sheetData>
    <row r="1" spans="7:7" ht="28.15" customHeight="1" x14ac:dyDescent="0.25">
      <c r="G1" s="1"/>
    </row>
    <row r="27" spans="7:7" x14ac:dyDescent="0.2">
      <c r="G27" s="3"/>
    </row>
  </sheetData>
  <sheetProtection algorithmName="SHA-512" hashValue="jH8fxxu3LvXHJiqEIxZ1VnDYfLQEs5BXd7Z43flVf2ROfpSEV5mCtAsdy6d6D2uYQlOCvXF71ro6POnYTWlqeQ==" saltValue="ln9hGdOwnrYVGGKHgBcepg==" spinCount="100000" sheet="1" objects="1" scenarios="1" selectLockedCells="1"/>
  <pageMargins left="0.7" right="0.7" top="0.78740157499999996" bottom="0.78740157499999996" header="0.3" footer="0.3"/>
  <pageSetup paperSize="9" scale="71"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tabColor indexed="55"/>
  </sheetPr>
  <dimension ref="A1:AA155"/>
  <sheetViews>
    <sheetView zoomScale="130" zoomScaleNormal="130" zoomScaleSheetLayoutView="100" workbookViewId="0">
      <selection activeCell="L21" sqref="L21:Q21"/>
    </sheetView>
  </sheetViews>
  <sheetFormatPr baseColWidth="10" defaultColWidth="11.42578125" defaultRowHeight="12.75" x14ac:dyDescent="0.2"/>
  <cols>
    <col min="1" max="1" width="6.7109375" style="4" customWidth="1"/>
    <col min="2" max="3" width="1.7109375" style="7" customWidth="1"/>
    <col min="4" max="19" width="3.7109375" style="7" customWidth="1"/>
    <col min="20" max="20" width="4.140625" style="7" customWidth="1"/>
    <col min="21" max="24" width="3.7109375" style="7" customWidth="1"/>
    <col min="25" max="25" width="1.7109375" style="131" customWidth="1"/>
    <col min="26" max="26" width="1.7109375" style="7" customWidth="1"/>
    <col min="27" max="27" width="6.7109375" style="697" customWidth="1"/>
    <col min="28" max="16384" width="11.42578125" style="7"/>
  </cols>
  <sheetData>
    <row r="1" spans="1:27" ht="63" customHeight="1" x14ac:dyDescent="0.2">
      <c r="B1" s="5"/>
      <c r="C1" s="5"/>
      <c r="D1" s="5"/>
      <c r="E1" s="5"/>
      <c r="F1" s="5"/>
      <c r="G1" s="5"/>
      <c r="H1" s="5"/>
      <c r="I1" s="1370" t="s">
        <v>1084</v>
      </c>
      <c r="J1" s="1371"/>
      <c r="K1" s="1371"/>
      <c r="L1" s="1371"/>
      <c r="M1" s="1371"/>
      <c r="N1" s="1371"/>
      <c r="O1" s="1371"/>
      <c r="P1" s="1371"/>
      <c r="Q1" s="1371"/>
      <c r="R1" s="1371"/>
      <c r="S1" s="1371"/>
      <c r="T1" s="1371"/>
      <c r="U1" s="1371"/>
      <c r="V1" s="1371"/>
      <c r="W1" s="1371"/>
      <c r="X1" s="1371"/>
      <c r="Y1" s="1371"/>
      <c r="Z1" s="1372"/>
      <c r="AA1" s="828"/>
    </row>
    <row r="2" spans="1:27" ht="13.5" customHeight="1" x14ac:dyDescent="0.2">
      <c r="B2" s="5"/>
      <c r="C2" s="5"/>
      <c r="D2" s="5"/>
      <c r="E2" s="5"/>
      <c r="F2" s="5"/>
      <c r="G2" s="5"/>
      <c r="H2" s="5"/>
      <c r="I2" s="5"/>
      <c r="J2" s="5"/>
      <c r="K2" s="5"/>
      <c r="L2" s="5"/>
      <c r="M2" s="5"/>
      <c r="N2" s="5"/>
      <c r="O2" s="5"/>
      <c r="P2" s="5"/>
      <c r="Q2" s="5"/>
      <c r="R2" s="5"/>
      <c r="S2" s="5"/>
      <c r="T2" s="5"/>
      <c r="U2" s="5"/>
      <c r="V2" s="5"/>
      <c r="W2" s="5"/>
      <c r="X2" s="5"/>
      <c r="Y2" s="52"/>
      <c r="Z2" s="5"/>
    </row>
    <row r="3" spans="1:27" ht="22.5" customHeight="1" x14ac:dyDescent="0.2">
      <c r="A3" s="822" t="s">
        <v>215</v>
      </c>
      <c r="B3" s="452"/>
      <c r="C3" s="452"/>
      <c r="D3" s="452"/>
      <c r="E3" s="452"/>
      <c r="F3" s="452"/>
      <c r="G3" s="1387">
        <v>2019</v>
      </c>
      <c r="H3" s="1388"/>
      <c r="I3" s="823"/>
      <c r="J3" s="823"/>
      <c r="K3" s="823"/>
      <c r="L3" s="824"/>
      <c r="M3" s="824"/>
      <c r="N3" s="824"/>
      <c r="O3" s="824"/>
      <c r="P3" s="825" t="s">
        <v>698</v>
      </c>
      <c r="Q3" s="1373" t="s">
        <v>1879</v>
      </c>
      <c r="R3" s="1374"/>
      <c r="S3" s="1374"/>
      <c r="T3" s="1374"/>
      <c r="U3" s="1374"/>
      <c r="V3" s="1374"/>
      <c r="W3" s="1374"/>
      <c r="X3" s="1374"/>
      <c r="Y3" s="827"/>
      <c r="Z3" s="827"/>
    </row>
    <row r="4" spans="1:27" ht="10.5" customHeight="1" x14ac:dyDescent="0.2">
      <c r="B4" s="5"/>
      <c r="C4" s="5"/>
      <c r="D4" s="5"/>
      <c r="E4" s="5"/>
      <c r="F4" s="5"/>
      <c r="G4" s="5"/>
      <c r="H4" s="5"/>
      <c r="I4" s="5"/>
      <c r="J4" s="5"/>
      <c r="K4" s="5"/>
      <c r="L4" s="5"/>
      <c r="M4" s="5"/>
      <c r="N4" s="5"/>
      <c r="O4" s="5"/>
      <c r="P4" s="5"/>
      <c r="Q4" s="5"/>
      <c r="R4" s="5"/>
      <c r="S4" s="5"/>
      <c r="T4" s="5"/>
      <c r="U4" s="5"/>
      <c r="V4" s="5"/>
      <c r="W4" s="5"/>
      <c r="X4" s="5"/>
      <c r="Y4" s="52"/>
      <c r="Z4" s="5"/>
    </row>
    <row r="5" spans="1:27" ht="22.5" customHeight="1" x14ac:dyDescent="0.2">
      <c r="A5" s="805" t="s">
        <v>216</v>
      </c>
      <c r="B5" s="806"/>
      <c r="C5" s="806"/>
      <c r="D5" s="806"/>
      <c r="E5" s="806"/>
      <c r="F5" s="806"/>
      <c r="G5" s="806"/>
      <c r="H5" s="806"/>
      <c r="I5" s="806"/>
      <c r="J5" s="806"/>
      <c r="K5" s="806"/>
      <c r="L5" s="806"/>
      <c r="M5" s="806"/>
      <c r="N5" s="806"/>
      <c r="O5" s="806"/>
      <c r="P5" s="806"/>
      <c r="Q5" s="806"/>
      <c r="R5" s="806"/>
      <c r="S5" s="806"/>
      <c r="T5" s="806"/>
      <c r="U5" s="806"/>
      <c r="V5" s="806"/>
      <c r="W5" s="806"/>
      <c r="X5" s="806"/>
      <c r="Y5" s="807"/>
      <c r="Z5" s="808"/>
    </row>
    <row r="6" spans="1:27" ht="15" customHeight="1" x14ac:dyDescent="0.2">
      <c r="A6" s="809" t="s">
        <v>909</v>
      </c>
      <c r="B6" s="329"/>
      <c r="C6" s="329"/>
      <c r="D6" s="329"/>
      <c r="E6" s="329"/>
      <c r="F6" s="329"/>
      <c r="G6" s="329"/>
      <c r="H6" s="329"/>
      <c r="I6" s="329"/>
      <c r="J6" s="329"/>
      <c r="K6" s="329"/>
      <c r="L6" s="329"/>
      <c r="M6" s="329"/>
      <c r="N6" s="329"/>
      <c r="O6" s="329"/>
      <c r="P6" s="329"/>
      <c r="Q6" s="329"/>
      <c r="R6" s="329"/>
      <c r="S6" s="329"/>
      <c r="T6" s="329"/>
      <c r="U6" s="329"/>
      <c r="V6" s="329"/>
      <c r="W6" s="329"/>
      <c r="X6" s="329"/>
      <c r="Y6" s="451"/>
      <c r="Z6" s="499"/>
    </row>
    <row r="7" spans="1:27" ht="15" customHeight="1" x14ac:dyDescent="0.2">
      <c r="A7" s="809" t="s">
        <v>64</v>
      </c>
      <c r="B7" s="329"/>
      <c r="C7" s="329"/>
      <c r="D7" s="329"/>
      <c r="E7" s="329"/>
      <c r="F7" s="329"/>
      <c r="G7" s="329"/>
      <c r="H7" s="329"/>
      <c r="I7" s="329"/>
      <c r="J7" s="329"/>
      <c r="K7" s="329"/>
      <c r="L7" s="329"/>
      <c r="M7" s="329"/>
      <c r="N7" s="329"/>
      <c r="O7" s="329"/>
      <c r="P7" s="329"/>
      <c r="Q7" s="329"/>
      <c r="R7" s="329"/>
      <c r="S7" s="329"/>
      <c r="T7" s="329"/>
      <c r="U7" s="329"/>
      <c r="V7" s="329"/>
      <c r="W7" s="329"/>
      <c r="X7" s="329"/>
      <c r="Y7" s="451"/>
      <c r="Z7" s="499"/>
    </row>
    <row r="8" spans="1:27" ht="15" customHeight="1" x14ac:dyDescent="0.2">
      <c r="A8" s="809" t="s">
        <v>704</v>
      </c>
      <c r="B8" s="329"/>
      <c r="C8" s="329"/>
      <c r="D8" s="329"/>
      <c r="E8" s="329"/>
      <c r="F8" s="329"/>
      <c r="G8" s="329"/>
      <c r="H8" s="329"/>
      <c r="I8" s="329"/>
      <c r="J8" s="329"/>
      <c r="K8" s="329"/>
      <c r="L8" s="329"/>
      <c r="M8" s="329"/>
      <c r="N8" s="329"/>
      <c r="O8" s="329"/>
      <c r="P8" s="329"/>
      <c r="Q8" s="329"/>
      <c r="R8" s="329"/>
      <c r="S8" s="329"/>
      <c r="T8" s="329"/>
      <c r="U8" s="329"/>
      <c r="V8" s="329"/>
      <c r="W8" s="329"/>
      <c r="X8" s="329"/>
      <c r="Y8" s="451"/>
      <c r="Z8" s="499"/>
    </row>
    <row r="9" spans="1:27" ht="6" customHeight="1" x14ac:dyDescent="0.2">
      <c r="A9" s="810"/>
      <c r="B9" s="9"/>
      <c r="C9" s="9"/>
      <c r="D9" s="9"/>
      <c r="E9" s="9"/>
      <c r="F9" s="9"/>
      <c r="G9" s="9"/>
      <c r="H9" s="9"/>
      <c r="I9" s="9"/>
      <c r="J9" s="9"/>
      <c r="K9" s="9"/>
      <c r="L9" s="9"/>
      <c r="M9" s="9"/>
      <c r="N9" s="9"/>
      <c r="O9" s="9"/>
      <c r="P9" s="9"/>
      <c r="Q9" s="9"/>
      <c r="R9" s="9"/>
      <c r="S9" s="9"/>
      <c r="T9" s="9"/>
      <c r="U9" s="9"/>
      <c r="V9" s="9"/>
      <c r="W9" s="9"/>
      <c r="X9" s="9"/>
      <c r="Y9" s="53"/>
      <c r="Z9" s="54"/>
    </row>
    <row r="10" spans="1:27" ht="15" customHeight="1" x14ac:dyDescent="0.2">
      <c r="A10" s="809" t="s">
        <v>857</v>
      </c>
      <c r="B10" s="329"/>
      <c r="C10" s="329"/>
      <c r="D10" s="329"/>
      <c r="E10" s="329"/>
      <c r="F10" s="329"/>
      <c r="G10" s="329"/>
      <c r="H10" s="329"/>
      <c r="I10" s="329"/>
      <c r="J10" s="329"/>
      <c r="K10" s="329"/>
      <c r="L10" s="329"/>
      <c r="M10" s="329"/>
      <c r="N10" s="329"/>
      <c r="O10" s="329"/>
      <c r="P10" s="329"/>
      <c r="Q10" s="329"/>
      <c r="R10" s="329"/>
      <c r="S10" s="329"/>
      <c r="T10" s="329"/>
      <c r="U10" s="329"/>
      <c r="V10" s="329"/>
      <c r="W10" s="329"/>
      <c r="X10" s="329"/>
      <c r="Y10" s="451"/>
      <c r="Z10" s="499"/>
    </row>
    <row r="11" spans="1:27" ht="15" customHeight="1" x14ac:dyDescent="0.2">
      <c r="A11" s="809" t="s">
        <v>1067</v>
      </c>
      <c r="B11" s="329"/>
      <c r="C11" s="329"/>
      <c r="D11" s="329"/>
      <c r="E11" s="329"/>
      <c r="F11" s="329"/>
      <c r="G11" s="329"/>
      <c r="H11" s="329"/>
      <c r="I11" s="329"/>
      <c r="J11" s="329"/>
      <c r="K11" s="329"/>
      <c r="L11" s="329"/>
      <c r="M11" s="329"/>
      <c r="N11" s="329"/>
      <c r="O11" s="329"/>
      <c r="P11" s="329"/>
      <c r="Q11" s="1351"/>
      <c r="R11" s="1352"/>
      <c r="S11" s="1352"/>
      <c r="T11" s="329"/>
      <c r="U11" s="329"/>
      <c r="V11" s="329"/>
      <c r="W11" s="329"/>
      <c r="X11" s="329"/>
      <c r="Y11" s="451"/>
      <c r="Z11" s="499"/>
    </row>
    <row r="12" spans="1:27" ht="5.25" customHeight="1" x14ac:dyDescent="0.2">
      <c r="A12" s="811"/>
      <c r="B12" s="9"/>
      <c r="C12" s="9"/>
      <c r="D12" s="9"/>
      <c r="E12" s="9"/>
      <c r="F12" s="9"/>
      <c r="G12" s="9"/>
      <c r="H12" s="9"/>
      <c r="I12" s="9"/>
      <c r="J12" s="9"/>
      <c r="K12" s="9"/>
      <c r="L12" s="9"/>
      <c r="M12" s="9"/>
      <c r="N12" s="9"/>
      <c r="O12" s="9"/>
      <c r="P12" s="9"/>
      <c r="Q12" s="9"/>
      <c r="R12" s="9"/>
      <c r="S12" s="9"/>
      <c r="T12" s="9"/>
      <c r="U12" s="9"/>
      <c r="V12" s="9"/>
      <c r="W12" s="9"/>
      <c r="X12" s="9"/>
      <c r="Y12" s="53"/>
      <c r="Z12" s="54"/>
    </row>
    <row r="13" spans="1:27" ht="15" customHeight="1" x14ac:dyDescent="0.2">
      <c r="A13" s="812" t="s">
        <v>217</v>
      </c>
      <c r="B13" s="9"/>
      <c r="C13" s="9"/>
      <c r="D13" s="9"/>
      <c r="E13" s="9"/>
      <c r="F13" s="9"/>
      <c r="G13" s="9"/>
      <c r="H13" s="9"/>
      <c r="I13" s="9"/>
      <c r="J13" s="9"/>
      <c r="K13" s="9"/>
      <c r="L13" s="9"/>
      <c r="M13" s="57" t="s">
        <v>697</v>
      </c>
      <c r="N13" s="9"/>
      <c r="O13" s="9"/>
      <c r="P13" s="813"/>
      <c r="Q13" s="58"/>
      <c r="R13" s="58"/>
      <c r="S13" s="58"/>
      <c r="T13" s="58"/>
      <c r="U13" s="58"/>
      <c r="V13" s="58"/>
      <c r="W13" s="58"/>
      <c r="X13" s="58"/>
      <c r="Y13" s="58"/>
      <c r="Z13" s="54"/>
    </row>
    <row r="14" spans="1:27" ht="5.25" customHeight="1" thickBot="1" x14ac:dyDescent="0.25">
      <c r="A14" s="814"/>
      <c r="B14" s="9"/>
      <c r="C14" s="9"/>
      <c r="D14" s="9"/>
      <c r="E14" s="9"/>
      <c r="F14" s="9"/>
      <c r="G14" s="9"/>
      <c r="H14" s="9"/>
      <c r="I14" s="9"/>
      <c r="J14" s="9"/>
      <c r="K14" s="9"/>
      <c r="L14" s="9"/>
      <c r="M14" s="9"/>
      <c r="N14" s="9"/>
      <c r="O14" s="9"/>
      <c r="P14" s="813"/>
      <c r="Q14" s="9"/>
      <c r="R14" s="9"/>
      <c r="S14" s="9"/>
      <c r="T14" s="9"/>
      <c r="U14" s="9"/>
      <c r="V14" s="9"/>
      <c r="W14" s="9"/>
      <c r="X14" s="9"/>
      <c r="Y14" s="53"/>
      <c r="Z14" s="54"/>
    </row>
    <row r="15" spans="1:27" ht="13.5" customHeight="1" x14ac:dyDescent="0.2">
      <c r="A15" s="1367" t="str">
        <f>IF(ISERROR(VLOOKUP(Y21,Hinweise!$A$300:$C$3000,2,FALSE)),"Bitte Bsnr unter Nr. 0.4 eintragen / prüfen!",VLOOKUP(Y21,Hinweise!$A$300:$C$3000,2,FALSE))</f>
        <v>Bitte Bsnr unter Nr. 0.4 eintragen / prüfen!</v>
      </c>
      <c r="B15" s="1368"/>
      <c r="C15" s="1368"/>
      <c r="D15" s="1368"/>
      <c r="E15" s="1368"/>
      <c r="F15" s="1368"/>
      <c r="G15" s="1369"/>
      <c r="H15" s="1369"/>
      <c r="I15" s="1369"/>
      <c r="J15" s="1369"/>
      <c r="K15" s="453"/>
      <c r="L15" s="453"/>
      <c r="M15" s="786" t="s">
        <v>1546</v>
      </c>
      <c r="N15" s="787"/>
      <c r="O15" s="787"/>
      <c r="P15" s="787"/>
      <c r="Q15" s="787"/>
      <c r="R15" s="787"/>
      <c r="S15" s="787"/>
      <c r="T15" s="788"/>
      <c r="U15" s="788"/>
      <c r="V15" s="788"/>
      <c r="W15" s="788"/>
      <c r="X15" s="789"/>
      <c r="Y15" s="9"/>
      <c r="Z15" s="54"/>
    </row>
    <row r="16" spans="1:27" ht="13.5" customHeight="1" thickBot="1" x14ac:dyDescent="0.25">
      <c r="A16" s="815" t="s">
        <v>51</v>
      </c>
      <c r="B16" s="329"/>
      <c r="C16" s="329" t="str">
        <f>IF(ISERROR(VLOOKUP(Y21,Hinweise!$A$300:$C$3000,3,FALSE)),"---",VLOOKUP(Y21,Hinweise!$A$300:$C$3000,3,FALSE))</f>
        <v>---</v>
      </c>
      <c r="D16" s="329"/>
      <c r="E16" s="329"/>
      <c r="F16" s="329"/>
      <c r="G16" s="329"/>
      <c r="H16" s="329"/>
      <c r="I16" s="329"/>
      <c r="J16" s="329"/>
      <c r="K16" s="9"/>
      <c r="L16" s="9"/>
      <c r="M16" s="790" t="s">
        <v>136</v>
      </c>
      <c r="N16" s="791"/>
      <c r="O16" s="791"/>
      <c r="P16" s="791"/>
      <c r="Q16" s="791"/>
      <c r="R16" s="791"/>
      <c r="S16" s="791"/>
      <c r="T16" s="792"/>
      <c r="U16" s="792"/>
      <c r="V16" s="792"/>
      <c r="W16" s="792"/>
      <c r="X16" s="793"/>
      <c r="Y16" s="9"/>
      <c r="Z16" s="54"/>
    </row>
    <row r="17" spans="1:27" ht="20.25" customHeight="1" x14ac:dyDescent="0.2">
      <c r="A17" s="7"/>
      <c r="B17" s="826"/>
      <c r="C17" s="826"/>
      <c r="D17" s="826"/>
      <c r="E17" s="826"/>
      <c r="F17" s="826"/>
      <c r="G17" s="826"/>
      <c r="H17" s="826"/>
      <c r="I17" s="826"/>
      <c r="J17" s="826"/>
      <c r="K17" s="826"/>
      <c r="L17" s="826"/>
      <c r="M17" s="826"/>
      <c r="N17" s="826"/>
      <c r="O17" s="826"/>
      <c r="P17" s="826"/>
      <c r="Q17" s="826"/>
      <c r="R17" s="826"/>
      <c r="S17" s="826"/>
      <c r="T17" s="826"/>
      <c r="U17" s="826"/>
      <c r="V17" s="826"/>
      <c r="W17" s="826"/>
      <c r="X17" s="826"/>
      <c r="Y17" s="826"/>
      <c r="Z17" s="826"/>
      <c r="AA17" s="828"/>
    </row>
    <row r="18" spans="1:27" s="5" customFormat="1" ht="22.5" customHeight="1" x14ac:dyDescent="0.2">
      <c r="A18" s="385"/>
      <c r="B18" s="1384" t="s">
        <v>1065</v>
      </c>
      <c r="C18" s="1385"/>
      <c r="D18" s="1385"/>
      <c r="E18" s="1385"/>
      <c r="F18" s="1385"/>
      <c r="G18" s="1385"/>
      <c r="H18" s="1385"/>
      <c r="I18" s="1385"/>
      <c r="J18" s="1385"/>
      <c r="K18" s="1385"/>
      <c r="L18" s="1385"/>
      <c r="M18" s="1385"/>
      <c r="N18" s="1385"/>
      <c r="O18" s="1385"/>
      <c r="P18" s="1385"/>
      <c r="Q18" s="1385"/>
      <c r="R18" s="1385"/>
      <c r="S18" s="1385"/>
      <c r="T18" s="1385"/>
      <c r="U18" s="1385"/>
      <c r="V18" s="1385"/>
      <c r="W18" s="1385"/>
      <c r="X18" s="1385"/>
      <c r="Y18" s="1385"/>
      <c r="Z18" s="1386"/>
      <c r="AA18" s="697"/>
    </row>
    <row r="19" spans="1:27" s="5" customFormat="1" ht="20.25" customHeight="1" x14ac:dyDescent="0.2">
      <c r="A19" s="385"/>
      <c r="B19" s="1355" t="s">
        <v>1066</v>
      </c>
      <c r="C19" s="1356"/>
      <c r="D19" s="1356"/>
      <c r="E19" s="1356"/>
      <c r="F19" s="1356"/>
      <c r="G19" s="1356"/>
      <c r="H19" s="1356"/>
      <c r="I19" s="1356"/>
      <c r="J19" s="1356"/>
      <c r="K19" s="1356"/>
      <c r="L19" s="1356"/>
      <c r="M19" s="1356"/>
      <c r="N19" s="1356"/>
      <c r="O19" s="1356"/>
      <c r="P19" s="1356"/>
      <c r="Q19" s="1356"/>
      <c r="R19" s="1356"/>
      <c r="S19" s="1356"/>
      <c r="T19" s="1356"/>
      <c r="U19" s="1356"/>
      <c r="V19" s="1356"/>
      <c r="W19" s="1356"/>
      <c r="X19" s="1356"/>
      <c r="Y19" s="1356"/>
      <c r="Z19" s="1357"/>
      <c r="AA19" s="697"/>
    </row>
    <row r="20" spans="1:27" s="5" customFormat="1" ht="10.5" customHeight="1" x14ac:dyDescent="0.2">
      <c r="A20" s="385"/>
      <c r="B20" s="63"/>
      <c r="C20" s="64"/>
      <c r="D20" s="64"/>
      <c r="E20" s="64"/>
      <c r="F20" s="64"/>
      <c r="G20" s="64"/>
      <c r="H20" s="64"/>
      <c r="I20" s="64"/>
      <c r="J20" s="64"/>
      <c r="K20" s="64"/>
      <c r="L20" s="65"/>
      <c r="M20" s="65"/>
      <c r="N20" s="65"/>
      <c r="O20" s="65"/>
      <c r="P20" s="64"/>
      <c r="Q20" s="64"/>
      <c r="R20" s="64"/>
      <c r="S20" s="64"/>
      <c r="T20" s="64"/>
      <c r="U20" s="64"/>
      <c r="V20" s="64"/>
      <c r="W20" s="64"/>
      <c r="X20" s="64"/>
      <c r="Y20" s="64"/>
      <c r="Z20" s="66"/>
      <c r="AA20" s="697"/>
    </row>
    <row r="21" spans="1:27" s="5" customFormat="1" ht="27" customHeight="1" x14ac:dyDescent="0.2">
      <c r="A21" s="388" t="s">
        <v>395</v>
      </c>
      <c r="B21" s="67"/>
      <c r="C21" s="1110" t="s">
        <v>1048</v>
      </c>
      <c r="D21" s="68"/>
      <c r="E21" s="68"/>
      <c r="F21" s="68"/>
      <c r="G21" s="68"/>
      <c r="H21" s="55"/>
      <c r="I21" s="55"/>
      <c r="J21" s="55"/>
      <c r="K21" s="55"/>
      <c r="L21" s="1380"/>
      <c r="M21" s="1380"/>
      <c r="N21" s="1380"/>
      <c r="O21" s="1380"/>
      <c r="P21" s="1380"/>
      <c r="Q21" s="1380"/>
      <c r="R21" s="55"/>
      <c r="S21" s="1353" t="str">
        <f>IF(L21&lt;10000000,TEXT(L21,"00000000"),L21)</f>
        <v>00000000</v>
      </c>
      <c r="T21" s="1354"/>
      <c r="U21" s="1354"/>
      <c r="V21" s="1354"/>
      <c r="W21" s="1354"/>
      <c r="X21" s="1354"/>
      <c r="Y21" s="1252">
        <f>S21*1</f>
        <v>0</v>
      </c>
      <c r="Z21" s="69"/>
      <c r="AA21" s="697"/>
    </row>
    <row r="22" spans="1:27" s="5" customFormat="1" ht="5.25" customHeight="1" x14ac:dyDescent="0.2">
      <c r="A22" s="385"/>
      <c r="B22" s="70"/>
      <c r="C22" s="71"/>
      <c r="D22" s="71"/>
      <c r="E22" s="71"/>
      <c r="F22" s="71"/>
      <c r="G22" s="71"/>
      <c r="H22" s="71"/>
      <c r="I22" s="71"/>
      <c r="J22" s="71"/>
      <c r="K22" s="71"/>
      <c r="L22" s="71"/>
      <c r="M22" s="71"/>
      <c r="N22" s="71"/>
      <c r="O22" s="71"/>
      <c r="P22" s="71"/>
      <c r="Q22" s="71"/>
      <c r="R22" s="71"/>
      <c r="S22" s="71"/>
      <c r="T22" s="71"/>
      <c r="U22" s="71"/>
      <c r="V22" s="71"/>
      <c r="W22" s="71"/>
      <c r="X22" s="71"/>
      <c r="Y22" s="72"/>
      <c r="Z22" s="73"/>
      <c r="AA22" s="697"/>
    </row>
    <row r="23" spans="1:27" s="5" customFormat="1" ht="5.25" customHeight="1" x14ac:dyDescent="0.2">
      <c r="A23" s="385"/>
      <c r="B23" s="67"/>
      <c r="C23" s="55"/>
      <c r="D23" s="55"/>
      <c r="E23" s="55"/>
      <c r="F23" s="55"/>
      <c r="G23" s="55"/>
      <c r="H23" s="55"/>
      <c r="I23" s="55"/>
      <c r="J23" s="55"/>
      <c r="K23" s="55"/>
      <c r="L23" s="55"/>
      <c r="M23" s="55"/>
      <c r="N23" s="55"/>
      <c r="O23" s="55"/>
      <c r="P23" s="55"/>
      <c r="Q23" s="55"/>
      <c r="R23" s="55"/>
      <c r="S23" s="55"/>
      <c r="T23" s="55"/>
      <c r="U23" s="55"/>
      <c r="V23" s="55"/>
      <c r="W23" s="55"/>
      <c r="X23" s="55"/>
      <c r="Y23" s="56"/>
      <c r="Z23" s="69"/>
      <c r="AA23" s="697"/>
    </row>
    <row r="24" spans="1:27" s="5" customFormat="1" ht="36" customHeight="1" x14ac:dyDescent="0.2">
      <c r="A24" s="392" t="s">
        <v>219</v>
      </c>
      <c r="B24" s="74"/>
      <c r="C24" s="1376" t="s">
        <v>1036</v>
      </c>
      <c r="D24" s="1377"/>
      <c r="E24" s="1377"/>
      <c r="F24" s="1377"/>
      <c r="G24" s="1377"/>
      <c r="H24" s="1377"/>
      <c r="I24" s="1377"/>
      <c r="J24" s="1377"/>
      <c r="K24" s="1377"/>
      <c r="L24" s="1377"/>
      <c r="M24" s="1377"/>
      <c r="N24" s="1377"/>
      <c r="O24" s="1377"/>
      <c r="P24" s="1377"/>
      <c r="Q24" s="1377"/>
      <c r="R24" s="1377"/>
      <c r="S24" s="1377"/>
      <c r="T24" s="1377"/>
      <c r="U24" s="1377"/>
      <c r="V24" s="1377"/>
      <c r="W24" s="1377"/>
      <c r="X24" s="1377"/>
      <c r="Y24" s="56"/>
      <c r="Z24" s="69"/>
      <c r="AA24" s="697"/>
    </row>
    <row r="25" spans="1:27" s="5" customFormat="1" ht="5.25" customHeight="1" x14ac:dyDescent="0.2">
      <c r="A25" s="385"/>
      <c r="B25" s="70"/>
      <c r="C25" s="71"/>
      <c r="D25" s="71"/>
      <c r="E25" s="71"/>
      <c r="F25" s="71"/>
      <c r="G25" s="71"/>
      <c r="H25" s="71"/>
      <c r="I25" s="71"/>
      <c r="J25" s="71"/>
      <c r="K25" s="71"/>
      <c r="L25" s="71"/>
      <c r="M25" s="71"/>
      <c r="N25" s="71"/>
      <c r="O25" s="71"/>
      <c r="P25" s="71"/>
      <c r="Q25" s="71"/>
      <c r="R25" s="71"/>
      <c r="S25" s="71"/>
      <c r="T25" s="71"/>
      <c r="U25" s="71"/>
      <c r="V25" s="71"/>
      <c r="W25" s="71"/>
      <c r="X25" s="71"/>
      <c r="Y25" s="72"/>
      <c r="Z25" s="73"/>
      <c r="AA25" s="697"/>
    </row>
    <row r="26" spans="1:27" s="5" customFormat="1" ht="5.25" customHeight="1" x14ac:dyDescent="0.2">
      <c r="A26" s="385"/>
      <c r="B26" s="67"/>
      <c r="C26" s="55"/>
      <c r="D26" s="55"/>
      <c r="E26" s="55"/>
      <c r="F26" s="55"/>
      <c r="G26" s="55"/>
      <c r="H26" s="55"/>
      <c r="I26" s="55"/>
      <c r="J26" s="55"/>
      <c r="K26" s="55"/>
      <c r="L26" s="55"/>
      <c r="M26" s="55"/>
      <c r="N26" s="55"/>
      <c r="O26" s="55"/>
      <c r="P26" s="55"/>
      <c r="Q26" s="55"/>
      <c r="R26" s="55"/>
      <c r="S26" s="55"/>
      <c r="T26" s="55"/>
      <c r="U26" s="55"/>
      <c r="V26" s="55"/>
      <c r="W26" s="55"/>
      <c r="X26" s="55"/>
      <c r="Y26" s="56"/>
      <c r="Z26" s="69"/>
      <c r="AA26" s="697"/>
    </row>
    <row r="27" spans="1:27" s="5" customFormat="1" ht="24" customHeight="1" x14ac:dyDescent="0.2">
      <c r="A27" s="386"/>
      <c r="B27" s="67"/>
      <c r="C27" s="75" t="s">
        <v>52</v>
      </c>
      <c r="D27" s="75"/>
      <c r="E27" s="75"/>
      <c r="F27" s="75"/>
      <c r="G27" s="75"/>
      <c r="H27" s="55"/>
      <c r="I27" s="55"/>
      <c r="J27" s="55"/>
      <c r="K27" s="55"/>
      <c r="L27" s="55"/>
      <c r="M27" s="55"/>
      <c r="N27" s="55"/>
      <c r="O27" s="55"/>
      <c r="P27" s="55"/>
      <c r="Q27" s="55"/>
      <c r="R27" s="55"/>
      <c r="S27" s="55"/>
      <c r="T27" s="55"/>
      <c r="U27" s="55"/>
      <c r="V27" s="55"/>
      <c r="W27" s="55"/>
      <c r="X27" s="55"/>
      <c r="Y27" s="55"/>
      <c r="Z27" s="69"/>
      <c r="AA27" s="697"/>
    </row>
    <row r="28" spans="1:27" s="5" customFormat="1" ht="27" customHeight="1" x14ac:dyDescent="0.2">
      <c r="A28" s="386" t="s">
        <v>386</v>
      </c>
      <c r="B28" s="67"/>
      <c r="C28" s="68" t="s">
        <v>147</v>
      </c>
      <c r="D28" s="68"/>
      <c r="E28" s="68"/>
      <c r="F28" s="68"/>
      <c r="G28" s="68"/>
      <c r="H28" s="55"/>
      <c r="I28" s="55"/>
      <c r="J28" s="55"/>
      <c r="K28" s="55"/>
      <c r="L28" s="1362"/>
      <c r="M28" s="1363"/>
      <c r="N28" s="1363"/>
      <c r="O28" s="1363"/>
      <c r="P28" s="1363"/>
      <c r="Q28" s="1363"/>
      <c r="R28" s="1363"/>
      <c r="S28" s="1363"/>
      <c r="T28" s="1363"/>
      <c r="U28" s="1363"/>
      <c r="V28" s="1363"/>
      <c r="W28" s="1363"/>
      <c r="X28" s="1363"/>
      <c r="Y28" s="55"/>
      <c r="Z28" s="69"/>
      <c r="AA28" s="697"/>
    </row>
    <row r="29" spans="1:27" s="5" customFormat="1" ht="5.25" customHeight="1" x14ac:dyDescent="0.2">
      <c r="A29" s="386"/>
      <c r="B29" s="67"/>
      <c r="C29" s="68"/>
      <c r="D29" s="68"/>
      <c r="E29" s="68"/>
      <c r="F29" s="68"/>
      <c r="G29" s="68"/>
      <c r="H29" s="55"/>
      <c r="I29" s="55"/>
      <c r="J29" s="55"/>
      <c r="K29" s="55"/>
      <c r="L29" s="76"/>
      <c r="M29" s="76"/>
      <c r="N29" s="76"/>
      <c r="O29" s="76"/>
      <c r="P29" s="76"/>
      <c r="Q29" s="76"/>
      <c r="R29" s="76"/>
      <c r="S29" s="76"/>
      <c r="T29" s="76"/>
      <c r="U29" s="76"/>
      <c r="V29" s="76"/>
      <c r="W29" s="76"/>
      <c r="X29" s="76"/>
      <c r="Y29" s="55"/>
      <c r="Z29" s="69"/>
      <c r="AA29" s="697"/>
    </row>
    <row r="30" spans="1:27" s="5" customFormat="1" ht="21" customHeight="1" x14ac:dyDescent="0.2">
      <c r="A30" s="386" t="s">
        <v>387</v>
      </c>
      <c r="B30" s="67"/>
      <c r="C30" s="68" t="s">
        <v>137</v>
      </c>
      <c r="D30" s="68"/>
      <c r="E30" s="68"/>
      <c r="F30" s="68"/>
      <c r="G30" s="68"/>
      <c r="H30" s="55"/>
      <c r="I30" s="55"/>
      <c r="J30" s="55"/>
      <c r="K30" s="55"/>
      <c r="L30" s="1378"/>
      <c r="M30" s="1363"/>
      <c r="N30" s="1363"/>
      <c r="O30" s="1363"/>
      <c r="P30" s="1363"/>
      <c r="Q30" s="1363"/>
      <c r="R30" s="1363"/>
      <c r="S30" s="1363"/>
      <c r="T30" s="1363"/>
      <c r="U30" s="1363"/>
      <c r="V30" s="1363"/>
      <c r="W30" s="1363"/>
      <c r="X30" s="1363"/>
      <c r="Y30" s="55"/>
      <c r="Z30" s="69"/>
      <c r="AA30" s="697"/>
    </row>
    <row r="31" spans="1:27" s="5" customFormat="1" ht="5.25" customHeight="1" x14ac:dyDescent="0.2">
      <c r="A31" s="386"/>
      <c r="B31" s="67"/>
      <c r="C31" s="68"/>
      <c r="D31" s="68"/>
      <c r="E31" s="68"/>
      <c r="F31" s="68"/>
      <c r="G31" s="68"/>
      <c r="H31" s="55"/>
      <c r="I31" s="55"/>
      <c r="J31" s="55"/>
      <c r="K31" s="55"/>
      <c r="L31" s="77"/>
      <c r="M31" s="77"/>
      <c r="N31" s="77"/>
      <c r="O31" s="77"/>
      <c r="P31" s="77"/>
      <c r="Q31" s="77"/>
      <c r="R31" s="77"/>
      <c r="S31" s="77"/>
      <c r="T31" s="77"/>
      <c r="U31" s="77"/>
      <c r="V31" s="77"/>
      <c r="W31" s="77"/>
      <c r="X31" s="77"/>
      <c r="Y31" s="55"/>
      <c r="Z31" s="69"/>
      <c r="AA31" s="697"/>
    </row>
    <row r="32" spans="1:27" s="5" customFormat="1" ht="21" customHeight="1" x14ac:dyDescent="0.2">
      <c r="A32" s="386" t="s">
        <v>388</v>
      </c>
      <c r="B32" s="67"/>
      <c r="C32" s="68" t="s">
        <v>139</v>
      </c>
      <c r="D32" s="68"/>
      <c r="E32" s="68"/>
      <c r="F32" s="68"/>
      <c r="G32" s="68"/>
      <c r="H32" s="55"/>
      <c r="I32" s="55"/>
      <c r="J32" s="55"/>
      <c r="K32" s="55"/>
      <c r="L32" s="1375"/>
      <c r="M32" s="1363"/>
      <c r="N32" s="1363"/>
      <c r="O32" s="1363"/>
      <c r="P32" s="1363"/>
      <c r="Q32" s="1363"/>
      <c r="R32" s="1363"/>
      <c r="S32" s="1363"/>
      <c r="T32" s="1363"/>
      <c r="U32" s="1363"/>
      <c r="V32" s="1363"/>
      <c r="W32" s="1363"/>
      <c r="X32" s="1363"/>
      <c r="Y32" s="55"/>
      <c r="Z32" s="69"/>
      <c r="AA32" s="697"/>
    </row>
    <row r="33" spans="1:27" s="5" customFormat="1" ht="5.25" customHeight="1" x14ac:dyDescent="0.2">
      <c r="A33" s="386"/>
      <c r="B33" s="67"/>
      <c r="C33" s="68"/>
      <c r="D33" s="68"/>
      <c r="E33" s="68"/>
      <c r="F33" s="68"/>
      <c r="G33" s="68"/>
      <c r="H33" s="55"/>
      <c r="I33" s="55"/>
      <c r="J33" s="55"/>
      <c r="K33" s="55"/>
      <c r="L33" s="77"/>
      <c r="M33" s="77"/>
      <c r="N33" s="77"/>
      <c r="O33" s="77"/>
      <c r="P33" s="77"/>
      <c r="Q33" s="77"/>
      <c r="R33" s="77"/>
      <c r="S33" s="77"/>
      <c r="T33" s="77"/>
      <c r="U33" s="77"/>
      <c r="V33" s="77"/>
      <c r="W33" s="77"/>
      <c r="X33" s="77"/>
      <c r="Y33" s="55"/>
      <c r="Z33" s="69"/>
      <c r="AA33" s="697"/>
    </row>
    <row r="34" spans="1:27" s="5" customFormat="1" ht="21" customHeight="1" x14ac:dyDescent="0.2">
      <c r="A34" s="386" t="s">
        <v>389</v>
      </c>
      <c r="B34" s="67"/>
      <c r="C34" s="68" t="s">
        <v>138</v>
      </c>
      <c r="D34" s="68"/>
      <c r="E34" s="68"/>
      <c r="F34" s="68"/>
      <c r="G34" s="68"/>
      <c r="H34" s="55"/>
      <c r="I34" s="55"/>
      <c r="J34" s="55"/>
      <c r="K34" s="55"/>
      <c r="L34" s="1375"/>
      <c r="M34" s="1363"/>
      <c r="N34" s="1363"/>
      <c r="O34" s="1363"/>
      <c r="P34" s="1363"/>
      <c r="Q34" s="1363"/>
      <c r="R34" s="1363"/>
      <c r="S34" s="1363"/>
      <c r="T34" s="1363"/>
      <c r="U34" s="1363"/>
      <c r="V34" s="1363"/>
      <c r="W34" s="1363"/>
      <c r="X34" s="1363"/>
      <c r="Y34" s="55"/>
      <c r="Z34" s="69"/>
      <c r="AA34" s="697"/>
    </row>
    <row r="35" spans="1:27" s="5" customFormat="1" ht="5.25" customHeight="1" x14ac:dyDescent="0.2">
      <c r="A35" s="386"/>
      <c r="B35" s="67"/>
      <c r="C35" s="68"/>
      <c r="D35" s="68"/>
      <c r="E35" s="68"/>
      <c r="F35" s="68"/>
      <c r="G35" s="68"/>
      <c r="H35" s="55"/>
      <c r="I35" s="55"/>
      <c r="J35" s="55"/>
      <c r="K35" s="55"/>
      <c r="L35" s="77"/>
      <c r="M35" s="77"/>
      <c r="N35" s="77"/>
      <c r="O35" s="77"/>
      <c r="P35" s="77"/>
      <c r="Q35" s="77"/>
      <c r="R35" s="77"/>
      <c r="S35" s="77"/>
      <c r="T35" s="77"/>
      <c r="U35" s="77"/>
      <c r="V35" s="77"/>
      <c r="W35" s="77"/>
      <c r="X35" s="77"/>
      <c r="Y35" s="55"/>
      <c r="Z35" s="69"/>
      <c r="AA35" s="697"/>
    </row>
    <row r="36" spans="1:27" s="5" customFormat="1" ht="21" customHeight="1" x14ac:dyDescent="0.2">
      <c r="A36" s="386" t="s">
        <v>691</v>
      </c>
      <c r="B36" s="67"/>
      <c r="C36" s="68" t="s">
        <v>140</v>
      </c>
      <c r="D36" s="68"/>
      <c r="E36" s="68"/>
      <c r="F36" s="68"/>
      <c r="G36" s="68"/>
      <c r="H36" s="55"/>
      <c r="I36" s="55"/>
      <c r="J36" s="55"/>
      <c r="K36" s="55"/>
      <c r="L36" s="1375"/>
      <c r="M36" s="1363"/>
      <c r="N36" s="1363"/>
      <c r="O36" s="1363"/>
      <c r="P36" s="1363"/>
      <c r="Q36" s="1363"/>
      <c r="R36" s="1363"/>
      <c r="S36" s="1363"/>
      <c r="T36" s="1363"/>
      <c r="U36" s="1363"/>
      <c r="V36" s="1363"/>
      <c r="W36" s="1363"/>
      <c r="X36" s="1363"/>
      <c r="Y36" s="55"/>
      <c r="Z36" s="69"/>
      <c r="AA36" s="697"/>
    </row>
    <row r="37" spans="1:27" s="5" customFormat="1" ht="9" customHeight="1" x14ac:dyDescent="0.2">
      <c r="A37" s="265" t="str">
        <f>IF(S21&lt;&gt;"",S21,"")</f>
        <v>00000000</v>
      </c>
      <c r="B37" s="78"/>
      <c r="C37" s="79"/>
      <c r="D37" s="79"/>
      <c r="E37" s="79"/>
      <c r="F37" s="79"/>
      <c r="G37" s="79"/>
      <c r="H37" s="80"/>
      <c r="I37" s="80"/>
      <c r="J37" s="80"/>
      <c r="K37" s="80"/>
      <c r="L37" s="1379"/>
      <c r="M37" s="1379"/>
      <c r="N37" s="1379"/>
      <c r="O37" s="1379"/>
      <c r="P37" s="1379"/>
      <c r="Q37" s="1379"/>
      <c r="R37" s="1379"/>
      <c r="S37" s="1379"/>
      <c r="T37" s="1379"/>
      <c r="U37" s="1379"/>
      <c r="V37" s="1379"/>
      <c r="W37" s="1379"/>
      <c r="X37" s="1379"/>
      <c r="Y37" s="1379"/>
      <c r="Z37" s="81"/>
      <c r="AA37" s="697"/>
    </row>
    <row r="38" spans="1:27" s="5" customFormat="1" ht="5.25" customHeight="1" x14ac:dyDescent="0.2">
      <c r="A38" s="388"/>
      <c r="B38" s="82"/>
      <c r="C38" s="83"/>
      <c r="D38" s="83"/>
      <c r="E38" s="83"/>
      <c r="F38" s="83"/>
      <c r="G38" s="83"/>
      <c r="H38" s="84"/>
      <c r="I38" s="84"/>
      <c r="J38" s="84"/>
      <c r="K38" s="84"/>
      <c r="L38" s="84"/>
      <c r="M38" s="84"/>
      <c r="N38" s="84"/>
      <c r="O38" s="84"/>
      <c r="P38" s="84"/>
      <c r="Q38" s="84"/>
      <c r="R38" s="84"/>
      <c r="S38" s="84"/>
      <c r="T38" s="84"/>
      <c r="U38" s="84"/>
      <c r="V38" s="84"/>
      <c r="W38" s="84"/>
      <c r="X38" s="84"/>
      <c r="Y38" s="84"/>
      <c r="Z38" s="85"/>
      <c r="AA38" s="697"/>
    </row>
    <row r="39" spans="1:27" s="5" customFormat="1" ht="24.75" customHeight="1" x14ac:dyDescent="0.2">
      <c r="A39" s="387"/>
      <c r="B39" s="102"/>
      <c r="C39" s="75" t="s">
        <v>234</v>
      </c>
      <c r="D39" s="75"/>
      <c r="E39" s="75"/>
      <c r="F39" s="75"/>
      <c r="G39" s="75"/>
      <c r="H39" s="88"/>
      <c r="I39" s="88"/>
      <c r="J39" s="88"/>
      <c r="K39" s="88"/>
      <c r="L39" s="88"/>
      <c r="M39" s="88"/>
      <c r="N39" s="88"/>
      <c r="O39" s="88"/>
      <c r="P39" s="88"/>
      <c r="Q39" s="88"/>
      <c r="R39" s="88"/>
      <c r="S39" s="88"/>
      <c r="T39" s="88"/>
      <c r="U39" s="88"/>
      <c r="V39" s="88"/>
      <c r="W39" s="88"/>
      <c r="X39" s="88"/>
      <c r="Y39" s="87"/>
      <c r="Z39" s="103"/>
      <c r="AA39" s="697"/>
    </row>
    <row r="40" spans="1:27" s="5" customFormat="1" ht="27" customHeight="1" x14ac:dyDescent="0.2">
      <c r="A40" s="388"/>
      <c r="B40" s="102"/>
      <c r="C40" s="1381" t="s">
        <v>836</v>
      </c>
      <c r="D40" s="1382"/>
      <c r="E40" s="1382"/>
      <c r="F40" s="1382"/>
      <c r="G40" s="1382"/>
      <c r="H40" s="1382"/>
      <c r="I40" s="1382"/>
      <c r="J40" s="1382"/>
      <c r="K40" s="1382"/>
      <c r="L40" s="1382"/>
      <c r="M40" s="1382"/>
      <c r="N40" s="1382"/>
      <c r="O40" s="1382"/>
      <c r="P40" s="1382"/>
      <c r="Q40" s="1382"/>
      <c r="R40" s="1382"/>
      <c r="S40" s="1382"/>
      <c r="T40" s="1382"/>
      <c r="U40" s="1382"/>
      <c r="V40" s="1382"/>
      <c r="W40" s="1382"/>
      <c r="X40" s="1383"/>
      <c r="Y40" s="100"/>
      <c r="Z40" s="103"/>
      <c r="AA40" s="697"/>
    </row>
    <row r="41" spans="1:27" s="5" customFormat="1" ht="5.25" customHeight="1" x14ac:dyDescent="0.2">
      <c r="A41" s="388"/>
      <c r="B41" s="70"/>
      <c r="C41" s="71"/>
      <c r="D41" s="71"/>
      <c r="E41" s="71"/>
      <c r="F41" s="71"/>
      <c r="G41" s="71"/>
      <c r="H41" s="71"/>
      <c r="I41" s="71"/>
      <c r="J41" s="71"/>
      <c r="K41" s="71"/>
      <c r="L41" s="71"/>
      <c r="M41" s="71"/>
      <c r="N41" s="71"/>
      <c r="O41" s="71"/>
      <c r="P41" s="71"/>
      <c r="Q41" s="71"/>
      <c r="R41" s="71"/>
      <c r="S41" s="71"/>
      <c r="T41" s="71"/>
      <c r="U41" s="71"/>
      <c r="V41" s="71"/>
      <c r="W41" s="71"/>
      <c r="X41" s="71"/>
      <c r="Y41" s="72"/>
      <c r="Z41" s="73"/>
      <c r="AA41" s="697"/>
    </row>
    <row r="42" spans="1:27" s="5" customFormat="1" ht="5.25" customHeight="1" x14ac:dyDescent="0.2">
      <c r="A42" s="388"/>
      <c r="B42" s="67"/>
      <c r="C42" s="55"/>
      <c r="D42" s="55"/>
      <c r="E42" s="55"/>
      <c r="F42" s="55"/>
      <c r="G42" s="55"/>
      <c r="H42" s="55"/>
      <c r="I42" s="55"/>
      <c r="J42" s="55"/>
      <c r="K42" s="55"/>
      <c r="L42" s="55"/>
      <c r="M42" s="55"/>
      <c r="N42" s="55"/>
      <c r="O42" s="55"/>
      <c r="P42" s="55"/>
      <c r="Q42" s="55"/>
      <c r="R42" s="55"/>
      <c r="S42" s="55"/>
      <c r="T42" s="55"/>
      <c r="U42" s="55"/>
      <c r="V42" s="55"/>
      <c r="W42" s="55"/>
      <c r="X42" s="55"/>
      <c r="Y42" s="56"/>
      <c r="Z42" s="69"/>
      <c r="AA42" s="697"/>
    </row>
    <row r="43" spans="1:27" ht="19.5" customHeight="1" x14ac:dyDescent="0.2">
      <c r="A43" s="387" t="s">
        <v>1620</v>
      </c>
      <c r="B43" s="120"/>
      <c r="C43" s="1072" t="s">
        <v>1377</v>
      </c>
      <c r="D43" s="1058"/>
      <c r="E43" s="1058"/>
      <c r="F43" s="1058"/>
      <c r="G43" s="1058"/>
      <c r="H43" s="55"/>
      <c r="I43" s="55"/>
      <c r="J43" s="55"/>
      <c r="K43" s="55"/>
      <c r="L43" s="55"/>
      <c r="M43" s="55"/>
      <c r="N43" s="55"/>
      <c r="O43" s="55"/>
      <c r="P43" s="55"/>
      <c r="Q43" s="55"/>
      <c r="R43" s="55"/>
      <c r="S43" s="55"/>
      <c r="T43" s="706"/>
      <c r="U43" s="706"/>
      <c r="V43" s="706"/>
      <c r="W43" s="1358" t="s">
        <v>849</v>
      </c>
      <c r="X43" s="1359"/>
      <c r="Y43" s="87"/>
      <c r="Z43" s="69"/>
    </row>
    <row r="44" spans="1:27" s="5" customFormat="1" ht="5.25" customHeight="1" x14ac:dyDescent="0.2">
      <c r="A44" s="388"/>
      <c r="B44" s="67"/>
      <c r="C44" s="55"/>
      <c r="D44" s="55"/>
      <c r="E44" s="55"/>
      <c r="F44" s="55"/>
      <c r="G44" s="55"/>
      <c r="H44" s="55"/>
      <c r="I44" s="55"/>
      <c r="J44" s="55"/>
      <c r="K44" s="55"/>
      <c r="L44" s="55"/>
      <c r="M44" s="55"/>
      <c r="N44" s="55"/>
      <c r="O44" s="55"/>
      <c r="P44" s="55"/>
      <c r="Q44" s="55"/>
      <c r="R44" s="55"/>
      <c r="S44" s="55"/>
      <c r="T44" s="55"/>
      <c r="U44" s="55"/>
      <c r="V44" s="55"/>
      <c r="W44" s="55"/>
      <c r="X44" s="55"/>
      <c r="Y44" s="56"/>
      <c r="Z44" s="69"/>
      <c r="AA44" s="697"/>
    </row>
    <row r="45" spans="1:27" s="5" customFormat="1" ht="21" customHeight="1" x14ac:dyDescent="0.2">
      <c r="A45" s="387" t="s">
        <v>1621</v>
      </c>
      <c r="B45" s="67"/>
      <c r="C45" s="55" t="s">
        <v>1378</v>
      </c>
      <c r="D45" s="68"/>
      <c r="E45" s="68"/>
      <c r="F45" s="68"/>
      <c r="G45" s="68"/>
      <c r="H45" s="55"/>
      <c r="I45" s="55"/>
      <c r="J45" s="55"/>
      <c r="K45" s="55"/>
      <c r="L45" s="1375"/>
      <c r="M45" s="1363"/>
      <c r="N45" s="1363"/>
      <c r="O45" s="1363"/>
      <c r="P45" s="1363"/>
      <c r="Q45" s="1363"/>
      <c r="R45" s="1363"/>
      <c r="S45" s="1363"/>
      <c r="T45" s="1363"/>
      <c r="U45" s="1363"/>
      <c r="V45" s="1363"/>
      <c r="W45" s="1363"/>
      <c r="X45" s="1363"/>
      <c r="Y45" s="55"/>
      <c r="Z45" s="69"/>
      <c r="AA45" s="697"/>
    </row>
    <row r="46" spans="1:27" s="5" customFormat="1" ht="5.25" customHeight="1" x14ac:dyDescent="0.2">
      <c r="A46" s="388"/>
      <c r="B46" s="70"/>
      <c r="C46" s="71"/>
      <c r="D46" s="71"/>
      <c r="E46" s="71"/>
      <c r="F46" s="71"/>
      <c r="G46" s="71"/>
      <c r="H46" s="71"/>
      <c r="I46" s="71"/>
      <c r="J46" s="71"/>
      <c r="K46" s="71"/>
      <c r="L46" s="71"/>
      <c r="M46" s="71"/>
      <c r="N46" s="71"/>
      <c r="O46" s="71"/>
      <c r="P46" s="71"/>
      <c r="Q46" s="71"/>
      <c r="R46" s="71"/>
      <c r="S46" s="71"/>
      <c r="T46" s="71"/>
      <c r="U46" s="71"/>
      <c r="V46" s="71"/>
      <c r="W46" s="71"/>
      <c r="X46" s="71"/>
      <c r="Y46" s="72"/>
      <c r="Z46" s="73"/>
      <c r="AA46" s="697"/>
    </row>
    <row r="47" spans="1:27" s="5" customFormat="1" ht="5.25" customHeight="1" x14ac:dyDescent="0.2">
      <c r="A47" s="388"/>
      <c r="B47" s="67"/>
      <c r="C47" s="55"/>
      <c r="D47" s="55"/>
      <c r="E47" s="55"/>
      <c r="F47" s="55"/>
      <c r="G47" s="55"/>
      <c r="H47" s="55"/>
      <c r="I47" s="55"/>
      <c r="J47" s="55"/>
      <c r="K47" s="55"/>
      <c r="L47" s="55"/>
      <c r="M47" s="55"/>
      <c r="N47" s="55"/>
      <c r="O47" s="55"/>
      <c r="P47" s="55"/>
      <c r="Q47" s="55"/>
      <c r="R47" s="55"/>
      <c r="S47" s="55"/>
      <c r="T47" s="55"/>
      <c r="U47" s="55"/>
      <c r="V47" s="55"/>
      <c r="W47" s="55"/>
      <c r="X47" s="55"/>
      <c r="Y47" s="56"/>
      <c r="Z47" s="69"/>
      <c r="AA47" s="697"/>
    </row>
    <row r="48" spans="1:27" ht="30" customHeight="1" x14ac:dyDescent="0.2">
      <c r="A48" s="388" t="s">
        <v>992</v>
      </c>
      <c r="B48" s="120"/>
      <c r="C48" s="1366" t="s">
        <v>705</v>
      </c>
      <c r="D48" s="1266"/>
      <c r="E48" s="1266"/>
      <c r="F48" s="1266"/>
      <c r="G48" s="1266"/>
      <c r="H48" s="1266"/>
      <c r="I48" s="1266"/>
      <c r="J48" s="1266"/>
      <c r="K48" s="1266"/>
      <c r="L48" s="1266"/>
      <c r="M48" s="1266"/>
      <c r="N48" s="1266"/>
      <c r="O48" s="1266"/>
      <c r="P48" s="1266"/>
      <c r="Q48" s="460"/>
      <c r="R48" s="460"/>
      <c r="S48" s="460"/>
      <c r="T48" s="446"/>
      <c r="U48" s="446"/>
      <c r="V48" s="446"/>
      <c r="W48" s="706"/>
      <c r="X48" s="1213" t="s">
        <v>849</v>
      </c>
      <c r="Y48" s="87"/>
      <c r="Z48" s="69"/>
    </row>
    <row r="49" spans="1:27" s="5" customFormat="1" ht="5.25" customHeight="1" x14ac:dyDescent="0.2">
      <c r="A49" s="388"/>
      <c r="B49" s="67"/>
      <c r="C49" s="55"/>
      <c r="D49" s="55"/>
      <c r="E49" s="55"/>
      <c r="F49" s="55"/>
      <c r="G49" s="55"/>
      <c r="H49" s="88"/>
      <c r="I49" s="88"/>
      <c r="J49" s="88"/>
      <c r="K49" s="88"/>
      <c r="L49" s="88"/>
      <c r="M49" s="88"/>
      <c r="N49" s="88"/>
      <c r="O49" s="88"/>
      <c r="P49" s="55"/>
      <c r="Q49" s="448"/>
      <c r="R49" s="448"/>
      <c r="S49" s="448"/>
      <c r="T49" s="448"/>
      <c r="U49" s="411"/>
      <c r="V49" s="411"/>
      <c r="W49" s="411"/>
      <c r="X49" s="411"/>
      <c r="Y49" s="101"/>
      <c r="Z49" s="69"/>
      <c r="AA49" s="697"/>
    </row>
    <row r="50" spans="1:27" s="5" customFormat="1" ht="10.5" customHeight="1" x14ac:dyDescent="0.2">
      <c r="A50" s="388"/>
      <c r="B50" s="102"/>
      <c r="C50" s="454" t="s">
        <v>708</v>
      </c>
      <c r="D50" s="117"/>
      <c r="E50" s="117"/>
      <c r="F50" s="117"/>
      <c r="G50" s="117"/>
      <c r="H50" s="118"/>
      <c r="I50" s="118"/>
      <c r="J50" s="118"/>
      <c r="K50" s="118"/>
      <c r="L50" s="119"/>
      <c r="M50" s="119"/>
      <c r="N50" s="119"/>
      <c r="O50" s="119"/>
      <c r="P50" s="119"/>
      <c r="Q50" s="119"/>
      <c r="R50" s="119"/>
      <c r="S50" s="119"/>
      <c r="T50" s="119"/>
      <c r="U50" s="119"/>
      <c r="V50" s="119"/>
      <c r="W50" s="119"/>
      <c r="X50" s="119"/>
      <c r="Y50" s="100"/>
      <c r="Z50" s="103"/>
      <c r="AA50" s="697"/>
    </row>
    <row r="51" spans="1:27" s="5" customFormat="1" ht="9" customHeight="1" x14ac:dyDescent="0.2">
      <c r="A51" s="388"/>
      <c r="B51" s="70"/>
      <c r="C51" s="71"/>
      <c r="D51" s="71"/>
      <c r="E51" s="71"/>
      <c r="F51" s="71"/>
      <c r="G51" s="71"/>
      <c r="H51" s="456"/>
      <c r="I51" s="456"/>
      <c r="J51" s="456"/>
      <c r="K51" s="456"/>
      <c r="L51" s="456"/>
      <c r="M51" s="456"/>
      <c r="N51" s="456"/>
      <c r="O51" s="456"/>
      <c r="P51" s="71"/>
      <c r="Q51" s="457"/>
      <c r="R51" s="457"/>
      <c r="S51" s="457"/>
      <c r="T51" s="457"/>
      <c r="U51" s="458"/>
      <c r="V51" s="458"/>
      <c r="W51" s="458"/>
      <c r="X51" s="458"/>
      <c r="Y51" s="459"/>
      <c r="Z51" s="73"/>
      <c r="AA51" s="697"/>
    </row>
    <row r="52" spans="1:27" s="5" customFormat="1" ht="5.25" customHeight="1" x14ac:dyDescent="0.2">
      <c r="A52" s="388"/>
      <c r="B52" s="67"/>
      <c r="C52" s="55"/>
      <c r="D52" s="55"/>
      <c r="E52" s="55"/>
      <c r="F52" s="55"/>
      <c r="G52" s="55"/>
      <c r="H52" s="55"/>
      <c r="I52" s="55"/>
      <c r="J52" s="55"/>
      <c r="K52" s="55"/>
      <c r="L52" s="55"/>
      <c r="M52" s="55"/>
      <c r="N52" s="55"/>
      <c r="O52" s="55"/>
      <c r="P52" s="55"/>
      <c r="Q52" s="55"/>
      <c r="R52" s="55"/>
      <c r="S52" s="55"/>
      <c r="T52" s="55"/>
      <c r="U52" s="55"/>
      <c r="V52" s="55"/>
      <c r="W52" s="55"/>
      <c r="X52" s="55"/>
      <c r="Y52" s="56"/>
      <c r="Z52" s="69"/>
      <c r="AA52" s="697"/>
    </row>
    <row r="53" spans="1:27" ht="19.5" customHeight="1" x14ac:dyDescent="0.2">
      <c r="A53" s="387" t="s">
        <v>993</v>
      </c>
      <c r="B53" s="120"/>
      <c r="C53" s="455" t="s">
        <v>235</v>
      </c>
      <c r="D53" s="450"/>
      <c r="E53" s="450"/>
      <c r="F53" s="450"/>
      <c r="G53" s="450"/>
      <c r="H53" s="55"/>
      <c r="I53" s="55"/>
      <c r="J53" s="55"/>
      <c r="K53" s="55"/>
      <c r="L53" s="55"/>
      <c r="M53" s="55"/>
      <c r="N53" s="55"/>
      <c r="O53" s="55"/>
      <c r="P53" s="55"/>
      <c r="Q53" s="55"/>
      <c r="R53" s="55"/>
      <c r="S53" s="55"/>
      <c r="T53" s="706"/>
      <c r="U53" s="706"/>
      <c r="V53" s="706"/>
      <c r="W53" s="1358" t="s">
        <v>849</v>
      </c>
      <c r="X53" s="1359"/>
      <c r="Y53" s="87"/>
      <c r="Z53" s="69"/>
    </row>
    <row r="54" spans="1:27" s="5" customFormat="1" ht="5.25" customHeight="1" x14ac:dyDescent="0.2">
      <c r="A54" s="388"/>
      <c r="B54" s="67"/>
      <c r="C54" s="55"/>
      <c r="D54" s="55"/>
      <c r="E54" s="55"/>
      <c r="F54" s="55"/>
      <c r="G54" s="55"/>
      <c r="H54" s="88"/>
      <c r="I54" s="88"/>
      <c r="J54" s="88"/>
      <c r="K54" s="88"/>
      <c r="L54" s="88"/>
      <c r="M54" s="88"/>
      <c r="N54" s="88"/>
      <c r="O54" s="88"/>
      <c r="P54" s="55"/>
      <c r="Q54" s="448"/>
      <c r="R54" s="448"/>
      <c r="S54" s="448"/>
      <c r="T54" s="448"/>
      <c r="U54" s="411"/>
      <c r="V54" s="411"/>
      <c r="W54" s="411"/>
      <c r="X54" s="411"/>
      <c r="Y54" s="101"/>
      <c r="Z54" s="69"/>
      <c r="AA54" s="697"/>
    </row>
    <row r="55" spans="1:27" s="5" customFormat="1" ht="10.5" customHeight="1" x14ac:dyDescent="0.2">
      <c r="A55" s="388"/>
      <c r="B55" s="102"/>
      <c r="C55" s="454" t="s">
        <v>702</v>
      </c>
      <c r="D55" s="117"/>
      <c r="E55" s="117"/>
      <c r="F55" s="117"/>
      <c r="G55" s="117"/>
      <c r="H55" s="118"/>
      <c r="I55" s="118"/>
      <c r="J55" s="118"/>
      <c r="K55" s="118"/>
      <c r="L55" s="119"/>
      <c r="M55" s="119"/>
      <c r="N55" s="119"/>
      <c r="O55" s="119"/>
      <c r="P55" s="119"/>
      <c r="Q55" s="119"/>
      <c r="R55" s="119"/>
      <c r="S55" s="119"/>
      <c r="T55" s="119"/>
      <c r="U55" s="119"/>
      <c r="V55" s="119"/>
      <c r="W55" s="119"/>
      <c r="X55" s="119"/>
      <c r="Y55" s="100"/>
      <c r="Z55" s="103"/>
      <c r="AA55" s="697"/>
    </row>
    <row r="56" spans="1:27" s="5" customFormat="1" ht="5.25" customHeight="1" x14ac:dyDescent="0.2">
      <c r="A56" s="388"/>
      <c r="B56" s="67"/>
      <c r="C56" s="55"/>
      <c r="D56" s="55"/>
      <c r="E56" s="55"/>
      <c r="F56" s="55"/>
      <c r="G56" s="55"/>
      <c r="H56" s="55"/>
      <c r="I56" s="55"/>
      <c r="J56" s="55"/>
      <c r="K56" s="55"/>
      <c r="L56" s="55"/>
      <c r="M56" s="55"/>
      <c r="N56" s="55"/>
      <c r="O56" s="55"/>
      <c r="P56" s="55"/>
      <c r="Q56" s="55"/>
      <c r="R56" s="55"/>
      <c r="S56" s="55"/>
      <c r="T56" s="55"/>
      <c r="U56" s="55"/>
      <c r="V56" s="55"/>
      <c r="W56" s="55"/>
      <c r="X56" s="55"/>
      <c r="Y56" s="56"/>
      <c r="Z56" s="69"/>
      <c r="AA56" s="697"/>
    </row>
    <row r="57" spans="1:27" s="5" customFormat="1" ht="18" customHeight="1" x14ac:dyDescent="0.2">
      <c r="A57" s="387" t="s">
        <v>994</v>
      </c>
      <c r="B57" s="67"/>
      <c r="C57" s="117" t="s">
        <v>699</v>
      </c>
      <c r="D57" s="121"/>
      <c r="E57" s="121"/>
      <c r="F57" s="121"/>
      <c r="G57" s="121"/>
      <c r="H57" s="121"/>
      <c r="I57" s="121"/>
      <c r="J57" s="121"/>
      <c r="K57" s="121"/>
      <c r="L57" s="121"/>
      <c r="M57" s="121"/>
      <c r="N57" s="121"/>
      <c r="O57" s="55"/>
      <c r="P57" s="55"/>
      <c r="Q57" s="446"/>
      <c r="R57" s="446"/>
      <c r="S57" s="446"/>
      <c r="T57" s="1358" t="s">
        <v>849</v>
      </c>
      <c r="U57" s="1359"/>
      <c r="V57" s="706"/>
      <c r="W57" s="706"/>
      <c r="X57" s="706"/>
      <c r="Y57" s="121"/>
      <c r="Z57" s="69"/>
      <c r="AA57" s="697"/>
    </row>
    <row r="58" spans="1:27" s="5" customFormat="1" ht="18" customHeight="1" x14ac:dyDescent="0.2">
      <c r="A58" s="387" t="s">
        <v>995</v>
      </c>
      <c r="B58" s="67"/>
      <c r="C58" s="117" t="s">
        <v>700</v>
      </c>
      <c r="D58" s="121"/>
      <c r="E58" s="121"/>
      <c r="F58" s="121"/>
      <c r="G58" s="121"/>
      <c r="H58" s="121"/>
      <c r="I58" s="121"/>
      <c r="J58" s="121"/>
      <c r="K58" s="121"/>
      <c r="L58" s="121"/>
      <c r="M58" s="121"/>
      <c r="N58" s="121"/>
      <c r="O58" s="55"/>
      <c r="P58" s="55"/>
      <c r="Q58" s="446"/>
      <c r="R58" s="446"/>
      <c r="S58" s="446"/>
      <c r="T58" s="1358" t="s">
        <v>849</v>
      </c>
      <c r="U58" s="1359"/>
      <c r="V58" s="706"/>
      <c r="W58" s="706"/>
      <c r="X58" s="706"/>
      <c r="Y58" s="121"/>
      <c r="Z58" s="69"/>
      <c r="AA58" s="697"/>
    </row>
    <row r="59" spans="1:27" s="5" customFormat="1" ht="18" customHeight="1" x14ac:dyDescent="0.2">
      <c r="A59" s="387" t="s">
        <v>996</v>
      </c>
      <c r="B59" s="67"/>
      <c r="C59" s="117" t="s">
        <v>701</v>
      </c>
      <c r="D59" s="121"/>
      <c r="E59" s="121"/>
      <c r="F59" s="121"/>
      <c r="G59" s="121"/>
      <c r="H59" s="121"/>
      <c r="I59" s="121"/>
      <c r="J59" s="121"/>
      <c r="K59" s="121"/>
      <c r="L59" s="121"/>
      <c r="M59" s="121"/>
      <c r="N59" s="121"/>
      <c r="O59" s="55"/>
      <c r="P59" s="55"/>
      <c r="Q59" s="446"/>
      <c r="R59" s="446"/>
      <c r="S59" s="446"/>
      <c r="T59" s="1358" t="s">
        <v>849</v>
      </c>
      <c r="U59" s="1359"/>
      <c r="V59" s="706"/>
      <c r="W59" s="706"/>
      <c r="X59" s="706"/>
      <c r="Y59" s="121"/>
      <c r="Z59" s="69"/>
      <c r="AA59" s="697"/>
    </row>
    <row r="60" spans="1:27" s="5" customFormat="1" ht="18" customHeight="1" x14ac:dyDescent="0.2">
      <c r="A60" s="387" t="s">
        <v>997</v>
      </c>
      <c r="B60" s="67"/>
      <c r="C60" s="117" t="s">
        <v>870</v>
      </c>
      <c r="D60" s="121"/>
      <c r="E60" s="121"/>
      <c r="F60" s="121"/>
      <c r="G60" s="121"/>
      <c r="H60" s="121"/>
      <c r="I60" s="121"/>
      <c r="J60" s="121"/>
      <c r="K60" s="121"/>
      <c r="L60" s="121"/>
      <c r="M60" s="121"/>
      <c r="N60" s="121"/>
      <c r="O60" s="55"/>
      <c r="P60" s="55"/>
      <c r="Q60" s="446"/>
      <c r="R60" s="446"/>
      <c r="S60" s="446"/>
      <c r="T60" s="1358" t="s">
        <v>849</v>
      </c>
      <c r="U60" s="1359"/>
      <c r="V60" s="706"/>
      <c r="W60" s="706"/>
      <c r="X60" s="706"/>
      <c r="Y60" s="121"/>
      <c r="Z60" s="69"/>
      <c r="AA60" s="697"/>
    </row>
    <row r="61" spans="1:27" s="5" customFormat="1" ht="18" customHeight="1" x14ac:dyDescent="0.2">
      <c r="A61" s="387" t="s">
        <v>998</v>
      </c>
      <c r="B61" s="67"/>
      <c r="C61" s="117" t="s">
        <v>852</v>
      </c>
      <c r="D61" s="121"/>
      <c r="E61" s="121"/>
      <c r="F61" s="121"/>
      <c r="G61" s="121"/>
      <c r="H61" s="121"/>
      <c r="I61" s="121"/>
      <c r="J61" s="121"/>
      <c r="K61" s="121"/>
      <c r="L61" s="121"/>
      <c r="M61" s="121"/>
      <c r="N61" s="121"/>
      <c r="O61" s="55"/>
      <c r="P61" s="55"/>
      <c r="Q61" s="448"/>
      <c r="R61" s="448"/>
      <c r="S61" s="448"/>
      <c r="T61" s="706"/>
      <c r="U61" s="706"/>
      <c r="V61" s="706"/>
      <c r="W61" s="706"/>
      <c r="X61" s="1213" t="s">
        <v>849</v>
      </c>
      <c r="Y61" s="101"/>
      <c r="Z61" s="69"/>
      <c r="AA61" s="697"/>
    </row>
    <row r="62" spans="1:27" s="5" customFormat="1" ht="9" customHeight="1" x14ac:dyDescent="0.2">
      <c r="A62" s="388"/>
      <c r="B62" s="70"/>
      <c r="C62" s="71"/>
      <c r="D62" s="71"/>
      <c r="E62" s="71"/>
      <c r="F62" s="71"/>
      <c r="G62" s="71"/>
      <c r="H62" s="456"/>
      <c r="I62" s="456"/>
      <c r="J62" s="456"/>
      <c r="K62" s="456"/>
      <c r="L62" s="456"/>
      <c r="M62" s="456"/>
      <c r="N62" s="456"/>
      <c r="O62" s="456"/>
      <c r="P62" s="71"/>
      <c r="Q62" s="457"/>
      <c r="R62" s="457"/>
      <c r="S62" s="457"/>
      <c r="T62" s="457"/>
      <c r="U62" s="458"/>
      <c r="V62" s="458"/>
      <c r="W62" s="458"/>
      <c r="X62" s="458"/>
      <c r="Y62" s="459"/>
      <c r="Z62" s="73"/>
      <c r="AA62" s="697"/>
    </row>
    <row r="63" spans="1:27" s="5" customFormat="1" ht="5.25" customHeight="1" x14ac:dyDescent="0.2">
      <c r="A63" s="388"/>
      <c r="B63" s="67"/>
      <c r="C63" s="55"/>
      <c r="D63" s="55"/>
      <c r="E63" s="55"/>
      <c r="F63" s="55"/>
      <c r="G63" s="55"/>
      <c r="H63" s="55"/>
      <c r="I63" s="55"/>
      <c r="J63" s="55"/>
      <c r="K63" s="55"/>
      <c r="L63" s="55"/>
      <c r="M63" s="55"/>
      <c r="N63" s="55"/>
      <c r="O63" s="55"/>
      <c r="P63" s="55"/>
      <c r="Q63" s="55"/>
      <c r="R63" s="55"/>
      <c r="S63" s="55"/>
      <c r="T63" s="55"/>
      <c r="U63" s="55"/>
      <c r="V63" s="55"/>
      <c r="W63" s="55"/>
      <c r="X63" s="55"/>
      <c r="Y63" s="56"/>
      <c r="Z63" s="69"/>
      <c r="AA63" s="697"/>
    </row>
    <row r="64" spans="1:27" ht="19.5" customHeight="1" x14ac:dyDescent="0.2">
      <c r="A64" s="387" t="s">
        <v>999</v>
      </c>
      <c r="B64" s="120"/>
      <c r="C64" s="455" t="s">
        <v>237</v>
      </c>
      <c r="D64" s="450"/>
      <c r="E64" s="450"/>
      <c r="F64" s="450"/>
      <c r="G64" s="450"/>
      <c r="H64" s="55"/>
      <c r="I64" s="55"/>
      <c r="J64" s="55"/>
      <c r="K64" s="55"/>
      <c r="L64" s="55"/>
      <c r="M64" s="55"/>
      <c r="N64" s="55"/>
      <c r="O64" s="55"/>
      <c r="P64" s="55"/>
      <c r="Q64" s="55"/>
      <c r="R64" s="55"/>
      <c r="S64" s="55"/>
      <c r="T64" s="706"/>
      <c r="U64" s="706"/>
      <c r="V64" s="706"/>
      <c r="W64" s="1358" t="s">
        <v>849</v>
      </c>
      <c r="X64" s="1359"/>
      <c r="Y64" s="87"/>
      <c r="Z64" s="69"/>
    </row>
    <row r="65" spans="1:27" s="5" customFormat="1" ht="5.25" customHeight="1" x14ac:dyDescent="0.2">
      <c r="A65" s="388"/>
      <c r="B65" s="67"/>
      <c r="C65" s="55"/>
      <c r="D65" s="55"/>
      <c r="E65" s="55"/>
      <c r="F65" s="55"/>
      <c r="G65" s="55"/>
      <c r="H65" s="55"/>
      <c r="I65" s="55"/>
      <c r="J65" s="55"/>
      <c r="K65" s="55"/>
      <c r="L65" s="55"/>
      <c r="M65" s="55"/>
      <c r="N65" s="55"/>
      <c r="O65" s="55"/>
      <c r="P65" s="55"/>
      <c r="Q65" s="55"/>
      <c r="R65" s="55"/>
      <c r="S65" s="55"/>
      <c r="T65" s="55"/>
      <c r="U65" s="55"/>
      <c r="V65" s="55"/>
      <c r="W65" s="55"/>
      <c r="X65" s="55"/>
      <c r="Y65" s="56"/>
      <c r="Z65" s="69"/>
      <c r="AA65" s="697"/>
    </row>
    <row r="66" spans="1:27" s="5" customFormat="1" ht="10.5" customHeight="1" x14ac:dyDescent="0.2">
      <c r="A66" s="388"/>
      <c r="B66" s="102"/>
      <c r="C66" s="454" t="s">
        <v>703</v>
      </c>
      <c r="D66" s="117"/>
      <c r="E66" s="117"/>
      <c r="F66" s="117"/>
      <c r="G66" s="117"/>
      <c r="H66" s="118"/>
      <c r="I66" s="118"/>
      <c r="J66" s="118"/>
      <c r="K66" s="118"/>
      <c r="L66" s="119"/>
      <c r="M66" s="119"/>
      <c r="N66" s="119"/>
      <c r="O66" s="119"/>
      <c r="P66" s="119"/>
      <c r="Q66" s="119"/>
      <c r="R66" s="119"/>
      <c r="S66" s="119"/>
      <c r="T66" s="119"/>
      <c r="U66" s="119"/>
      <c r="V66" s="119"/>
      <c r="W66" s="119"/>
      <c r="X66" s="119"/>
      <c r="Y66" s="100"/>
      <c r="Z66" s="103"/>
      <c r="AA66" s="697"/>
    </row>
    <row r="67" spans="1:27" s="5" customFormat="1" ht="5.25" customHeight="1" x14ac:dyDescent="0.2">
      <c r="A67" s="388"/>
      <c r="B67" s="67"/>
      <c r="C67" s="55"/>
      <c r="D67" s="55"/>
      <c r="E67" s="55"/>
      <c r="F67" s="55"/>
      <c r="G67" s="55"/>
      <c r="H67" s="55"/>
      <c r="I67" s="55"/>
      <c r="J67" s="55"/>
      <c r="K67" s="55"/>
      <c r="L67" s="55"/>
      <c r="M67" s="55"/>
      <c r="N67" s="55"/>
      <c r="O67" s="55"/>
      <c r="P67" s="55"/>
      <c r="Q67" s="55"/>
      <c r="R67" s="55"/>
      <c r="S67" s="55"/>
      <c r="T67" s="55"/>
      <c r="U67" s="55"/>
      <c r="V67" s="55"/>
      <c r="W67" s="55"/>
      <c r="X67" s="55"/>
      <c r="Y67" s="56"/>
      <c r="Z67" s="69"/>
      <c r="AA67" s="697"/>
    </row>
    <row r="68" spans="1:27" s="5" customFormat="1" ht="45" customHeight="1" x14ac:dyDescent="0.2">
      <c r="A68" s="392" t="s">
        <v>219</v>
      </c>
      <c r="B68" s="67"/>
      <c r="C68" s="1404" t="s">
        <v>1270</v>
      </c>
      <c r="D68" s="1404"/>
      <c r="E68" s="1404"/>
      <c r="F68" s="1404"/>
      <c r="G68" s="1404"/>
      <c r="H68" s="1409"/>
      <c r="I68" s="1409"/>
      <c r="J68" s="1409"/>
      <c r="K68" s="1409"/>
      <c r="L68" s="1409"/>
      <c r="M68" s="1409"/>
      <c r="N68" s="1409"/>
      <c r="O68" s="1409"/>
      <c r="P68" s="1409"/>
      <c r="Q68" s="1409"/>
      <c r="R68" s="1409"/>
      <c r="S68" s="1409"/>
      <c r="T68" s="1409"/>
      <c r="U68" s="1409"/>
      <c r="V68" s="1409"/>
      <c r="W68" s="1409"/>
      <c r="X68" s="1409"/>
      <c r="Y68" s="1409"/>
      <c r="Z68" s="69"/>
      <c r="AA68" s="697"/>
    </row>
    <row r="69" spans="1:27" s="5" customFormat="1" ht="5.25" customHeight="1" x14ac:dyDescent="0.2">
      <c r="A69" s="388"/>
      <c r="B69" s="67"/>
      <c r="C69" s="55"/>
      <c r="D69" s="55"/>
      <c r="E69" s="55"/>
      <c r="F69" s="55"/>
      <c r="G69" s="55"/>
      <c r="H69" s="88"/>
      <c r="I69" s="88"/>
      <c r="J69" s="88"/>
      <c r="K69" s="88"/>
      <c r="L69" s="88"/>
      <c r="M69" s="88"/>
      <c r="N69" s="88"/>
      <c r="O69" s="88"/>
      <c r="P69" s="55"/>
      <c r="Q69" s="448"/>
      <c r="R69" s="448"/>
      <c r="S69" s="448"/>
      <c r="T69" s="448"/>
      <c r="U69" s="411"/>
      <c r="V69" s="411"/>
      <c r="W69" s="411"/>
      <c r="X69" s="411"/>
      <c r="Y69" s="101"/>
      <c r="Z69" s="69"/>
      <c r="AA69" s="697"/>
    </row>
    <row r="70" spans="1:27" s="5" customFormat="1" ht="18" customHeight="1" x14ac:dyDescent="0.2">
      <c r="A70" s="387" t="s">
        <v>1000</v>
      </c>
      <c r="B70" s="67"/>
      <c r="C70" s="676" t="s">
        <v>987</v>
      </c>
      <c r="D70" s="735"/>
      <c r="E70" s="452"/>
      <c r="F70" s="452"/>
      <c r="G70" s="452"/>
      <c r="H70" s="452"/>
      <c r="I70" s="452"/>
      <c r="J70" s="452"/>
      <c r="K70" s="452"/>
      <c r="L70" s="452"/>
      <c r="M70" s="452"/>
      <c r="N70" s="452"/>
      <c r="O70" s="329"/>
      <c r="P70" s="329"/>
      <c r="Q70" s="736"/>
      <c r="R70" s="448"/>
      <c r="S70" s="448"/>
      <c r="T70" s="446"/>
      <c r="U70" s="446"/>
      <c r="V70" s="446"/>
      <c r="W70" s="446"/>
      <c r="X70" s="1213" t="s">
        <v>849</v>
      </c>
      <c r="Y70" s="101"/>
      <c r="Z70" s="69"/>
      <c r="AA70" s="697"/>
    </row>
    <row r="71" spans="1:27" s="5" customFormat="1" ht="9" customHeight="1" x14ac:dyDescent="0.2">
      <c r="A71" s="388"/>
      <c r="B71" s="70"/>
      <c r="C71" s="71"/>
      <c r="D71" s="71"/>
      <c r="E71" s="71"/>
      <c r="F71" s="71"/>
      <c r="G71" s="71"/>
      <c r="H71" s="71"/>
      <c r="I71" s="71"/>
      <c r="J71" s="71"/>
      <c r="K71" s="71"/>
      <c r="L71" s="71"/>
      <c r="M71" s="71"/>
      <c r="N71" s="71"/>
      <c r="O71" s="71"/>
      <c r="P71" s="71"/>
      <c r="Q71" s="71"/>
      <c r="R71" s="71"/>
      <c r="S71" s="71"/>
      <c r="T71" s="71"/>
      <c r="U71" s="71"/>
      <c r="V71" s="71"/>
      <c r="W71" s="71"/>
      <c r="X71" s="71"/>
      <c r="Y71" s="72"/>
      <c r="Z71" s="73"/>
      <c r="AA71" s="697"/>
    </row>
    <row r="72" spans="1:27" s="5" customFormat="1" ht="5.25" customHeight="1" x14ac:dyDescent="0.2">
      <c r="A72" s="388"/>
      <c r="B72" s="67"/>
      <c r="C72" s="55"/>
      <c r="D72" s="55"/>
      <c r="E72" s="55"/>
      <c r="F72" s="55"/>
      <c r="G72" s="55"/>
      <c r="H72" s="55"/>
      <c r="I72" s="55"/>
      <c r="J72" s="55"/>
      <c r="K72" s="55"/>
      <c r="L72" s="55"/>
      <c r="M72" s="55"/>
      <c r="N72" s="55"/>
      <c r="O72" s="55"/>
      <c r="P72" s="55"/>
      <c r="Q72" s="55"/>
      <c r="R72" s="55"/>
      <c r="S72" s="55"/>
      <c r="T72" s="55"/>
      <c r="U72" s="55"/>
      <c r="V72" s="55"/>
      <c r="W72" s="55"/>
      <c r="X72" s="55"/>
      <c r="Y72" s="56"/>
      <c r="Z72" s="69"/>
      <c r="AA72" s="697"/>
    </row>
    <row r="73" spans="1:27" ht="19.5" customHeight="1" x14ac:dyDescent="0.2">
      <c r="A73" s="387" t="s">
        <v>1001</v>
      </c>
      <c r="B73" s="120"/>
      <c r="C73" s="1364" t="s">
        <v>1547</v>
      </c>
      <c r="D73" s="1365"/>
      <c r="E73" s="1365"/>
      <c r="F73" s="1365"/>
      <c r="G73" s="1365"/>
      <c r="H73" s="1365"/>
      <c r="I73" s="1365"/>
      <c r="J73" s="1365"/>
      <c r="K73" s="1365"/>
      <c r="L73" s="1365"/>
      <c r="M73" s="1365"/>
      <c r="N73" s="1365"/>
      <c r="O73" s="1365"/>
      <c r="P73" s="1365"/>
      <c r="Q73" s="1365"/>
      <c r="R73" s="1365"/>
      <c r="S73" s="1365"/>
      <c r="T73" s="1365"/>
      <c r="U73" s="1365"/>
      <c r="V73" s="446"/>
      <c r="W73" s="1358" t="s">
        <v>849</v>
      </c>
      <c r="X73" s="1359"/>
      <c r="Y73" s="87"/>
      <c r="Z73" s="69"/>
    </row>
    <row r="74" spans="1:27" s="5" customFormat="1" ht="5.25" customHeight="1" x14ac:dyDescent="0.2">
      <c r="A74" s="387"/>
      <c r="B74" s="67"/>
      <c r="C74" s="121"/>
      <c r="D74" s="121"/>
      <c r="E74" s="121"/>
      <c r="F74" s="121"/>
      <c r="G74" s="121"/>
      <c r="H74" s="121"/>
      <c r="I74" s="121"/>
      <c r="J74" s="121"/>
      <c r="K74" s="121"/>
      <c r="L74" s="121"/>
      <c r="M74" s="121"/>
      <c r="N74" s="121"/>
      <c r="O74" s="121"/>
      <c r="P74" s="87"/>
      <c r="Q74" s="121"/>
      <c r="R74" s="121"/>
      <c r="S74" s="121"/>
      <c r="T74" s="121"/>
      <c r="U74" s="121"/>
      <c r="V74" s="121"/>
      <c r="W74" s="121"/>
      <c r="X74" s="121"/>
      <c r="Y74" s="121"/>
      <c r="Z74" s="69"/>
      <c r="AA74" s="697"/>
    </row>
    <row r="75" spans="1:27" s="5" customFormat="1" ht="18" customHeight="1" x14ac:dyDescent="0.2">
      <c r="A75" s="387" t="s">
        <v>1002</v>
      </c>
      <c r="B75" s="67"/>
      <c r="C75" s="676" t="s">
        <v>972</v>
      </c>
      <c r="D75" s="452"/>
      <c r="E75" s="452"/>
      <c r="F75" s="452"/>
      <c r="G75" s="452"/>
      <c r="H75" s="452"/>
      <c r="I75" s="452"/>
      <c r="J75" s="452"/>
      <c r="K75" s="452"/>
      <c r="L75" s="452"/>
      <c r="M75" s="452"/>
      <c r="N75" s="452"/>
      <c r="O75" s="329"/>
      <c r="P75" s="329"/>
      <c r="Q75" s="736"/>
      <c r="R75" s="736"/>
      <c r="S75" s="736"/>
      <c r="T75" s="737"/>
      <c r="U75" s="446"/>
      <c r="V75" s="446"/>
      <c r="W75" s="446"/>
      <c r="X75" s="1213" t="s">
        <v>849</v>
      </c>
      <c r="Y75" s="528"/>
      <c r="Z75" s="699"/>
      <c r="AA75" s="697"/>
    </row>
    <row r="76" spans="1:27" s="5" customFormat="1" ht="5.25" customHeight="1" x14ac:dyDescent="0.2">
      <c r="A76" s="388"/>
      <c r="B76" s="67"/>
      <c r="C76" s="55"/>
      <c r="D76" s="55"/>
      <c r="E76" s="55"/>
      <c r="F76" s="55"/>
      <c r="G76" s="55"/>
      <c r="H76" s="55"/>
      <c r="I76" s="55"/>
      <c r="J76" s="55"/>
      <c r="K76" s="55"/>
      <c r="L76" s="55"/>
      <c r="M76" s="55"/>
      <c r="N76" s="55"/>
      <c r="O76" s="55"/>
      <c r="P76" s="55"/>
      <c r="Q76" s="55"/>
      <c r="R76" s="55"/>
      <c r="S76" s="55"/>
      <c r="T76" s="55"/>
      <c r="U76" s="55"/>
      <c r="V76" s="55"/>
      <c r="W76" s="55"/>
      <c r="X76" s="55"/>
      <c r="Y76" s="56"/>
      <c r="Z76" s="69"/>
      <c r="AA76" s="697"/>
    </row>
    <row r="77" spans="1:27" s="5" customFormat="1" ht="15" customHeight="1" x14ac:dyDescent="0.2">
      <c r="A77" s="388"/>
      <c r="B77" s="102"/>
      <c r="C77" s="713" t="s">
        <v>969</v>
      </c>
      <c r="D77" s="117"/>
      <c r="E77" s="117"/>
      <c r="F77" s="117"/>
      <c r="G77" s="117"/>
      <c r="H77" s="118"/>
      <c r="I77" s="118"/>
      <c r="J77" s="118"/>
      <c r="K77" s="118"/>
      <c r="L77" s="119"/>
      <c r="M77" s="119"/>
      <c r="N77" s="119"/>
      <c r="O77" s="119"/>
      <c r="P77" s="119"/>
      <c r="Q77" s="119"/>
      <c r="R77" s="119"/>
      <c r="S77" s="119"/>
      <c r="T77" s="119"/>
      <c r="U77" s="119"/>
      <c r="V77" s="119"/>
      <c r="W77" s="119"/>
      <c r="X77" s="119"/>
      <c r="Y77" s="100"/>
      <c r="Z77" s="103"/>
      <c r="AA77" s="697"/>
    </row>
    <row r="78" spans="1:27" s="5" customFormat="1" ht="10.5" customHeight="1" x14ac:dyDescent="0.2">
      <c r="A78" s="388"/>
      <c r="B78" s="102"/>
      <c r="C78" s="454" t="s">
        <v>1345</v>
      </c>
      <c r="D78" s="117"/>
      <c r="E78" s="117"/>
      <c r="F78" s="117"/>
      <c r="G78" s="117"/>
      <c r="H78" s="118"/>
      <c r="I78" s="118"/>
      <c r="J78" s="118"/>
      <c r="K78" s="118"/>
      <c r="L78" s="119"/>
      <c r="M78" s="119"/>
      <c r="N78" s="119"/>
      <c r="O78" s="119"/>
      <c r="P78" s="119"/>
      <c r="Q78" s="119"/>
      <c r="R78" s="119"/>
      <c r="S78" s="119"/>
      <c r="T78" s="119"/>
      <c r="U78" s="119"/>
      <c r="V78" s="119"/>
      <c r="W78" s="119"/>
      <c r="X78" s="119"/>
      <c r="Y78" s="100"/>
      <c r="Z78" s="103"/>
      <c r="AA78" s="697"/>
    </row>
    <row r="79" spans="1:27" s="5" customFormat="1" ht="5.25" customHeight="1" x14ac:dyDescent="0.2">
      <c r="A79" s="387"/>
      <c r="B79" s="67"/>
      <c r="C79" s="121"/>
      <c r="D79" s="121"/>
      <c r="E79" s="121"/>
      <c r="F79" s="121"/>
      <c r="G79" s="121"/>
      <c r="H79" s="121"/>
      <c r="I79" s="121"/>
      <c r="J79" s="121"/>
      <c r="K79" s="121"/>
      <c r="L79" s="121"/>
      <c r="M79" s="121"/>
      <c r="N79" s="121"/>
      <c r="O79" s="121"/>
      <c r="P79" s="87"/>
      <c r="Q79" s="121"/>
      <c r="R79" s="121"/>
      <c r="S79" s="121"/>
      <c r="T79" s="121"/>
      <c r="U79" s="121"/>
      <c r="V79" s="121"/>
      <c r="W79" s="121"/>
      <c r="X79" s="121"/>
      <c r="Y79" s="121"/>
      <c r="Z79" s="69"/>
      <c r="AA79" s="697"/>
    </row>
    <row r="80" spans="1:27" s="5" customFormat="1" ht="15" customHeight="1" x14ac:dyDescent="0.2">
      <c r="A80" s="387" t="s">
        <v>1003</v>
      </c>
      <c r="B80" s="67"/>
      <c r="C80" s="121" t="s">
        <v>706</v>
      </c>
      <c r="D80" s="121"/>
      <c r="E80" s="121"/>
      <c r="F80" s="121"/>
      <c r="G80" s="121"/>
      <c r="H80" s="121"/>
      <c r="I80" s="121"/>
      <c r="J80" s="121"/>
      <c r="K80" s="121"/>
      <c r="L80" s="121"/>
      <c r="M80" s="121"/>
      <c r="N80" s="121"/>
      <c r="O80" s="121"/>
      <c r="P80" s="121"/>
      <c r="Q80" s="706"/>
      <c r="R80" s="706"/>
      <c r="S80" s="706"/>
      <c r="T80" s="1358" t="s">
        <v>849</v>
      </c>
      <c r="U80" s="1359"/>
      <c r="V80" s="121"/>
      <c r="W80" s="121"/>
      <c r="X80" s="121"/>
      <c r="Y80" s="121"/>
      <c r="Z80" s="69"/>
      <c r="AA80" s="697"/>
    </row>
    <row r="81" spans="1:27" s="5" customFormat="1" ht="15" customHeight="1" x14ac:dyDescent="0.2">
      <c r="A81" s="387" t="s">
        <v>1004</v>
      </c>
      <c r="B81" s="67"/>
      <c r="C81" s="121" t="s">
        <v>707</v>
      </c>
      <c r="D81" s="121"/>
      <c r="E81" s="121"/>
      <c r="F81" s="121"/>
      <c r="G81" s="121"/>
      <c r="H81" s="122"/>
      <c r="I81" s="122"/>
      <c r="J81" s="122"/>
      <c r="K81" s="122"/>
      <c r="L81" s="122"/>
      <c r="M81" s="122"/>
      <c r="N81" s="122"/>
      <c r="O81" s="122"/>
      <c r="P81" s="122"/>
      <c r="Q81" s="706"/>
      <c r="R81" s="706"/>
      <c r="S81" s="706"/>
      <c r="T81" s="1358" t="s">
        <v>849</v>
      </c>
      <c r="U81" s="1359"/>
      <c r="V81" s="1167" t="s">
        <v>1522</v>
      </c>
      <c r="W81" s="1165"/>
      <c r="X81" s="1165"/>
      <c r="Y81" s="1165"/>
      <c r="Z81" s="1166"/>
      <c r="AA81" s="697"/>
    </row>
    <row r="82" spans="1:27" s="5" customFormat="1" ht="15" customHeight="1" x14ac:dyDescent="0.2">
      <c r="A82" s="387" t="s">
        <v>1504</v>
      </c>
      <c r="B82" s="67"/>
      <c r="C82" s="1360" t="s">
        <v>123</v>
      </c>
      <c r="D82" s="121" t="s">
        <v>1506</v>
      </c>
      <c r="E82" s="121"/>
      <c r="F82" s="121"/>
      <c r="G82" s="121"/>
      <c r="H82" s="122"/>
      <c r="I82" s="122"/>
      <c r="J82" s="122"/>
      <c r="K82" s="122"/>
      <c r="L82" s="122"/>
      <c r="M82" s="122"/>
      <c r="N82" s="122"/>
      <c r="O82" s="122"/>
      <c r="P82" s="122"/>
      <c r="Q82" s="706"/>
      <c r="R82" s="706"/>
      <c r="S82" s="706"/>
      <c r="T82" s="706"/>
      <c r="U82" s="1213" t="s">
        <v>849</v>
      </c>
      <c r="V82" s="121"/>
      <c r="W82" s="121"/>
      <c r="X82" s="121"/>
      <c r="Y82" s="121"/>
      <c r="Z82" s="69"/>
      <c r="AA82" s="697"/>
    </row>
    <row r="83" spans="1:27" s="5" customFormat="1" ht="15" customHeight="1" x14ac:dyDescent="0.2">
      <c r="A83" s="387" t="s">
        <v>1505</v>
      </c>
      <c r="B83" s="67"/>
      <c r="C83" s="1361"/>
      <c r="D83" s="121" t="s">
        <v>1507</v>
      </c>
      <c r="E83" s="121"/>
      <c r="F83" s="121"/>
      <c r="G83" s="121"/>
      <c r="H83" s="122"/>
      <c r="I83" s="122"/>
      <c r="J83" s="122"/>
      <c r="K83" s="122"/>
      <c r="L83" s="122"/>
      <c r="M83" s="122"/>
      <c r="N83" s="122"/>
      <c r="O83" s="122"/>
      <c r="P83" s="122"/>
      <c r="Q83" s="706"/>
      <c r="R83" s="706"/>
      <c r="S83" s="706"/>
      <c r="T83" s="706"/>
      <c r="U83" s="1213" t="s">
        <v>849</v>
      </c>
      <c r="V83" s="121"/>
      <c r="W83" s="121"/>
      <c r="X83" s="121"/>
      <c r="Y83" s="121"/>
      <c r="Z83" s="69"/>
      <c r="AA83" s="697"/>
    </row>
    <row r="84" spans="1:27" s="5" customFormat="1" ht="15" customHeight="1" x14ac:dyDescent="0.2">
      <c r="A84" s="387" t="s">
        <v>1005</v>
      </c>
      <c r="B84" s="67"/>
      <c r="C84" s="121" t="s">
        <v>148</v>
      </c>
      <c r="D84" s="121"/>
      <c r="E84" s="121"/>
      <c r="F84" s="121"/>
      <c r="G84" s="121"/>
      <c r="H84" s="122"/>
      <c r="I84" s="122"/>
      <c r="J84" s="122"/>
      <c r="K84" s="122"/>
      <c r="L84" s="122"/>
      <c r="M84" s="122"/>
      <c r="N84" s="122"/>
      <c r="O84" s="122"/>
      <c r="P84" s="122"/>
      <c r="Q84" s="706"/>
      <c r="R84" s="706"/>
      <c r="S84" s="706"/>
      <c r="T84" s="1358" t="s">
        <v>849</v>
      </c>
      <c r="U84" s="1359"/>
      <c r="V84" s="121"/>
      <c r="W84" s="121"/>
      <c r="X84" s="121"/>
      <c r="Y84" s="121"/>
      <c r="Z84" s="69"/>
      <c r="AA84" s="697"/>
    </row>
    <row r="85" spans="1:27" s="5" customFormat="1" ht="15" customHeight="1" x14ac:dyDescent="0.2">
      <c r="A85" s="387" t="s">
        <v>1006</v>
      </c>
      <c r="B85" s="67"/>
      <c r="C85" s="121" t="s">
        <v>244</v>
      </c>
      <c r="D85" s="121"/>
      <c r="E85" s="121"/>
      <c r="F85" s="121"/>
      <c r="G85" s="121"/>
      <c r="H85" s="121"/>
      <c r="I85" s="121"/>
      <c r="J85" s="121"/>
      <c r="K85" s="121"/>
      <c r="L85" s="121"/>
      <c r="M85" s="121"/>
      <c r="N85" s="121"/>
      <c r="O85" s="121"/>
      <c r="P85" s="121"/>
      <c r="Q85" s="706"/>
      <c r="R85" s="706"/>
      <c r="S85" s="706"/>
      <c r="T85" s="1358" t="s">
        <v>849</v>
      </c>
      <c r="U85" s="1359"/>
      <c r="V85" s="121"/>
      <c r="W85" s="121"/>
      <c r="X85" s="121"/>
      <c r="Y85" s="121"/>
      <c r="Z85" s="69"/>
      <c r="AA85" s="697"/>
    </row>
    <row r="86" spans="1:27" s="5" customFormat="1" ht="15" customHeight="1" x14ac:dyDescent="0.2">
      <c r="A86" s="387" t="s">
        <v>1007</v>
      </c>
      <c r="B86" s="67"/>
      <c r="C86" s="121" t="s">
        <v>1</v>
      </c>
      <c r="D86" s="121"/>
      <c r="E86" s="121"/>
      <c r="F86" s="121"/>
      <c r="G86" s="121"/>
      <c r="H86" s="121"/>
      <c r="I86" s="121"/>
      <c r="J86" s="121"/>
      <c r="K86" s="121"/>
      <c r="L86" s="121"/>
      <c r="M86" s="121"/>
      <c r="N86" s="121"/>
      <c r="O86" s="121"/>
      <c r="P86" s="121"/>
      <c r="Q86" s="706"/>
      <c r="R86" s="706"/>
      <c r="S86" s="706"/>
      <c r="T86" s="1358" t="s">
        <v>849</v>
      </c>
      <c r="U86" s="1359"/>
      <c r="V86" s="121"/>
      <c r="W86" s="121"/>
      <c r="X86" s="121"/>
      <c r="Y86" s="121"/>
      <c r="Z86" s="69"/>
      <c r="AA86" s="697"/>
    </row>
    <row r="87" spans="1:27" s="5" customFormat="1" ht="15" customHeight="1" x14ac:dyDescent="0.2">
      <c r="A87" s="387" t="s">
        <v>1008</v>
      </c>
      <c r="B87" s="67"/>
      <c r="C87" s="121" t="s">
        <v>1520</v>
      </c>
      <c r="D87" s="121"/>
      <c r="E87" s="121"/>
      <c r="F87" s="121"/>
      <c r="G87" s="121"/>
      <c r="H87" s="121"/>
      <c r="I87" s="121"/>
      <c r="J87" s="121"/>
      <c r="K87" s="121"/>
      <c r="L87" s="121"/>
      <c r="M87" s="121"/>
      <c r="N87" s="121"/>
      <c r="O87" s="121"/>
      <c r="P87" s="121"/>
      <c r="Q87" s="706"/>
      <c r="R87" s="706"/>
      <c r="S87" s="706"/>
      <c r="T87" s="1358" t="s">
        <v>849</v>
      </c>
      <c r="U87" s="1359"/>
      <c r="V87" s="1167" t="s">
        <v>1522</v>
      </c>
      <c r="W87" s="1165"/>
      <c r="X87" s="1165"/>
      <c r="Y87" s="1165"/>
      <c r="Z87" s="1166"/>
      <c r="AA87" s="697"/>
    </row>
    <row r="88" spans="1:27" s="5" customFormat="1" ht="15" customHeight="1" x14ac:dyDescent="0.2">
      <c r="A88" s="387" t="s">
        <v>1009</v>
      </c>
      <c r="B88" s="67"/>
      <c r="C88" s="121" t="s">
        <v>3</v>
      </c>
      <c r="D88" s="121"/>
      <c r="E88" s="121"/>
      <c r="F88" s="121"/>
      <c r="G88" s="121"/>
      <c r="H88" s="121"/>
      <c r="I88" s="121"/>
      <c r="J88" s="121"/>
      <c r="K88" s="121"/>
      <c r="L88" s="121"/>
      <c r="M88" s="121"/>
      <c r="N88" s="121"/>
      <c r="O88" s="121"/>
      <c r="P88" s="121"/>
      <c r="Q88" s="706"/>
      <c r="R88" s="706"/>
      <c r="S88" s="706"/>
      <c r="T88" s="1358" t="s">
        <v>849</v>
      </c>
      <c r="U88" s="1359"/>
      <c r="V88" s="121"/>
      <c r="W88" s="121"/>
      <c r="X88" s="121"/>
      <c r="Y88" s="121"/>
      <c r="Z88" s="69"/>
      <c r="AA88" s="697"/>
    </row>
    <row r="89" spans="1:27" s="5" customFormat="1" ht="15" customHeight="1" x14ac:dyDescent="0.2">
      <c r="A89" s="387" t="s">
        <v>1010</v>
      </c>
      <c r="B89" s="67"/>
      <c r="C89" s="121" t="s">
        <v>0</v>
      </c>
      <c r="D89" s="121"/>
      <c r="E89" s="121"/>
      <c r="F89" s="121"/>
      <c r="G89" s="121"/>
      <c r="H89" s="121"/>
      <c r="I89" s="121"/>
      <c r="J89" s="121"/>
      <c r="K89" s="121"/>
      <c r="L89" s="121"/>
      <c r="M89" s="121"/>
      <c r="N89" s="121"/>
      <c r="O89" s="121"/>
      <c r="P89" s="121"/>
      <c r="Q89" s="706"/>
      <c r="R89" s="706"/>
      <c r="S89" s="706"/>
      <c r="T89" s="1358" t="s">
        <v>849</v>
      </c>
      <c r="U89" s="1359"/>
      <c r="V89" s="121"/>
      <c r="W89" s="121"/>
      <c r="X89" s="121"/>
      <c r="Y89" s="121"/>
      <c r="Z89" s="69"/>
      <c r="AA89" s="697"/>
    </row>
    <row r="90" spans="1:27" s="5" customFormat="1" ht="9" customHeight="1" x14ac:dyDescent="0.2">
      <c r="A90" s="388"/>
      <c r="B90" s="70"/>
      <c r="C90" s="71"/>
      <c r="D90" s="71"/>
      <c r="E90" s="71"/>
      <c r="F90" s="71"/>
      <c r="G90" s="71"/>
      <c r="H90" s="71"/>
      <c r="I90" s="71"/>
      <c r="J90" s="71"/>
      <c r="K90" s="71"/>
      <c r="L90" s="71"/>
      <c r="M90" s="71"/>
      <c r="N90" s="71"/>
      <c r="O90" s="71"/>
      <c r="P90" s="71"/>
      <c r="Q90" s="71"/>
      <c r="R90" s="71"/>
      <c r="S90" s="71"/>
      <c r="T90" s="71"/>
      <c r="U90" s="71"/>
      <c r="V90" s="71"/>
      <c r="W90" s="71"/>
      <c r="X90" s="71"/>
      <c r="Y90" s="72"/>
      <c r="Z90" s="73"/>
      <c r="AA90" s="697"/>
    </row>
    <row r="91" spans="1:27" s="5" customFormat="1" ht="5.25" customHeight="1" x14ac:dyDescent="0.2">
      <c r="A91" s="388"/>
      <c r="B91" s="67"/>
      <c r="C91" s="55"/>
      <c r="D91" s="55"/>
      <c r="E91" s="55"/>
      <c r="F91" s="55"/>
      <c r="G91" s="55"/>
      <c r="H91" s="55"/>
      <c r="I91" s="55"/>
      <c r="J91" s="55"/>
      <c r="K91" s="55"/>
      <c r="L91" s="55"/>
      <c r="M91" s="55"/>
      <c r="N91" s="55"/>
      <c r="O91" s="55"/>
      <c r="P91" s="55"/>
      <c r="Q91" s="55"/>
      <c r="R91" s="55"/>
      <c r="S91" s="55"/>
      <c r="T91" s="55"/>
      <c r="U91" s="55"/>
      <c r="V91" s="55"/>
      <c r="W91" s="55"/>
      <c r="X91" s="55"/>
      <c r="Y91" s="56"/>
      <c r="Z91" s="69"/>
      <c r="AA91" s="697"/>
    </row>
    <row r="92" spans="1:27" ht="19.5" customHeight="1" x14ac:dyDescent="0.2">
      <c r="A92" s="387" t="s">
        <v>1011</v>
      </c>
      <c r="B92" s="120"/>
      <c r="C92" s="1399" t="s">
        <v>180</v>
      </c>
      <c r="D92" s="1365"/>
      <c r="E92" s="1365"/>
      <c r="F92" s="1365"/>
      <c r="G92" s="1365"/>
      <c r="H92" s="1365"/>
      <c r="I92" s="1365"/>
      <c r="J92" s="1365"/>
      <c r="K92" s="1365"/>
      <c r="L92" s="1365"/>
      <c r="M92" s="1365"/>
      <c r="N92" s="1365"/>
      <c r="O92" s="1365"/>
      <c r="P92" s="1365"/>
      <c r="Q92" s="1365"/>
      <c r="R92" s="1365"/>
      <c r="S92" s="1365"/>
      <c r="T92" s="1365"/>
      <c r="U92" s="1365"/>
      <c r="V92" s="446"/>
      <c r="W92" s="1358" t="s">
        <v>849</v>
      </c>
      <c r="X92" s="1359"/>
      <c r="Y92" s="87"/>
      <c r="Z92" s="69"/>
    </row>
    <row r="93" spans="1:27" s="5" customFormat="1" ht="5.25" customHeight="1" x14ac:dyDescent="0.2">
      <c r="A93" s="388"/>
      <c r="B93" s="67"/>
      <c r="C93" s="55"/>
      <c r="D93" s="55"/>
      <c r="E93" s="55"/>
      <c r="F93" s="55"/>
      <c r="G93" s="55"/>
      <c r="H93" s="88"/>
      <c r="I93" s="88"/>
      <c r="J93" s="88"/>
      <c r="K93" s="88"/>
      <c r="L93" s="88"/>
      <c r="M93" s="88"/>
      <c r="N93" s="88"/>
      <c r="O93" s="88"/>
      <c r="P93" s="55"/>
      <c r="Q93" s="448"/>
      <c r="R93" s="448"/>
      <c r="S93" s="448"/>
      <c r="T93" s="448"/>
      <c r="U93" s="411"/>
      <c r="V93" s="411"/>
      <c r="W93" s="411"/>
      <c r="X93" s="411"/>
      <c r="Y93" s="101"/>
      <c r="Z93" s="69"/>
      <c r="AA93" s="697"/>
    </row>
    <row r="94" spans="1:27" s="5" customFormat="1" ht="10.5" customHeight="1" x14ac:dyDescent="0.2">
      <c r="A94" s="388"/>
      <c r="B94" s="102"/>
      <c r="C94" s="675" t="s">
        <v>986</v>
      </c>
      <c r="D94" s="676"/>
      <c r="E94" s="676"/>
      <c r="F94" s="676"/>
      <c r="G94" s="676"/>
      <c r="H94" s="677"/>
      <c r="I94" s="677"/>
      <c r="J94" s="677"/>
      <c r="K94" s="677"/>
      <c r="L94" s="678"/>
      <c r="M94" s="678"/>
      <c r="N94" s="678"/>
      <c r="O94" s="678"/>
      <c r="P94" s="678"/>
      <c r="Q94" s="678"/>
      <c r="R94" s="678"/>
      <c r="S94" s="678"/>
      <c r="T94" s="678"/>
      <c r="U94" s="678"/>
      <c r="V94" s="678"/>
      <c r="W94" s="119"/>
      <c r="X94" s="119"/>
      <c r="Y94" s="100"/>
      <c r="Z94" s="103"/>
      <c r="AA94" s="697"/>
    </row>
    <row r="95" spans="1:27" s="5" customFormat="1" ht="9" customHeight="1" x14ac:dyDescent="0.2">
      <c r="A95" s="265" t="str">
        <f>IF(S21&lt;&gt;"",S21,"")</f>
        <v>00000000</v>
      </c>
      <c r="B95" s="78"/>
      <c r="C95" s="80"/>
      <c r="D95" s="80"/>
      <c r="E95" s="80"/>
      <c r="F95" s="80"/>
      <c r="G95" s="80"/>
      <c r="H95" s="80"/>
      <c r="I95" s="80"/>
      <c r="J95" s="80"/>
      <c r="K95" s="80"/>
      <c r="L95" s="80"/>
      <c r="M95" s="80"/>
      <c r="N95" s="80"/>
      <c r="O95" s="80"/>
      <c r="P95" s="80"/>
      <c r="Q95" s="80"/>
      <c r="R95" s="80"/>
      <c r="S95" s="80"/>
      <c r="T95" s="80"/>
      <c r="U95" s="80"/>
      <c r="V95" s="80"/>
      <c r="W95" s="80"/>
      <c r="X95" s="80"/>
      <c r="Y95" s="123"/>
      <c r="Z95" s="81"/>
      <c r="AA95" s="697"/>
    </row>
    <row r="96" spans="1:27" s="5" customFormat="1" ht="5.25" customHeight="1" x14ac:dyDescent="0.2">
      <c r="A96" s="388"/>
      <c r="B96" s="125"/>
      <c r="C96" s="126"/>
      <c r="D96" s="126"/>
      <c r="E96" s="126"/>
      <c r="F96" s="126"/>
      <c r="G96" s="126"/>
      <c r="H96" s="126"/>
      <c r="I96" s="126"/>
      <c r="J96" s="126"/>
      <c r="K96" s="126"/>
      <c r="L96" s="126"/>
      <c r="M96" s="126"/>
      <c r="N96" s="126"/>
      <c r="O96" s="126"/>
      <c r="P96" s="126"/>
      <c r="Q96" s="126"/>
      <c r="R96" s="126"/>
      <c r="S96" s="126"/>
      <c r="T96" s="126"/>
      <c r="U96" s="126"/>
      <c r="V96" s="126"/>
      <c r="W96" s="126"/>
      <c r="X96" s="126"/>
      <c r="Y96" s="127"/>
      <c r="Z96" s="128"/>
      <c r="AA96" s="697"/>
    </row>
    <row r="97" spans="1:27" s="5" customFormat="1" ht="24" customHeight="1" x14ac:dyDescent="0.2">
      <c r="A97" s="386"/>
      <c r="B97" s="67"/>
      <c r="C97" s="75" t="s">
        <v>19</v>
      </c>
      <c r="D97" s="75"/>
      <c r="E97" s="75"/>
      <c r="F97" s="75"/>
      <c r="G97" s="75"/>
      <c r="H97" s="55"/>
      <c r="I97" s="55"/>
      <c r="J97" s="55"/>
      <c r="K97" s="55"/>
      <c r="L97" s="55"/>
      <c r="M97" s="55"/>
      <c r="N97" s="55"/>
      <c r="O97" s="55"/>
      <c r="P97" s="55"/>
      <c r="Q97" s="55"/>
      <c r="R97" s="55"/>
      <c r="S97" s="55"/>
      <c r="T97" s="55"/>
      <c r="U97" s="55"/>
      <c r="V97" s="55"/>
      <c r="W97" s="55"/>
      <c r="X97" s="55"/>
      <c r="Y97" s="55"/>
      <c r="Z97" s="69"/>
      <c r="AA97" s="697"/>
    </row>
    <row r="98" spans="1:27" s="90" customFormat="1" ht="5.25" customHeight="1" x14ac:dyDescent="0.2">
      <c r="A98" s="386"/>
      <c r="B98" s="86"/>
      <c r="C98" s="87"/>
      <c r="D98" s="87"/>
      <c r="E98" s="87"/>
      <c r="F98" s="87"/>
      <c r="G98" s="87"/>
      <c r="H98" s="88"/>
      <c r="I98" s="88"/>
      <c r="J98" s="88"/>
      <c r="K98" s="88"/>
      <c r="L98" s="88"/>
      <c r="M98" s="88"/>
      <c r="N98" s="88"/>
      <c r="O98" s="88"/>
      <c r="P98" s="88"/>
      <c r="Q98" s="88"/>
      <c r="R98" s="88"/>
      <c r="S98" s="88"/>
      <c r="T98" s="88"/>
      <c r="U98" s="88"/>
      <c r="V98" s="88"/>
      <c r="W98" s="88"/>
      <c r="X98" s="88"/>
      <c r="Y98" s="55"/>
      <c r="Z98" s="89"/>
      <c r="AA98" s="698"/>
    </row>
    <row r="99" spans="1:27" s="90" customFormat="1" ht="21" customHeight="1" x14ac:dyDescent="0.2">
      <c r="A99" s="389" t="s">
        <v>390</v>
      </c>
      <c r="B99" s="86"/>
      <c r="C99" s="802" t="s">
        <v>1069</v>
      </c>
      <c r="D99" s="430"/>
      <c r="E99" s="430"/>
      <c r="F99" s="430"/>
      <c r="G99" s="430"/>
      <c r="H99" s="1398"/>
      <c r="I99" s="1398"/>
      <c r="J99" s="1398"/>
      <c r="K99" s="1398"/>
      <c r="L99" s="1398"/>
      <c r="M99" s="1398"/>
      <c r="N99" s="1398"/>
      <c r="O99" s="1398"/>
      <c r="P99" s="1398"/>
      <c r="Q99" s="1398"/>
      <c r="R99" s="1398"/>
      <c r="S99" s="1400"/>
      <c r="T99" s="1400"/>
      <c r="U99" s="1400"/>
      <c r="V99" s="1400"/>
      <c r="W99" s="1400"/>
      <c r="X99" s="1400"/>
      <c r="Y99" s="55"/>
      <c r="Z99" s="89"/>
      <c r="AA99" s="698"/>
    </row>
    <row r="100" spans="1:27" s="90" customFormat="1" ht="5.25" customHeight="1" x14ac:dyDescent="0.2">
      <c r="A100" s="386"/>
      <c r="B100" s="86"/>
      <c r="C100" s="430"/>
      <c r="D100" s="430"/>
      <c r="E100" s="430"/>
      <c r="F100" s="430"/>
      <c r="G100" s="430"/>
      <c r="H100" s="93"/>
      <c r="I100" s="93"/>
      <c r="J100" s="93"/>
      <c r="K100" s="93"/>
      <c r="L100" s="92"/>
      <c r="M100" s="92"/>
      <c r="N100" s="92"/>
      <c r="O100" s="92"/>
      <c r="P100" s="93"/>
      <c r="Q100" s="93"/>
      <c r="R100" s="93"/>
      <c r="S100" s="93"/>
      <c r="T100" s="93"/>
      <c r="U100" s="93"/>
      <c r="V100" s="93"/>
      <c r="W100" s="93"/>
      <c r="X100" s="93"/>
      <c r="Y100" s="55"/>
      <c r="Z100" s="89"/>
      <c r="AA100" s="698"/>
    </row>
    <row r="101" spans="1:27" s="90" customFormat="1" ht="21" customHeight="1" x14ac:dyDescent="0.2">
      <c r="A101" s="389" t="s">
        <v>391</v>
      </c>
      <c r="B101" s="94"/>
      <c r="C101" s="430" t="s">
        <v>141</v>
      </c>
      <c r="D101" s="430"/>
      <c r="E101" s="430"/>
      <c r="F101" s="430"/>
      <c r="G101" s="430"/>
      <c r="H101" s="1398"/>
      <c r="I101" s="1398"/>
      <c r="J101" s="1398"/>
      <c r="K101" s="92"/>
      <c r="L101" s="92" t="s">
        <v>693</v>
      </c>
      <c r="M101" s="1398"/>
      <c r="N101" s="1390"/>
      <c r="O101" s="1390"/>
      <c r="P101" s="1390"/>
      <c r="Q101" s="1390"/>
      <c r="R101" s="1390"/>
      <c r="S101" s="1390"/>
      <c r="T101" s="1390"/>
      <c r="U101" s="1390"/>
      <c r="V101" s="1390"/>
      <c r="W101" s="1390"/>
      <c r="X101" s="1390"/>
      <c r="Y101" s="55"/>
      <c r="Z101" s="89"/>
      <c r="AA101" s="698"/>
    </row>
    <row r="102" spans="1:27" s="90" customFormat="1" ht="5.25" customHeight="1" x14ac:dyDescent="0.2">
      <c r="A102" s="386"/>
      <c r="B102" s="86"/>
      <c r="C102" s="430"/>
      <c r="D102" s="430"/>
      <c r="E102" s="430"/>
      <c r="F102" s="430"/>
      <c r="G102" s="430"/>
      <c r="H102" s="88"/>
      <c r="I102" s="88"/>
      <c r="J102" s="88"/>
      <c r="K102" s="88"/>
      <c r="L102" s="93"/>
      <c r="M102" s="93"/>
      <c r="N102" s="93"/>
      <c r="O102" s="93"/>
      <c r="P102" s="93"/>
      <c r="Q102" s="93"/>
      <c r="R102" s="93"/>
      <c r="S102" s="93"/>
      <c r="T102" s="93"/>
      <c r="U102" s="93"/>
      <c r="V102" s="93"/>
      <c r="W102" s="93"/>
      <c r="X102" s="93"/>
      <c r="Y102" s="55"/>
      <c r="Z102" s="89"/>
      <c r="AA102" s="698"/>
    </row>
    <row r="103" spans="1:27" s="90" customFormat="1" ht="21" customHeight="1" x14ac:dyDescent="0.2">
      <c r="A103" s="389" t="s">
        <v>392</v>
      </c>
      <c r="B103" s="94"/>
      <c r="C103" s="91" t="s">
        <v>142</v>
      </c>
      <c r="D103" s="430"/>
      <c r="E103" s="430"/>
      <c r="F103" s="430"/>
      <c r="G103" s="430"/>
      <c r="H103" s="1398"/>
      <c r="I103" s="1390"/>
      <c r="J103" s="1390"/>
      <c r="K103" s="1390"/>
      <c r="L103" s="1390"/>
      <c r="M103" s="1390"/>
      <c r="N103" s="1390"/>
      <c r="O103" s="1390"/>
      <c r="P103" s="1390"/>
      <c r="Q103" s="1390"/>
      <c r="R103" s="1390"/>
      <c r="S103" s="1390"/>
      <c r="T103" s="1390"/>
      <c r="U103" s="1390"/>
      <c r="V103" s="1390"/>
      <c r="W103" s="1390"/>
      <c r="X103" s="1390"/>
      <c r="Y103" s="55"/>
      <c r="Z103" s="89"/>
      <c r="AA103" s="698"/>
    </row>
    <row r="104" spans="1:27" s="90" customFormat="1" ht="5.25" customHeight="1" x14ac:dyDescent="0.2">
      <c r="A104" s="386"/>
      <c r="B104" s="86"/>
      <c r="C104" s="91"/>
      <c r="D104" s="430"/>
      <c r="E104" s="430"/>
      <c r="F104" s="430"/>
      <c r="G104" s="430"/>
      <c r="H104" s="93"/>
      <c r="I104" s="93"/>
      <c r="J104" s="93"/>
      <c r="K104" s="93"/>
      <c r="L104" s="93"/>
      <c r="M104" s="93"/>
      <c r="N104" s="93"/>
      <c r="O104" s="93"/>
      <c r="P104" s="93"/>
      <c r="Q104" s="93"/>
      <c r="R104" s="93"/>
      <c r="S104" s="93"/>
      <c r="T104" s="93"/>
      <c r="U104" s="93"/>
      <c r="V104" s="93"/>
      <c r="W104" s="93"/>
      <c r="X104" s="93"/>
      <c r="Y104" s="55"/>
      <c r="Z104" s="89"/>
      <c r="AA104" s="698"/>
    </row>
    <row r="105" spans="1:27" s="90" customFormat="1" ht="21" customHeight="1" x14ac:dyDescent="0.2">
      <c r="A105" s="389" t="s">
        <v>393</v>
      </c>
      <c r="B105" s="94"/>
      <c r="C105" s="91" t="s">
        <v>143</v>
      </c>
      <c r="D105" s="430"/>
      <c r="E105" s="430"/>
      <c r="F105" s="430"/>
      <c r="G105" s="430"/>
      <c r="H105" s="1398"/>
      <c r="I105" s="1390"/>
      <c r="J105" s="1390"/>
      <c r="K105" s="1390"/>
      <c r="L105" s="1390"/>
      <c r="M105" s="1390"/>
      <c r="N105" s="1390"/>
      <c r="O105" s="1390"/>
      <c r="P105" s="1390"/>
      <c r="Q105" s="1390"/>
      <c r="R105" s="1390"/>
      <c r="S105" s="1390"/>
      <c r="T105" s="1390"/>
      <c r="U105" s="1390"/>
      <c r="V105" s="1390"/>
      <c r="W105" s="1390"/>
      <c r="X105" s="1390"/>
      <c r="Y105" s="55"/>
      <c r="Z105" s="89"/>
      <c r="AA105" s="697"/>
    </row>
    <row r="106" spans="1:27" s="90" customFormat="1" ht="5.25" customHeight="1" x14ac:dyDescent="0.2">
      <c r="A106" s="386"/>
      <c r="B106" s="86"/>
      <c r="C106" s="91"/>
      <c r="D106" s="430"/>
      <c r="E106" s="430"/>
      <c r="F106" s="430"/>
      <c r="G106" s="430"/>
      <c r="H106" s="93"/>
      <c r="I106" s="93"/>
      <c r="J106" s="93"/>
      <c r="K106" s="93"/>
      <c r="L106" s="93"/>
      <c r="M106" s="93"/>
      <c r="N106" s="93"/>
      <c r="O106" s="93"/>
      <c r="P106" s="93"/>
      <c r="Q106" s="93"/>
      <c r="R106" s="93"/>
      <c r="S106" s="93"/>
      <c r="T106" s="93"/>
      <c r="U106" s="93"/>
      <c r="V106" s="93"/>
      <c r="W106" s="93"/>
      <c r="X106" s="93"/>
      <c r="Y106" s="55"/>
      <c r="Z106" s="89"/>
      <c r="AA106" s="698"/>
    </row>
    <row r="107" spans="1:27" s="90" customFormat="1" ht="21" customHeight="1" x14ac:dyDescent="0.2">
      <c r="A107" s="389" t="s">
        <v>394</v>
      </c>
      <c r="B107" s="94"/>
      <c r="C107" s="91" t="s">
        <v>871</v>
      </c>
      <c r="D107" s="430"/>
      <c r="E107" s="430"/>
      <c r="F107" s="430"/>
      <c r="G107" s="430"/>
      <c r="H107" s="1398"/>
      <c r="I107" s="1398"/>
      <c r="J107" s="1398"/>
      <c r="K107" s="1398"/>
      <c r="L107" s="1389"/>
      <c r="M107" s="1389"/>
      <c r="N107" s="1389"/>
      <c r="O107" s="1389"/>
      <c r="P107" s="1389"/>
      <c r="Q107" s="92"/>
      <c r="R107" s="92"/>
      <c r="S107" s="92" t="s">
        <v>694</v>
      </c>
      <c r="T107" s="1389"/>
      <c r="U107" s="1390"/>
      <c r="V107" s="1390"/>
      <c r="W107" s="1390"/>
      <c r="X107" s="1390"/>
      <c r="Y107" s="55"/>
      <c r="Z107" s="89"/>
      <c r="AA107" s="698"/>
    </row>
    <row r="108" spans="1:27" s="90" customFormat="1" ht="5.25" customHeight="1" x14ac:dyDescent="0.2">
      <c r="A108" s="389"/>
      <c r="B108" s="94"/>
      <c r="C108" s="91"/>
      <c r="D108" s="430"/>
      <c r="E108" s="430"/>
      <c r="F108" s="430"/>
      <c r="G108" s="430"/>
      <c r="H108" s="93"/>
      <c r="I108" s="93"/>
      <c r="J108" s="93"/>
      <c r="K108" s="93"/>
      <c r="L108" s="95"/>
      <c r="M108" s="95"/>
      <c r="N108" s="95"/>
      <c r="O108" s="95"/>
      <c r="P108" s="95"/>
      <c r="Q108" s="95"/>
      <c r="R108" s="95"/>
      <c r="S108" s="95"/>
      <c r="T108" s="95"/>
      <c r="U108" s="95"/>
      <c r="V108" s="95"/>
      <c r="W108" s="95"/>
      <c r="X108" s="95"/>
      <c r="Y108" s="95"/>
      <c r="Z108" s="89"/>
      <c r="AA108" s="698"/>
    </row>
    <row r="109" spans="1:27" s="90" customFormat="1" ht="12" customHeight="1" x14ac:dyDescent="0.2">
      <c r="A109" s="389"/>
      <c r="B109" s="94"/>
      <c r="C109" s="1391" t="s">
        <v>1453</v>
      </c>
      <c r="D109" s="1391"/>
      <c r="E109" s="1391"/>
      <c r="F109" s="1391"/>
      <c r="G109" s="1391"/>
      <c r="H109" s="1392"/>
      <c r="I109" s="1392"/>
      <c r="J109" s="1392"/>
      <c r="K109" s="1392"/>
      <c r="L109" s="1392"/>
      <c r="M109" s="1392"/>
      <c r="N109" s="1392"/>
      <c r="O109" s="1392"/>
      <c r="P109" s="1392"/>
      <c r="Q109" s="1392"/>
      <c r="R109" s="1392"/>
      <c r="S109" s="1392"/>
      <c r="T109" s="1392"/>
      <c r="U109" s="1392"/>
      <c r="V109" s="1392"/>
      <c r="W109" s="1392"/>
      <c r="X109" s="1392"/>
      <c r="Y109" s="1392"/>
      <c r="Z109" s="89"/>
      <c r="AA109" s="698"/>
    </row>
    <row r="110" spans="1:27" s="90" customFormat="1" ht="5.25" customHeight="1" x14ac:dyDescent="0.2">
      <c r="A110" s="386"/>
      <c r="B110" s="96"/>
      <c r="C110" s="97"/>
      <c r="D110" s="97"/>
      <c r="E110" s="97"/>
      <c r="F110" s="97"/>
      <c r="G110" s="97"/>
      <c r="H110" s="98"/>
      <c r="I110" s="98"/>
      <c r="J110" s="98"/>
      <c r="K110" s="98"/>
      <c r="L110" s="98"/>
      <c r="M110" s="98"/>
      <c r="N110" s="98"/>
      <c r="O110" s="98"/>
      <c r="P110" s="98"/>
      <c r="Q110" s="98"/>
      <c r="R110" s="98"/>
      <c r="S110" s="98"/>
      <c r="T110" s="98"/>
      <c r="U110" s="98"/>
      <c r="V110" s="98"/>
      <c r="W110" s="98"/>
      <c r="X110" s="98"/>
      <c r="Y110" s="98"/>
      <c r="Z110" s="99"/>
      <c r="AA110" s="698"/>
    </row>
    <row r="111" spans="1:27" s="90" customFormat="1" ht="5.25" customHeight="1" x14ac:dyDescent="0.2">
      <c r="A111" s="386"/>
      <c r="B111" s="86"/>
      <c r="C111" s="91"/>
      <c r="D111" s="430"/>
      <c r="E111" s="430"/>
      <c r="F111" s="430"/>
      <c r="G111" s="430"/>
      <c r="H111" s="88"/>
      <c r="I111" s="88"/>
      <c r="J111" s="88"/>
      <c r="K111" s="88"/>
      <c r="L111" s="88"/>
      <c r="M111" s="88"/>
      <c r="N111" s="88"/>
      <c r="O111" s="88"/>
      <c r="P111" s="88"/>
      <c r="Q111" s="88"/>
      <c r="R111" s="88"/>
      <c r="S111" s="88"/>
      <c r="T111" s="88"/>
      <c r="U111" s="88"/>
      <c r="V111" s="88"/>
      <c r="W111" s="88"/>
      <c r="X111" s="88"/>
      <c r="Y111" s="88"/>
      <c r="Z111" s="89"/>
      <c r="AA111" s="698"/>
    </row>
    <row r="112" spans="1:27" ht="24.75" customHeight="1" x14ac:dyDescent="0.2">
      <c r="A112" s="388"/>
      <c r="B112" s="67"/>
      <c r="C112" s="75" t="s">
        <v>91</v>
      </c>
      <c r="D112" s="75"/>
      <c r="E112" s="75"/>
      <c r="F112" s="75"/>
      <c r="G112" s="75"/>
      <c r="H112" s="55"/>
      <c r="I112" s="55"/>
      <c r="J112" s="55"/>
      <c r="K112" s="55"/>
      <c r="L112" s="55"/>
      <c r="M112" s="55"/>
      <c r="N112" s="55"/>
      <c r="O112" s="706"/>
      <c r="P112" s="706"/>
      <c r="Q112" s="706"/>
      <c r="R112" s="706"/>
      <c r="S112" s="706"/>
      <c r="T112" s="706"/>
      <c r="U112" s="706"/>
      <c r="V112" s="706"/>
      <c r="W112" s="706"/>
      <c r="X112" s="55"/>
      <c r="Y112" s="56"/>
      <c r="Z112" s="69" t="s">
        <v>746</v>
      </c>
    </row>
    <row r="113" spans="1:27" s="5" customFormat="1" ht="21" customHeight="1" x14ac:dyDescent="0.2">
      <c r="A113" s="388" t="s">
        <v>396</v>
      </c>
      <c r="B113" s="377"/>
      <c r="C113" s="100" t="s">
        <v>695</v>
      </c>
      <c r="D113" s="329"/>
      <c r="E113" s="329"/>
      <c r="F113" s="329"/>
      <c r="G113" s="329"/>
      <c r="H113" s="329"/>
      <c r="I113" s="329"/>
      <c r="J113" s="329"/>
      <c r="K113" s="329"/>
      <c r="L113" s="329"/>
      <c r="M113" s="329"/>
      <c r="N113" s="329"/>
      <c r="O113" s="1358" t="s">
        <v>849</v>
      </c>
      <c r="P113" s="1395"/>
      <c r="Q113" s="1396"/>
      <c r="R113" s="1396"/>
      <c r="S113" s="1396"/>
      <c r="T113" s="1396"/>
      <c r="U113" s="1396"/>
      <c r="V113" s="1396"/>
      <c r="W113" s="1396"/>
      <c r="X113" s="1397"/>
      <c r="Y113" s="56"/>
      <c r="Z113" s="378"/>
      <c r="AA113" s="697"/>
    </row>
    <row r="114" spans="1:27" s="5" customFormat="1" ht="9" customHeight="1" x14ac:dyDescent="0.2">
      <c r="A114" s="390"/>
      <c r="B114" s="102"/>
      <c r="C114" s="104" t="s">
        <v>850</v>
      </c>
      <c r="D114" s="104"/>
      <c r="E114" s="104"/>
      <c r="F114" s="104"/>
      <c r="G114" s="104"/>
      <c r="H114" s="55"/>
      <c r="I114" s="55"/>
      <c r="J114" s="55"/>
      <c r="K114" s="55"/>
      <c r="L114" s="55"/>
      <c r="M114" s="55"/>
      <c r="N114" s="55"/>
      <c r="O114" s="55"/>
      <c r="P114" s="55"/>
      <c r="Q114" s="55"/>
      <c r="R114" s="55"/>
      <c r="S114" s="55"/>
      <c r="T114" s="55"/>
      <c r="U114" s="55"/>
      <c r="V114" s="55"/>
      <c r="W114" s="55"/>
      <c r="X114" s="55"/>
      <c r="Y114" s="100"/>
      <c r="Z114" s="103"/>
      <c r="AA114" s="697"/>
    </row>
    <row r="115" spans="1:27" s="5" customFormat="1" ht="21" customHeight="1" x14ac:dyDescent="0.2">
      <c r="A115" s="384" t="s">
        <v>397</v>
      </c>
      <c r="B115" s="102"/>
      <c r="C115" s="1393"/>
      <c r="D115" s="1363"/>
      <c r="E115" s="1363"/>
      <c r="F115" s="1363"/>
      <c r="G115" s="1363"/>
      <c r="H115" s="1363"/>
      <c r="I115" s="1363"/>
      <c r="J115" s="1363"/>
      <c r="K115" s="1363"/>
      <c r="L115" s="1363"/>
      <c r="M115" s="1363"/>
      <c r="N115" s="1363"/>
      <c r="O115" s="1363"/>
      <c r="P115" s="1363"/>
      <c r="Q115" s="1363"/>
      <c r="R115" s="1363"/>
      <c r="S115" s="1363"/>
      <c r="T115" s="1363"/>
      <c r="U115" s="1363"/>
      <c r="V115" s="1363"/>
      <c r="W115" s="1363"/>
      <c r="X115" s="1363"/>
      <c r="Y115" s="100"/>
      <c r="Z115" s="103"/>
      <c r="AA115" s="697"/>
    </row>
    <row r="116" spans="1:27" s="5" customFormat="1" ht="5.25" customHeight="1" x14ac:dyDescent="0.2">
      <c r="A116" s="384"/>
      <c r="B116" s="94"/>
      <c r="C116" s="97"/>
      <c r="D116" s="97"/>
      <c r="E116" s="97"/>
      <c r="F116" s="97"/>
      <c r="G116" s="97"/>
      <c r="H116" s="98"/>
      <c r="I116" s="98"/>
      <c r="J116" s="98"/>
      <c r="K116" s="98"/>
      <c r="L116" s="98"/>
      <c r="M116" s="98"/>
      <c r="N116" s="98"/>
      <c r="O116" s="98"/>
      <c r="P116" s="98"/>
      <c r="Q116" s="98"/>
      <c r="R116" s="98"/>
      <c r="S116" s="98"/>
      <c r="T116" s="98"/>
      <c r="U116" s="98"/>
      <c r="V116" s="98"/>
      <c r="W116" s="98"/>
      <c r="X116" s="98"/>
      <c r="Y116" s="93"/>
      <c r="Z116" s="89"/>
      <c r="AA116" s="697"/>
    </row>
    <row r="117" spans="1:27" s="5" customFormat="1" ht="5.25" customHeight="1" x14ac:dyDescent="0.2">
      <c r="A117" s="384"/>
      <c r="B117" s="94"/>
      <c r="C117" s="91"/>
      <c r="D117" s="430"/>
      <c r="E117" s="430"/>
      <c r="F117" s="430"/>
      <c r="G117" s="430"/>
      <c r="H117" s="93"/>
      <c r="I117" s="93"/>
      <c r="J117" s="93"/>
      <c r="K117" s="93"/>
      <c r="L117" s="95"/>
      <c r="M117" s="95"/>
      <c r="N117" s="95"/>
      <c r="O117" s="95"/>
      <c r="P117" s="95"/>
      <c r="Q117" s="95"/>
      <c r="R117" s="95"/>
      <c r="S117" s="95"/>
      <c r="T117" s="95"/>
      <c r="U117" s="95"/>
      <c r="V117" s="95"/>
      <c r="W117" s="95"/>
      <c r="X117" s="95"/>
      <c r="Y117" s="93"/>
      <c r="Z117" s="89"/>
      <c r="AA117" s="697"/>
    </row>
    <row r="118" spans="1:27" s="5" customFormat="1" ht="21" customHeight="1" x14ac:dyDescent="0.2">
      <c r="A118" s="384" t="s">
        <v>398</v>
      </c>
      <c r="B118" s="102"/>
      <c r="C118" s="56" t="s">
        <v>218</v>
      </c>
      <c r="D118" s="410"/>
      <c r="E118" s="410"/>
      <c r="F118" s="410"/>
      <c r="G118" s="410"/>
      <c r="H118" s="55"/>
      <c r="I118" s="55"/>
      <c r="J118" s="55"/>
      <c r="K118" s="55"/>
      <c r="L118" s="706"/>
      <c r="M118" s="706"/>
      <c r="N118" s="706"/>
      <c r="O118" s="1358" t="s">
        <v>849</v>
      </c>
      <c r="P118" s="1359"/>
      <c r="Q118" s="55"/>
      <c r="R118" s="55"/>
      <c r="S118" s="55"/>
      <c r="T118" s="55"/>
      <c r="U118" s="55"/>
      <c r="V118" s="55"/>
      <c r="W118" s="55"/>
      <c r="X118" s="55"/>
      <c r="Y118" s="100"/>
      <c r="Z118" s="103"/>
      <c r="AA118" s="697"/>
    </row>
    <row r="119" spans="1:27" s="90" customFormat="1" ht="5.25" customHeight="1" x14ac:dyDescent="0.2">
      <c r="A119" s="389"/>
      <c r="B119" s="380"/>
      <c r="C119" s="381"/>
      <c r="D119" s="381"/>
      <c r="E119" s="381"/>
      <c r="F119" s="381"/>
      <c r="G119" s="381"/>
      <c r="H119" s="379"/>
      <c r="I119" s="379"/>
      <c r="J119" s="379"/>
      <c r="K119" s="379"/>
      <c r="L119" s="382"/>
      <c r="M119" s="382"/>
      <c r="N119" s="382"/>
      <c r="O119" s="382"/>
      <c r="P119" s="382"/>
      <c r="Q119" s="382"/>
      <c r="R119" s="382"/>
      <c r="S119" s="382"/>
      <c r="T119" s="382"/>
      <c r="U119" s="382"/>
      <c r="V119" s="382"/>
      <c r="W119" s="382"/>
      <c r="X119" s="382"/>
      <c r="Y119" s="100"/>
      <c r="Z119" s="383"/>
      <c r="AA119" s="698"/>
    </row>
    <row r="120" spans="1:27" s="5" customFormat="1" ht="21" customHeight="1" x14ac:dyDescent="0.2">
      <c r="A120" s="384" t="s">
        <v>399</v>
      </c>
      <c r="B120" s="102"/>
      <c r="C120" s="56" t="s">
        <v>273</v>
      </c>
      <c r="D120" s="447"/>
      <c r="E120" s="447"/>
      <c r="F120" s="447"/>
      <c r="G120" s="447"/>
      <c r="H120" s="447"/>
      <c r="I120" s="447"/>
      <c r="J120" s="447"/>
      <c r="K120" s="447"/>
      <c r="L120" s="447"/>
      <c r="M120" s="447"/>
      <c r="N120" s="447"/>
      <c r="O120" s="1403"/>
      <c r="P120" s="1363"/>
      <c r="Q120" s="1363"/>
      <c r="R120" s="1363"/>
      <c r="S120" s="1363"/>
      <c r="T120" s="1363"/>
      <c r="U120" s="1363"/>
      <c r="V120" s="1363"/>
      <c r="W120" s="1363"/>
      <c r="X120" s="1363"/>
      <c r="Y120" s="100"/>
      <c r="Z120" s="103"/>
      <c r="AA120" s="697"/>
    </row>
    <row r="121" spans="1:27" s="5" customFormat="1" ht="5.25" customHeight="1" x14ac:dyDescent="0.2">
      <c r="A121" s="387"/>
      <c r="B121" s="96"/>
      <c r="C121" s="97"/>
      <c r="D121" s="97"/>
      <c r="E121" s="97"/>
      <c r="F121" s="97"/>
      <c r="G121" s="97"/>
      <c r="H121" s="98"/>
      <c r="I121" s="98"/>
      <c r="J121" s="98"/>
      <c r="K121" s="98"/>
      <c r="L121" s="98"/>
      <c r="M121" s="98"/>
      <c r="N121" s="98"/>
      <c r="O121" s="98"/>
      <c r="P121" s="98"/>
      <c r="Q121" s="98"/>
      <c r="R121" s="98"/>
      <c r="S121" s="98"/>
      <c r="T121" s="98"/>
      <c r="U121" s="98"/>
      <c r="V121" s="98"/>
      <c r="W121" s="98"/>
      <c r="X121" s="98"/>
      <c r="Y121" s="98"/>
      <c r="Z121" s="99"/>
      <c r="AA121" s="697"/>
    </row>
    <row r="122" spans="1:27" s="5" customFormat="1" ht="5.25" customHeight="1" x14ac:dyDescent="0.2">
      <c r="A122" s="387"/>
      <c r="B122" s="86"/>
      <c r="C122" s="91"/>
      <c r="D122" s="430"/>
      <c r="E122" s="430"/>
      <c r="F122" s="430"/>
      <c r="G122" s="430"/>
      <c r="H122" s="88"/>
      <c r="I122" s="88"/>
      <c r="J122" s="88"/>
      <c r="K122" s="88"/>
      <c r="L122" s="88"/>
      <c r="M122" s="88"/>
      <c r="N122" s="88"/>
      <c r="O122" s="88"/>
      <c r="P122" s="88"/>
      <c r="Q122" s="88"/>
      <c r="R122" s="88"/>
      <c r="S122" s="88"/>
      <c r="T122" s="88"/>
      <c r="U122" s="88"/>
      <c r="V122" s="88"/>
      <c r="W122" s="88"/>
      <c r="X122" s="88"/>
      <c r="Y122" s="88"/>
      <c r="Z122" s="89"/>
      <c r="AA122" s="697"/>
    </row>
    <row r="123" spans="1:27" s="5" customFormat="1" ht="21" customHeight="1" x14ac:dyDescent="0.2">
      <c r="A123" s="387" t="s">
        <v>1068</v>
      </c>
      <c r="B123" s="102"/>
      <c r="C123" s="1110" t="s">
        <v>1302</v>
      </c>
      <c r="D123" s="75"/>
      <c r="E123" s="75"/>
      <c r="F123" s="75"/>
      <c r="G123" s="75"/>
      <c r="H123" s="88"/>
      <c r="I123" s="88"/>
      <c r="J123" s="88"/>
      <c r="K123" s="88"/>
      <c r="L123" s="88"/>
      <c r="M123" s="88"/>
      <c r="N123" s="88"/>
      <c r="O123" s="88"/>
      <c r="P123" s="88"/>
      <c r="Q123" s="88"/>
      <c r="R123" s="88"/>
      <c r="S123" s="88"/>
      <c r="T123" s="88"/>
      <c r="U123" s="88"/>
      <c r="V123" s="88"/>
      <c r="W123" s="1358" t="s">
        <v>849</v>
      </c>
      <c r="X123" s="1359"/>
      <c r="Y123" s="87"/>
      <c r="Z123" s="103"/>
      <c r="AA123" s="697"/>
    </row>
    <row r="124" spans="1:27" s="5" customFormat="1" ht="5.25" customHeight="1" x14ac:dyDescent="0.2">
      <c r="A124" s="388"/>
      <c r="B124" s="78"/>
      <c r="C124" s="80"/>
      <c r="D124" s="80"/>
      <c r="E124" s="80"/>
      <c r="F124" s="80"/>
      <c r="G124" s="80"/>
      <c r="H124" s="80"/>
      <c r="I124" s="80"/>
      <c r="J124" s="80"/>
      <c r="K124" s="80"/>
      <c r="L124" s="80"/>
      <c r="M124" s="80"/>
      <c r="N124" s="80"/>
      <c r="O124" s="80"/>
      <c r="P124" s="80"/>
      <c r="Q124" s="80"/>
      <c r="R124" s="80"/>
      <c r="S124" s="80"/>
      <c r="T124" s="80"/>
      <c r="U124" s="80"/>
      <c r="V124" s="80"/>
      <c r="W124" s="80"/>
      <c r="X124" s="80"/>
      <c r="Y124" s="123"/>
      <c r="Z124" s="81"/>
      <c r="AA124" s="697"/>
    </row>
    <row r="125" spans="1:27" s="5" customFormat="1" ht="5.25" customHeight="1" x14ac:dyDescent="0.2">
      <c r="A125" s="388"/>
      <c r="B125" s="82"/>
      <c r="C125" s="83"/>
      <c r="D125" s="83"/>
      <c r="E125" s="83"/>
      <c r="F125" s="83"/>
      <c r="G125" s="83"/>
      <c r="H125" s="84"/>
      <c r="I125" s="84"/>
      <c r="J125" s="84"/>
      <c r="K125" s="84"/>
      <c r="L125" s="84"/>
      <c r="M125" s="84"/>
      <c r="N125" s="84"/>
      <c r="O125" s="84"/>
      <c r="P125" s="84"/>
      <c r="Q125" s="84"/>
      <c r="R125" s="84"/>
      <c r="S125" s="84"/>
      <c r="T125" s="84"/>
      <c r="U125" s="84"/>
      <c r="V125" s="84"/>
      <c r="W125" s="84"/>
      <c r="X125" s="84"/>
      <c r="Y125" s="84"/>
      <c r="Z125" s="85"/>
      <c r="AA125" s="697"/>
    </row>
    <row r="126" spans="1:27" s="5" customFormat="1" ht="24" customHeight="1" x14ac:dyDescent="0.2">
      <c r="A126" s="387"/>
      <c r="B126" s="102"/>
      <c r="C126" s="75" t="s">
        <v>1548</v>
      </c>
      <c r="D126" s="75"/>
      <c r="E126" s="75"/>
      <c r="F126" s="75"/>
      <c r="G126" s="75"/>
      <c r="H126" s="88"/>
      <c r="I126" s="88"/>
      <c r="J126" s="88"/>
      <c r="K126" s="88"/>
      <c r="L126" s="88"/>
      <c r="M126" s="88"/>
      <c r="N126" s="88"/>
      <c r="O126" s="88"/>
      <c r="P126" s="88"/>
      <c r="Q126" s="88"/>
      <c r="R126" s="88"/>
      <c r="S126" s="88"/>
      <c r="T126" s="88"/>
      <c r="U126" s="88"/>
      <c r="V126" s="88"/>
      <c r="W126" s="88"/>
      <c r="X126" s="88"/>
      <c r="Y126" s="87"/>
      <c r="Z126" s="103"/>
      <c r="AA126" s="697"/>
    </row>
    <row r="127" spans="1:27" s="5" customFormat="1" ht="5.25" customHeight="1" x14ac:dyDescent="0.2">
      <c r="A127" s="388"/>
      <c r="B127" s="67"/>
      <c r="C127" s="55"/>
      <c r="D127" s="55"/>
      <c r="E127" s="55"/>
      <c r="F127" s="55"/>
      <c r="G127" s="55"/>
      <c r="H127" s="55"/>
      <c r="I127" s="55"/>
      <c r="J127" s="55"/>
      <c r="K127" s="55"/>
      <c r="L127" s="55"/>
      <c r="M127" s="55"/>
      <c r="N127" s="55"/>
      <c r="O127" s="55"/>
      <c r="P127" s="55"/>
      <c r="Q127" s="55"/>
      <c r="R127" s="55"/>
      <c r="S127" s="55"/>
      <c r="T127" s="55"/>
      <c r="U127" s="55"/>
      <c r="V127" s="55"/>
      <c r="W127" s="55"/>
      <c r="X127" s="55"/>
      <c r="Y127" s="101"/>
      <c r="Z127" s="69"/>
      <c r="AA127" s="697"/>
    </row>
    <row r="128" spans="1:27" s="5" customFormat="1" ht="21" customHeight="1" x14ac:dyDescent="0.2">
      <c r="A128" s="387" t="s">
        <v>403</v>
      </c>
      <c r="B128" s="112"/>
      <c r="C128" s="55" t="s">
        <v>107</v>
      </c>
      <c r="D128" s="55"/>
      <c r="E128" s="55"/>
      <c r="F128" s="55"/>
      <c r="G128" s="1393"/>
      <c r="H128" s="1393"/>
      <c r="I128" s="1393"/>
      <c r="J128" s="1393"/>
      <c r="K128" s="1393"/>
      <c r="L128" s="1393"/>
      <c r="M128" s="1393"/>
      <c r="N128" s="1393"/>
      <c r="O128" s="88"/>
      <c r="P128" s="55"/>
      <c r="Q128" s="448"/>
      <c r="R128" s="448"/>
      <c r="S128" s="448"/>
      <c r="T128" s="448"/>
      <c r="U128" s="411"/>
      <c r="V128" s="411"/>
      <c r="W128" s="411"/>
      <c r="X128" s="411"/>
      <c r="Y128" s="56"/>
      <c r="Z128" s="69"/>
      <c r="AA128" s="697"/>
    </row>
    <row r="129" spans="1:27" s="5" customFormat="1" ht="5.25" customHeight="1" x14ac:dyDescent="0.2">
      <c r="A129" s="388"/>
      <c r="B129" s="67"/>
      <c r="C129" s="55"/>
      <c r="D129" s="55"/>
      <c r="E129" s="55"/>
      <c r="F129" s="55"/>
      <c r="G129" s="88"/>
      <c r="H129" s="88"/>
      <c r="I129" s="88"/>
      <c r="J129" s="88"/>
      <c r="K129" s="88"/>
      <c r="L129" s="88"/>
      <c r="M129" s="88"/>
      <c r="N129" s="88"/>
      <c r="O129" s="88"/>
      <c r="P129" s="55"/>
      <c r="Q129" s="448"/>
      <c r="R129" s="448"/>
      <c r="S129" s="448"/>
      <c r="T129" s="448"/>
      <c r="U129" s="411"/>
      <c r="V129" s="411"/>
      <c r="W129" s="411"/>
      <c r="X129" s="411"/>
      <c r="Y129" s="101"/>
      <c r="Z129" s="69"/>
      <c r="AA129" s="697"/>
    </row>
    <row r="130" spans="1:27" s="5" customFormat="1" ht="21" customHeight="1" x14ac:dyDescent="0.2">
      <c r="A130" s="384" t="s">
        <v>404</v>
      </c>
      <c r="B130" s="113"/>
      <c r="C130" s="55" t="s">
        <v>108</v>
      </c>
      <c r="D130" s="55"/>
      <c r="E130" s="55"/>
      <c r="F130" s="55"/>
      <c r="G130" s="1393"/>
      <c r="H130" s="1393"/>
      <c r="I130" s="1393"/>
      <c r="J130" s="1393"/>
      <c r="K130" s="1393"/>
      <c r="L130" s="1393"/>
      <c r="M130" s="1393"/>
      <c r="N130" s="1393"/>
      <c r="O130" s="88"/>
      <c r="P130" s="93" t="s">
        <v>1395</v>
      </c>
      <c r="Q130" s="1393"/>
      <c r="R130" s="1393"/>
      <c r="S130" s="1393"/>
      <c r="T130" s="1393"/>
      <c r="U130" s="1393"/>
      <c r="V130" s="1393"/>
      <c r="W130" s="1393"/>
      <c r="X130" s="1393"/>
      <c r="Y130" s="56"/>
      <c r="Z130" s="69"/>
      <c r="AA130" s="697"/>
    </row>
    <row r="131" spans="1:27" s="5" customFormat="1" ht="9" customHeight="1" x14ac:dyDescent="0.2">
      <c r="A131" s="388"/>
      <c r="B131" s="96"/>
      <c r="C131" s="97"/>
      <c r="D131" s="97"/>
      <c r="E131" s="97"/>
      <c r="F131" s="97"/>
      <c r="G131" s="97"/>
      <c r="H131" s="98"/>
      <c r="I131" s="98"/>
      <c r="J131" s="98"/>
      <c r="K131" s="98"/>
      <c r="L131" s="98"/>
      <c r="M131" s="98"/>
      <c r="N131" s="98"/>
      <c r="O131" s="98"/>
      <c r="P131" s="98"/>
      <c r="Q131" s="98"/>
      <c r="R131" s="98"/>
      <c r="S131" s="98"/>
      <c r="T131" s="98"/>
      <c r="U131" s="98"/>
      <c r="V131" s="98"/>
      <c r="W131" s="98"/>
      <c r="X131" s="98"/>
      <c r="Y131" s="98"/>
      <c r="Z131" s="99"/>
      <c r="AA131" s="697"/>
    </row>
    <row r="132" spans="1:27" s="5" customFormat="1" ht="5.25" customHeight="1" x14ac:dyDescent="0.2">
      <c r="A132" s="388"/>
      <c r="B132" s="86"/>
      <c r="C132" s="91"/>
      <c r="D132" s="430"/>
      <c r="E132" s="430"/>
      <c r="F132" s="430"/>
      <c r="G132" s="430"/>
      <c r="H132" s="88"/>
      <c r="I132" s="88"/>
      <c r="J132" s="88"/>
      <c r="K132" s="88"/>
      <c r="L132" s="88"/>
      <c r="M132" s="88"/>
      <c r="N132" s="88"/>
      <c r="O132" s="88"/>
      <c r="P132" s="88"/>
      <c r="Q132" s="88"/>
      <c r="R132" s="88"/>
      <c r="S132" s="88"/>
      <c r="T132" s="88"/>
      <c r="U132" s="88"/>
      <c r="V132" s="88"/>
      <c r="W132" s="88"/>
      <c r="X132" s="88"/>
      <c r="Y132" s="88"/>
      <c r="Z132" s="89"/>
      <c r="AA132" s="697"/>
    </row>
    <row r="133" spans="1:27" s="5" customFormat="1" ht="24" customHeight="1" x14ac:dyDescent="0.2">
      <c r="A133" s="384" t="s">
        <v>405</v>
      </c>
      <c r="B133" s="102"/>
      <c r="C133" s="75" t="s">
        <v>109</v>
      </c>
      <c r="D133" s="75"/>
      <c r="E133" s="75"/>
      <c r="F133" s="75"/>
      <c r="G133" s="75"/>
      <c r="H133" s="88"/>
      <c r="I133" s="88"/>
      <c r="J133" s="88"/>
      <c r="K133" s="449"/>
      <c r="L133" s="101"/>
      <c r="M133" s="101"/>
      <c r="N133" s="101"/>
      <c r="O133" s="101"/>
      <c r="P133" s="101"/>
      <c r="Q133" s="100" t="s">
        <v>696</v>
      </c>
      <c r="R133" s="101"/>
      <c r="S133" s="101"/>
      <c r="T133" s="101"/>
      <c r="U133" s="1358" t="s">
        <v>849</v>
      </c>
      <c r="V133" s="1395"/>
      <c r="W133" s="1396"/>
      <c r="X133" s="1397"/>
      <c r="Y133" s="87"/>
      <c r="Z133" s="103"/>
      <c r="AA133" s="697"/>
    </row>
    <row r="134" spans="1:27" s="5" customFormat="1" ht="5.25" customHeight="1" x14ac:dyDescent="0.2">
      <c r="A134" s="388"/>
      <c r="B134" s="67"/>
      <c r="C134" s="55"/>
      <c r="D134" s="55"/>
      <c r="E134" s="55"/>
      <c r="F134" s="55"/>
      <c r="G134" s="55"/>
      <c r="H134" s="55"/>
      <c r="I134" s="55"/>
      <c r="J134" s="55"/>
      <c r="K134" s="55"/>
      <c r="L134" s="55"/>
      <c r="M134" s="55"/>
      <c r="N134" s="55"/>
      <c r="O134" s="55"/>
      <c r="P134" s="55"/>
      <c r="Q134" s="55"/>
      <c r="R134" s="55"/>
      <c r="S134" s="55"/>
      <c r="T134" s="55"/>
      <c r="U134" s="55"/>
      <c r="V134" s="55"/>
      <c r="W134" s="55"/>
      <c r="X134" s="55"/>
      <c r="Y134" s="101"/>
      <c r="Z134" s="69"/>
      <c r="AA134" s="697"/>
    </row>
    <row r="135" spans="1:27" s="5" customFormat="1" ht="21" customHeight="1" x14ac:dyDescent="0.2">
      <c r="A135" s="387" t="s">
        <v>406</v>
      </c>
      <c r="B135" s="112"/>
      <c r="C135" s="55" t="s">
        <v>107</v>
      </c>
      <c r="D135" s="55"/>
      <c r="E135" s="55"/>
      <c r="F135" s="55"/>
      <c r="G135" s="1393"/>
      <c r="H135" s="1393"/>
      <c r="I135" s="1393"/>
      <c r="J135" s="1393"/>
      <c r="K135" s="1393"/>
      <c r="L135" s="1393"/>
      <c r="M135" s="1393"/>
      <c r="N135" s="1393"/>
      <c r="O135" s="88"/>
      <c r="P135" s="55"/>
      <c r="Q135" s="448"/>
      <c r="R135" s="448"/>
      <c r="S135" s="448"/>
      <c r="T135" s="448"/>
      <c r="U135" s="411"/>
      <c r="V135" s="411"/>
      <c r="W135" s="411"/>
      <c r="X135" s="411"/>
      <c r="Y135" s="56"/>
      <c r="Z135" s="69"/>
      <c r="AA135" s="697"/>
    </row>
    <row r="136" spans="1:27" s="5" customFormat="1" ht="5.25" customHeight="1" x14ac:dyDescent="0.2">
      <c r="A136" s="388"/>
      <c r="B136" s="67"/>
      <c r="C136" s="55"/>
      <c r="D136" s="55"/>
      <c r="E136" s="55"/>
      <c r="F136" s="55"/>
      <c r="G136" s="88"/>
      <c r="H136" s="88"/>
      <c r="I136" s="88"/>
      <c r="J136" s="88"/>
      <c r="K136" s="88"/>
      <c r="L136" s="88"/>
      <c r="M136" s="88"/>
      <c r="N136" s="88"/>
      <c r="O136" s="88"/>
      <c r="P136" s="55"/>
      <c r="Q136" s="448"/>
      <c r="R136" s="448"/>
      <c r="S136" s="448"/>
      <c r="T136" s="448"/>
      <c r="U136" s="411"/>
      <c r="V136" s="411"/>
      <c r="W136" s="411"/>
      <c r="X136" s="411"/>
      <c r="Y136" s="101"/>
      <c r="Z136" s="69"/>
      <c r="AA136" s="697"/>
    </row>
    <row r="137" spans="1:27" s="5" customFormat="1" ht="21" customHeight="1" x14ac:dyDescent="0.2">
      <c r="A137" s="384" t="s">
        <v>407</v>
      </c>
      <c r="B137" s="113"/>
      <c r="C137" s="55" t="s">
        <v>108</v>
      </c>
      <c r="D137" s="55"/>
      <c r="E137" s="55"/>
      <c r="F137" s="55"/>
      <c r="G137" s="1393"/>
      <c r="H137" s="1393"/>
      <c r="I137" s="1393"/>
      <c r="J137" s="1393"/>
      <c r="K137" s="1393"/>
      <c r="L137" s="1393"/>
      <c r="M137" s="1393"/>
      <c r="N137" s="1393"/>
      <c r="O137" s="88"/>
      <c r="P137" s="93" t="s">
        <v>1395</v>
      </c>
      <c r="Q137" s="1393"/>
      <c r="R137" s="1394"/>
      <c r="S137" s="1394"/>
      <c r="T137" s="1394"/>
      <c r="U137" s="1394"/>
      <c r="V137" s="1394"/>
      <c r="W137" s="1394"/>
      <c r="X137" s="1394"/>
      <c r="Y137" s="56"/>
      <c r="Z137" s="69"/>
      <c r="AA137" s="697"/>
    </row>
    <row r="138" spans="1:27" s="5" customFormat="1" ht="9" customHeight="1" x14ac:dyDescent="0.2">
      <c r="A138" s="265" t="str">
        <f>IF(S21&lt;&gt;"",S21,"")</f>
        <v>00000000</v>
      </c>
      <c r="B138" s="114"/>
      <c r="C138" s="111"/>
      <c r="D138" s="111"/>
      <c r="E138" s="111"/>
      <c r="F138" s="111"/>
      <c r="G138" s="111"/>
      <c r="H138" s="115"/>
      <c r="I138" s="115"/>
      <c r="J138" s="115"/>
      <c r="K138" s="115"/>
      <c r="L138" s="115"/>
      <c r="M138" s="115"/>
      <c r="N138" s="115"/>
      <c r="O138" s="115"/>
      <c r="P138" s="115"/>
      <c r="Q138" s="115"/>
      <c r="R138" s="115"/>
      <c r="S138" s="115"/>
      <c r="T138" s="115"/>
      <c r="U138" s="115"/>
      <c r="V138" s="115"/>
      <c r="W138" s="115"/>
      <c r="X138" s="115"/>
      <c r="Y138" s="115"/>
      <c r="Z138" s="116"/>
      <c r="AA138" s="697"/>
    </row>
    <row r="139" spans="1:27" s="5" customFormat="1" ht="5.25" customHeight="1" x14ac:dyDescent="0.2">
      <c r="A139" s="388"/>
      <c r="B139" s="82"/>
      <c r="C139" s="83"/>
      <c r="D139" s="83"/>
      <c r="E139" s="83"/>
      <c r="F139" s="83"/>
      <c r="G139" s="83"/>
      <c r="H139" s="84"/>
      <c r="I139" s="84"/>
      <c r="J139" s="84"/>
      <c r="K139" s="84"/>
      <c r="L139" s="84"/>
      <c r="M139" s="84"/>
      <c r="N139" s="84"/>
      <c r="O139" s="84"/>
      <c r="P139" s="84"/>
      <c r="Q139" s="84"/>
      <c r="R139" s="84"/>
      <c r="S139" s="84"/>
      <c r="T139" s="84"/>
      <c r="U139" s="84"/>
      <c r="V139" s="84"/>
      <c r="W139" s="84"/>
      <c r="X139" s="84"/>
      <c r="Y139" s="84"/>
      <c r="Z139" s="85"/>
      <c r="AA139" s="697"/>
    </row>
    <row r="140" spans="1:27" s="5" customFormat="1" ht="5.25" customHeight="1" x14ac:dyDescent="0.2">
      <c r="A140" s="388"/>
      <c r="B140" s="67"/>
      <c r="C140" s="55"/>
      <c r="D140" s="55"/>
      <c r="E140" s="55"/>
      <c r="F140" s="55"/>
      <c r="G140" s="55"/>
      <c r="H140" s="55"/>
      <c r="I140" s="55"/>
      <c r="J140" s="55"/>
      <c r="K140" s="55"/>
      <c r="L140" s="55"/>
      <c r="M140" s="55"/>
      <c r="N140" s="55"/>
      <c r="O140" s="55"/>
      <c r="P140" s="55"/>
      <c r="Q140" s="55"/>
      <c r="R140" s="55"/>
      <c r="S140" s="55"/>
      <c r="T140" s="55"/>
      <c r="U140" s="55"/>
      <c r="V140" s="55"/>
      <c r="W140" s="55"/>
      <c r="X140" s="55"/>
      <c r="Y140" s="56"/>
      <c r="Z140" s="69"/>
      <c r="AA140" s="697"/>
    </row>
    <row r="141" spans="1:27" ht="30" customHeight="1" x14ac:dyDescent="0.2">
      <c r="A141" s="387" t="s">
        <v>1012</v>
      </c>
      <c r="B141" s="120"/>
      <c r="C141" s="1408" t="s">
        <v>1320</v>
      </c>
      <c r="D141" s="1266"/>
      <c r="E141" s="1266"/>
      <c r="F141" s="1266"/>
      <c r="G141" s="1266"/>
      <c r="H141" s="1266"/>
      <c r="I141" s="1266"/>
      <c r="J141" s="1266"/>
      <c r="K141" s="1266"/>
      <c r="L141" s="1266"/>
      <c r="M141" s="1266"/>
      <c r="N141" s="1266"/>
      <c r="O141" s="1266"/>
      <c r="P141" s="1266"/>
      <c r="Q141" s="1266"/>
      <c r="R141" s="1266"/>
      <c r="S141" s="1266"/>
      <c r="T141" s="706"/>
      <c r="U141" s="706"/>
      <c r="V141" s="706"/>
      <c r="W141" s="1358" t="s">
        <v>849</v>
      </c>
      <c r="X141" s="1359"/>
      <c r="Y141" s="330"/>
      <c r="Z141" s="69"/>
    </row>
    <row r="142" spans="1:27" s="90" customFormat="1" ht="5.25" customHeight="1" x14ac:dyDescent="0.2">
      <c r="A142" s="386"/>
      <c r="B142" s="86"/>
      <c r="C142" s="88"/>
      <c r="D142" s="88"/>
      <c r="E142" s="88"/>
      <c r="F142" s="88"/>
      <c r="G142" s="88"/>
      <c r="H142" s="88"/>
      <c r="I142" s="88"/>
      <c r="J142" s="88"/>
      <c r="K142" s="88"/>
      <c r="L142" s="88"/>
      <c r="M142" s="88"/>
      <c r="N142" s="88"/>
      <c r="O142" s="88"/>
      <c r="P142" s="88"/>
      <c r="Q142" s="88"/>
      <c r="R142" s="88"/>
      <c r="S142" s="88"/>
      <c r="T142" s="105"/>
      <c r="U142" s="105"/>
      <c r="V142" s="105"/>
      <c r="W142" s="105"/>
      <c r="X142" s="105"/>
      <c r="Y142" s="105"/>
      <c r="Z142" s="89"/>
      <c r="AA142" s="698"/>
    </row>
    <row r="143" spans="1:27" s="5" customFormat="1" ht="36" customHeight="1" x14ac:dyDescent="0.2">
      <c r="A143" s="392" t="s">
        <v>219</v>
      </c>
      <c r="B143" s="102"/>
      <c r="C143" s="1404" t="s">
        <v>1549</v>
      </c>
      <c r="D143" s="1266"/>
      <c r="E143" s="1266"/>
      <c r="F143" s="1266"/>
      <c r="G143" s="1266"/>
      <c r="H143" s="1266"/>
      <c r="I143" s="1266"/>
      <c r="J143" s="1266"/>
      <c r="K143" s="1266"/>
      <c r="L143" s="1266"/>
      <c r="M143" s="1266"/>
      <c r="N143" s="1266"/>
      <c r="O143" s="1266"/>
      <c r="P143" s="1266"/>
      <c r="Q143" s="1266"/>
      <c r="R143" s="1266"/>
      <c r="S143" s="1266"/>
      <c r="T143" s="1266"/>
      <c r="U143" s="1266"/>
      <c r="V143" s="1266"/>
      <c r="W143" s="288"/>
      <c r="X143" s="288"/>
      <c r="Y143" s="121"/>
      <c r="Z143" s="103"/>
      <c r="AA143" s="697"/>
    </row>
    <row r="144" spans="1:27" s="768" customFormat="1" ht="18" customHeight="1" x14ac:dyDescent="0.2">
      <c r="A144" s="393"/>
      <c r="B144" s="919"/>
      <c r="C144" s="920" t="s">
        <v>851</v>
      </c>
      <c r="D144" s="921"/>
      <c r="E144" s="921"/>
      <c r="F144" s="921"/>
      <c r="G144" s="921"/>
      <c r="H144" s="922"/>
      <c r="I144" s="922"/>
      <c r="J144" s="922"/>
      <c r="K144" s="922"/>
      <c r="L144" s="922"/>
      <c r="M144" s="922"/>
      <c r="N144" s="922"/>
      <c r="O144" s="922"/>
      <c r="P144" s="922"/>
      <c r="Q144" s="288"/>
      <c r="R144" s="288"/>
      <c r="S144" s="288"/>
      <c r="T144" s="737"/>
      <c r="U144" s="737"/>
      <c r="V144" s="737"/>
      <c r="W144" s="679"/>
      <c r="X144" s="679"/>
      <c r="Y144" s="679"/>
      <c r="Z144" s="923"/>
      <c r="AA144" s="312"/>
    </row>
    <row r="145" spans="1:27" s="314" customFormat="1" ht="60" customHeight="1" x14ac:dyDescent="0.2">
      <c r="A145" s="387" t="s">
        <v>1622</v>
      </c>
      <c r="B145" s="829"/>
      <c r="C145" s="1405"/>
      <c r="D145" s="1406"/>
      <c r="E145" s="1406"/>
      <c r="F145" s="1406"/>
      <c r="G145" s="1406"/>
      <c r="H145" s="1406"/>
      <c r="I145" s="1406"/>
      <c r="J145" s="1406"/>
      <c r="K145" s="1406"/>
      <c r="L145" s="1406"/>
      <c r="M145" s="1406"/>
      <c r="N145" s="1406"/>
      <c r="O145" s="1406"/>
      <c r="P145" s="1406"/>
      <c r="Q145" s="1406"/>
      <c r="R145" s="1406"/>
      <c r="S145" s="1406"/>
      <c r="T145" s="1406"/>
      <c r="U145" s="1406"/>
      <c r="V145" s="1406"/>
      <c r="W145" s="1406"/>
      <c r="X145" s="1406"/>
      <c r="Y145" s="451"/>
      <c r="Z145" s="830"/>
      <c r="AA145" s="697"/>
    </row>
    <row r="146" spans="1:27" s="5" customFormat="1" ht="5.25" customHeight="1" x14ac:dyDescent="0.2">
      <c r="A146" s="388"/>
      <c r="B146" s="70"/>
      <c r="C146" s="71"/>
      <c r="D146" s="71"/>
      <c r="E146" s="71"/>
      <c r="F146" s="71"/>
      <c r="G146" s="71"/>
      <c r="H146" s="71"/>
      <c r="I146" s="71"/>
      <c r="J146" s="71"/>
      <c r="K146" s="71"/>
      <c r="L146" s="71"/>
      <c r="M146" s="71"/>
      <c r="N146" s="71"/>
      <c r="O146" s="71"/>
      <c r="P146" s="71"/>
      <c r="Q146" s="71"/>
      <c r="R146" s="71"/>
      <c r="S146" s="71"/>
      <c r="T146" s="71"/>
      <c r="U146" s="71"/>
      <c r="V146" s="71"/>
      <c r="W146" s="71"/>
      <c r="X146" s="71"/>
      <c r="Y146" s="72"/>
      <c r="Z146" s="73"/>
      <c r="AA146" s="697"/>
    </row>
    <row r="147" spans="1:27" s="5" customFormat="1" ht="5.25" customHeight="1" x14ac:dyDescent="0.2">
      <c r="A147" s="388"/>
      <c r="B147" s="67"/>
      <c r="C147" s="55"/>
      <c r="D147" s="55"/>
      <c r="E147" s="55"/>
      <c r="F147" s="55"/>
      <c r="G147" s="55"/>
      <c r="H147" s="55"/>
      <c r="I147" s="55"/>
      <c r="J147" s="55"/>
      <c r="K147" s="55"/>
      <c r="L147" s="55"/>
      <c r="M147" s="55"/>
      <c r="N147" s="55"/>
      <c r="O147" s="55"/>
      <c r="P147" s="55"/>
      <c r="Q147" s="55"/>
      <c r="R147" s="55"/>
      <c r="S147" s="55"/>
      <c r="T147" s="55"/>
      <c r="U147" s="55"/>
      <c r="V147" s="55"/>
      <c r="W147" s="55"/>
      <c r="X147" s="55"/>
      <c r="Y147" s="56"/>
      <c r="Z147" s="69"/>
      <c r="AA147" s="697"/>
    </row>
    <row r="148" spans="1:27" ht="30" customHeight="1" x14ac:dyDescent="0.2">
      <c r="A148" s="388" t="s">
        <v>1013</v>
      </c>
      <c r="B148" s="120"/>
      <c r="C148" s="1407" t="s">
        <v>340</v>
      </c>
      <c r="D148" s="1263"/>
      <c r="E148" s="1263"/>
      <c r="F148" s="1263"/>
      <c r="G148" s="1263"/>
      <c r="H148" s="1263"/>
      <c r="I148" s="1263"/>
      <c r="J148" s="1263"/>
      <c r="K148" s="1263"/>
      <c r="L148" s="1263"/>
      <c r="M148" s="1263"/>
      <c r="N148" s="1263"/>
      <c r="O148" s="1263"/>
      <c r="P148" s="1263"/>
      <c r="Q148" s="1263"/>
      <c r="R148" s="1263"/>
      <c r="S148" s="1263"/>
      <c r="T148" s="706"/>
      <c r="U148" s="706"/>
      <c r="V148" s="706"/>
      <c r="W148" s="1358" t="s">
        <v>849</v>
      </c>
      <c r="X148" s="1359"/>
      <c r="Y148" s="56"/>
      <c r="Z148" s="69"/>
    </row>
    <row r="149" spans="1:27" s="768" customFormat="1" ht="18" customHeight="1" x14ac:dyDescent="0.2">
      <c r="A149" s="388"/>
      <c r="B149" s="919"/>
      <c r="C149" s="920" t="s">
        <v>851</v>
      </c>
      <c r="D149" s="921"/>
      <c r="E149" s="921"/>
      <c r="F149" s="921"/>
      <c r="G149" s="921"/>
      <c r="H149" s="922"/>
      <c r="I149" s="922"/>
      <c r="J149" s="922"/>
      <c r="K149" s="922"/>
      <c r="L149" s="922"/>
      <c r="M149" s="922"/>
      <c r="N149" s="922"/>
      <c r="O149" s="922"/>
      <c r="P149" s="922"/>
      <c r="Q149" s="288"/>
      <c r="R149" s="288"/>
      <c r="S149" s="288"/>
      <c r="T149" s="737"/>
      <c r="U149" s="737"/>
      <c r="V149" s="737"/>
      <c r="W149" s="679"/>
      <c r="X149" s="679"/>
      <c r="Y149" s="679"/>
      <c r="Z149" s="923"/>
      <c r="AA149" s="312"/>
    </row>
    <row r="150" spans="1:27" s="314" customFormat="1" ht="60" customHeight="1" x14ac:dyDescent="0.2">
      <c r="A150" s="388" t="s">
        <v>1014</v>
      </c>
      <c r="B150" s="829"/>
      <c r="C150" s="1405"/>
      <c r="D150" s="1406"/>
      <c r="E150" s="1406"/>
      <c r="F150" s="1406"/>
      <c r="G150" s="1406"/>
      <c r="H150" s="1406"/>
      <c r="I150" s="1406"/>
      <c r="J150" s="1406"/>
      <c r="K150" s="1406"/>
      <c r="L150" s="1406"/>
      <c r="M150" s="1406"/>
      <c r="N150" s="1406"/>
      <c r="O150" s="1406"/>
      <c r="P150" s="1406"/>
      <c r="Q150" s="1406"/>
      <c r="R150" s="1406"/>
      <c r="S150" s="1406"/>
      <c r="T150" s="1406"/>
      <c r="U150" s="1406"/>
      <c r="V150" s="1406"/>
      <c r="W150" s="1406"/>
      <c r="X150" s="1406"/>
      <c r="Y150" s="451"/>
      <c r="Z150" s="830"/>
      <c r="AA150" s="697"/>
    </row>
    <row r="151" spans="1:27" ht="9" customHeight="1" x14ac:dyDescent="0.2">
      <c r="A151" s="388"/>
      <c r="B151" s="130"/>
      <c r="C151" s="665"/>
      <c r="D151" s="665"/>
      <c r="E151" s="665"/>
      <c r="F151" s="665"/>
      <c r="G151" s="665"/>
      <c r="H151" s="665"/>
      <c r="I151" s="665"/>
      <c r="J151" s="665"/>
      <c r="K151" s="665"/>
      <c r="L151" s="665"/>
      <c r="M151" s="665"/>
      <c r="N151" s="665"/>
      <c r="O151" s="665"/>
      <c r="P151" s="665"/>
      <c r="Q151" s="665"/>
      <c r="R151" s="665"/>
      <c r="S151" s="665"/>
      <c r="T151" s="665"/>
      <c r="U151" s="665"/>
      <c r="V151" s="665"/>
      <c r="W151" s="408"/>
      <c r="X151" s="408"/>
      <c r="Y151" s="123"/>
      <c r="Z151" s="81"/>
    </row>
    <row r="152" spans="1:27" s="5" customFormat="1" ht="5.25" customHeight="1" x14ac:dyDescent="0.2">
      <c r="A152" s="387"/>
      <c r="B152" s="82"/>
      <c r="C152" s="83"/>
      <c r="D152" s="83"/>
      <c r="E152" s="83"/>
      <c r="F152" s="83"/>
      <c r="G152" s="83"/>
      <c r="H152" s="84"/>
      <c r="I152" s="84"/>
      <c r="J152" s="84"/>
      <c r="K152" s="84"/>
      <c r="L152" s="84"/>
      <c r="M152" s="84"/>
      <c r="N152" s="84"/>
      <c r="O152" s="84"/>
      <c r="P152" s="84"/>
      <c r="Q152" s="84"/>
      <c r="R152" s="84"/>
      <c r="S152" s="84"/>
      <c r="T152" s="84"/>
      <c r="U152" s="84"/>
      <c r="V152" s="84"/>
      <c r="W152" s="84"/>
      <c r="X152" s="84"/>
      <c r="Y152" s="84"/>
      <c r="Z152" s="85"/>
      <c r="AA152" s="697"/>
    </row>
    <row r="153" spans="1:27" ht="19.5" customHeight="1" x14ac:dyDescent="0.2">
      <c r="A153" s="387"/>
      <c r="B153" s="120"/>
      <c r="C153" s="450" t="s">
        <v>709</v>
      </c>
      <c r="D153" s="450"/>
      <c r="E153" s="450"/>
      <c r="F153" s="450"/>
      <c r="G153" s="450"/>
      <c r="H153" s="450"/>
      <c r="I153" s="450"/>
      <c r="J153" s="450"/>
      <c r="K153" s="450"/>
      <c r="L153" s="450"/>
      <c r="M153" s="450"/>
      <c r="N153" s="450"/>
      <c r="O153" s="450"/>
      <c r="P153" s="450"/>
      <c r="Q153" s="450"/>
      <c r="R153" s="450"/>
      <c r="S153" s="450"/>
      <c r="T153" s="450"/>
      <c r="U153" s="56"/>
      <c r="V153" s="56"/>
      <c r="W153" s="56"/>
      <c r="X153" s="56"/>
      <c r="Y153" s="56"/>
      <c r="Z153" s="69"/>
    </row>
    <row r="154" spans="1:27" s="5" customFormat="1" ht="300" customHeight="1" x14ac:dyDescent="0.2">
      <c r="A154" s="388" t="s">
        <v>1303</v>
      </c>
      <c r="B154" s="67"/>
      <c r="C154" s="1401"/>
      <c r="D154" s="1402"/>
      <c r="E154" s="1402"/>
      <c r="F154" s="1402"/>
      <c r="G154" s="1402"/>
      <c r="H154" s="1402"/>
      <c r="I154" s="1402"/>
      <c r="J154" s="1402"/>
      <c r="K154" s="1402"/>
      <c r="L154" s="1402"/>
      <c r="M154" s="1402"/>
      <c r="N154" s="1402"/>
      <c r="O154" s="1402"/>
      <c r="P154" s="1402"/>
      <c r="Q154" s="1402"/>
      <c r="R154" s="1402"/>
      <c r="S154" s="1402"/>
      <c r="T154" s="1402"/>
      <c r="U154" s="1402"/>
      <c r="V154" s="1402"/>
      <c r="W154" s="1402"/>
      <c r="X154" s="1402"/>
      <c r="Y154" s="56"/>
      <c r="Z154" s="69"/>
      <c r="AA154" s="697"/>
    </row>
    <row r="155" spans="1:27" s="5" customFormat="1" ht="8.25" customHeight="1" x14ac:dyDescent="0.2">
      <c r="A155" s="265" t="str">
        <f>IF(S21&lt;&gt;"",S21,"")</f>
        <v>00000000</v>
      </c>
      <c r="B155" s="78"/>
      <c r="C155" s="80"/>
      <c r="D155" s="80"/>
      <c r="E155" s="80"/>
      <c r="F155" s="80"/>
      <c r="G155" s="80"/>
      <c r="H155" s="80"/>
      <c r="I155" s="80"/>
      <c r="J155" s="80"/>
      <c r="K155" s="80"/>
      <c r="L155" s="80"/>
      <c r="M155" s="80"/>
      <c r="N155" s="80"/>
      <c r="O155" s="80"/>
      <c r="P155" s="80"/>
      <c r="Q155" s="80"/>
      <c r="R155" s="80"/>
      <c r="S155" s="80"/>
      <c r="T155" s="80"/>
      <c r="U155" s="80"/>
      <c r="V155" s="80"/>
      <c r="W155" s="80"/>
      <c r="X155" s="80"/>
      <c r="Y155" s="123"/>
      <c r="Z155" s="81"/>
      <c r="AA155" s="697"/>
    </row>
  </sheetData>
  <sheetProtection algorithmName="SHA-512" hashValue="XJ1/Du8qBgHmfToicYHRGbowTvessbDffqbQdqjweoGOEbfpfKwbylR7D23j+nIl41Q0cieLYtEKLwGWQYHLBQ==" saltValue="ccGCUvGt635j1W/LROeW9w==" spinCount="100000" sheet="1" selectLockedCells="1"/>
  <mergeCells count="68">
    <mergeCell ref="T89:U89"/>
    <mergeCell ref="T80:U80"/>
    <mergeCell ref="W64:X64"/>
    <mergeCell ref="C68:Y68"/>
    <mergeCell ref="T60:U60"/>
    <mergeCell ref="T88:U88"/>
    <mergeCell ref="T81:U81"/>
    <mergeCell ref="T84:U84"/>
    <mergeCell ref="T85:U85"/>
    <mergeCell ref="T86:U86"/>
    <mergeCell ref="C154:X154"/>
    <mergeCell ref="O120:X120"/>
    <mergeCell ref="C115:X115"/>
    <mergeCell ref="G128:N128"/>
    <mergeCell ref="G130:N130"/>
    <mergeCell ref="C143:V143"/>
    <mergeCell ref="C150:X150"/>
    <mergeCell ref="C148:S148"/>
    <mergeCell ref="Q130:X130"/>
    <mergeCell ref="W123:X123"/>
    <mergeCell ref="W148:X148"/>
    <mergeCell ref="W141:X141"/>
    <mergeCell ref="C141:S141"/>
    <mergeCell ref="C145:X145"/>
    <mergeCell ref="G135:N135"/>
    <mergeCell ref="G137:N137"/>
    <mergeCell ref="C92:U92"/>
    <mergeCell ref="H105:X105"/>
    <mergeCell ref="H103:X103"/>
    <mergeCell ref="M101:X101"/>
    <mergeCell ref="H99:X99"/>
    <mergeCell ref="H101:J101"/>
    <mergeCell ref="W92:X92"/>
    <mergeCell ref="T107:X107"/>
    <mergeCell ref="C109:Y109"/>
    <mergeCell ref="Q137:X137"/>
    <mergeCell ref="U133:X133"/>
    <mergeCell ref="H107:P107"/>
    <mergeCell ref="O113:X113"/>
    <mergeCell ref="O118:P118"/>
    <mergeCell ref="I1:Z1"/>
    <mergeCell ref="W53:X53"/>
    <mergeCell ref="T59:U59"/>
    <mergeCell ref="Q3:X3"/>
    <mergeCell ref="L34:X34"/>
    <mergeCell ref="L36:X36"/>
    <mergeCell ref="C24:X24"/>
    <mergeCell ref="L30:X30"/>
    <mergeCell ref="L32:X32"/>
    <mergeCell ref="L37:Y37"/>
    <mergeCell ref="L21:Q21"/>
    <mergeCell ref="C40:X40"/>
    <mergeCell ref="B18:Z18"/>
    <mergeCell ref="W43:X43"/>
    <mergeCell ref="L45:X45"/>
    <mergeCell ref="G3:H3"/>
    <mergeCell ref="Q11:S11"/>
    <mergeCell ref="S21:X21"/>
    <mergeCell ref="B19:Z19"/>
    <mergeCell ref="T87:U87"/>
    <mergeCell ref="C82:C83"/>
    <mergeCell ref="T57:U57"/>
    <mergeCell ref="T58:U58"/>
    <mergeCell ref="L28:X28"/>
    <mergeCell ref="W73:X73"/>
    <mergeCell ref="C73:U73"/>
    <mergeCell ref="C48:P48"/>
    <mergeCell ref="A15:J15"/>
  </mergeCells>
  <phoneticPr fontId="11" type="noConversion"/>
  <conditionalFormatting sqref="W43:X43">
    <cfRule type="cellIs" dxfId="909" priority="24" operator="equal">
      <formula>"?"</formula>
    </cfRule>
  </conditionalFormatting>
  <conditionalFormatting sqref="W53:X53">
    <cfRule type="cellIs" dxfId="908" priority="23" operator="equal">
      <formula>"?"</formula>
    </cfRule>
  </conditionalFormatting>
  <conditionalFormatting sqref="X48">
    <cfRule type="cellIs" dxfId="907" priority="22" operator="equal">
      <formula>"?"</formula>
    </cfRule>
  </conditionalFormatting>
  <conditionalFormatting sqref="W64:X64">
    <cfRule type="cellIs" dxfId="906" priority="20" operator="equal">
      <formula>"?"</formula>
    </cfRule>
  </conditionalFormatting>
  <conditionalFormatting sqref="T57:U60">
    <cfRule type="cellIs" dxfId="905" priority="19" operator="equal">
      <formula>"?"</formula>
    </cfRule>
  </conditionalFormatting>
  <conditionalFormatting sqref="W73:X73">
    <cfRule type="cellIs" dxfId="904" priority="18" operator="equal">
      <formula>"?"</formula>
    </cfRule>
  </conditionalFormatting>
  <conditionalFormatting sqref="T80:U81">
    <cfRule type="cellIs" dxfId="903" priority="14" operator="equal">
      <formula>"?"</formula>
    </cfRule>
  </conditionalFormatting>
  <conditionalFormatting sqref="T84:U89">
    <cfRule type="cellIs" dxfId="902" priority="13" operator="equal">
      <formula>"?"</formula>
    </cfRule>
  </conditionalFormatting>
  <conditionalFormatting sqref="W92:X92">
    <cfRule type="cellIs" dxfId="901" priority="12" operator="equal">
      <formula>"?"</formula>
    </cfRule>
  </conditionalFormatting>
  <conditionalFormatting sqref="O118:P118">
    <cfRule type="cellIs" dxfId="900" priority="10" operator="equal">
      <formula>"?"</formula>
    </cfRule>
  </conditionalFormatting>
  <conditionalFormatting sqref="W123:X123">
    <cfRule type="cellIs" dxfId="899" priority="9" operator="equal">
      <formula>"?"</formula>
    </cfRule>
  </conditionalFormatting>
  <conditionalFormatting sqref="O113:P113">
    <cfRule type="cellIs" dxfId="898" priority="8" operator="equal">
      <formula>"?"</formula>
    </cfRule>
  </conditionalFormatting>
  <conditionalFormatting sqref="W141:X141">
    <cfRule type="cellIs" dxfId="897" priority="7" operator="equal">
      <formula>"?"</formula>
    </cfRule>
  </conditionalFormatting>
  <conditionalFormatting sqref="U133:V133">
    <cfRule type="cellIs" dxfId="896" priority="6" operator="equal">
      <formula>"?"</formula>
    </cfRule>
  </conditionalFormatting>
  <conditionalFormatting sqref="W148:X148">
    <cfRule type="cellIs" dxfId="895" priority="5" operator="equal">
      <formula>"?"</formula>
    </cfRule>
  </conditionalFormatting>
  <conditionalFormatting sqref="X61">
    <cfRule type="cellIs" dxfId="894" priority="4" operator="equal">
      <formula>"?"</formula>
    </cfRule>
  </conditionalFormatting>
  <conditionalFormatting sqref="X70">
    <cfRule type="cellIs" dxfId="893" priority="3" operator="equal">
      <formula>"?"</formula>
    </cfRule>
  </conditionalFormatting>
  <conditionalFormatting sqref="X75">
    <cfRule type="cellIs" dxfId="892" priority="2" operator="equal">
      <formula>"?"</formula>
    </cfRule>
  </conditionalFormatting>
  <conditionalFormatting sqref="U82:U83">
    <cfRule type="cellIs" dxfId="891" priority="1" operator="equal">
      <formula>"?"</formula>
    </cfRule>
  </conditionalFormatting>
  <dataValidations count="7">
    <dataValidation type="list" allowBlank="1" showInputMessage="1" showErrorMessage="1" sqref="U133:V133">
      <formula1>"?,EVU,EIU,EVU und EIU"</formula1>
    </dataValidation>
    <dataValidation type="list" allowBlank="1" showInputMessage="1" showErrorMessage="1" sqref="T57:U60 W64:X64 W43:X43 W92:X92 W73:X73 O118:P118 W141:X141 W148:X148 W53:X53 T84:U89 W123:X123 T80:U81">
      <formula1>"?,Nein,Ja"</formula1>
    </dataValidation>
    <dataValidation type="list" allowBlank="1" showInputMessage="1" showErrorMessage="1" sqref="O113:P113">
      <formula1>"?,Bund,Land,Kommune,privates Unternehmen,ausländische Staatsbahn (direkt / indirekt),ausländischer öffentlicher Eigentümer,ausländischer privater Eigentümer, anderer Eigentümer "</formula1>
    </dataValidation>
    <dataValidation type="list" allowBlank="1" showInputMessage="1" showErrorMessage="1" sqref="X61 X70 X75 U82:U83 X48">
      <formula1>"?,x"</formula1>
    </dataValidation>
    <dataValidation type="textLength" operator="equal" allowBlank="1" showErrorMessage="1" errorTitle="Berichtsstellennummer ungültig!" error="Tragen Sie hier Ihre 8-stellige Berichtsstellennummer ein. Sie finden diese im Anschreiben._x000a__x000a_Wenn Ihnen das Anschreiben nicht vorliegt, senden Sie bitte eine Mail an: marktbeobachtung.schiene@bnetza.de_x000a_" prompt="_x000a_" sqref="L21:Q21">
      <formula1>8</formula1>
    </dataValidation>
    <dataValidation type="textLength" operator="equal" allowBlank="1" showInputMessage="1" showErrorMessage="1" sqref="L22">
      <formula1>8</formula1>
    </dataValidation>
    <dataValidation type="textLength" operator="equal" allowBlank="1" showInputMessage="1" showErrorMessage="1" sqref="H101:J101">
      <formula1>5</formula1>
    </dataValidation>
  </dataValidations>
  <pageMargins left="0.59055118110236227" right="0.39370078740157483" top="0.59055118110236227" bottom="0.59055118110236227" header="0.39370078740157483" footer="0.51181102362204722"/>
  <pageSetup paperSize="9" pageOrder="overThenDown" orientation="portrait" r:id="rId1"/>
  <headerFooter alignWithMargins="0">
    <oddFooter>&amp;L         Berichtszeitraum: 2019 / Version 1.9&amp;C
&amp;RSeite &amp;P von &amp;N</oddFooter>
  </headerFooter>
  <rowBreaks count="4" manualBreakCount="4">
    <brk id="37" max="16383" man="1"/>
    <brk id="95" max="25" man="1"/>
    <brk id="138" max="25" man="1"/>
    <brk id="155" max="16383" man="1"/>
  </rowBreaks>
  <ignoredErrors>
    <ignoredError sqref="A31 A33" twoDigitTextYear="1"/>
    <ignoredError sqref="A121:A122 A106 A114 A108:A111 A152" twoDigitTextYear="1" numberStoredAsText="1"/>
    <ignoredError sqref="A29 A97:A98 A100 A102 A116:A117 A38" numberStoredAsText="1"/>
  </ignoredError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tabColor theme="0" tint="-4.9989318521683403E-2"/>
  </sheetPr>
  <dimension ref="A1:AB83"/>
  <sheetViews>
    <sheetView zoomScale="130" zoomScaleNormal="130" workbookViewId="0">
      <selection activeCell="T19" sqref="T19:X19"/>
    </sheetView>
  </sheetViews>
  <sheetFormatPr baseColWidth="10" defaultColWidth="11.42578125" defaultRowHeight="12.75" x14ac:dyDescent="0.2"/>
  <cols>
    <col min="1" max="1" width="6.7109375" style="985" customWidth="1"/>
    <col min="2" max="3" width="1.7109375" style="969" customWidth="1"/>
    <col min="4" max="24" width="3.7109375" style="969" customWidth="1"/>
    <col min="25" max="25" width="1.7109375" style="986" customWidth="1"/>
    <col min="26" max="26" width="1.7109375" style="969" customWidth="1"/>
    <col min="27" max="27" width="6.7109375" style="985" customWidth="1"/>
    <col min="28" max="16384" width="11.42578125" style="7"/>
  </cols>
  <sheetData>
    <row r="1" spans="1:28" s="956" customFormat="1" ht="5.25" customHeight="1" x14ac:dyDescent="0.2">
      <c r="A1" s="951"/>
      <c r="B1" s="952"/>
      <c r="C1" s="953"/>
      <c r="D1" s="953"/>
      <c r="E1" s="953"/>
      <c r="F1" s="953"/>
      <c r="G1" s="953"/>
      <c r="H1" s="953"/>
      <c r="I1" s="953"/>
      <c r="J1" s="953"/>
      <c r="K1" s="953"/>
      <c r="L1" s="953"/>
      <c r="M1" s="953"/>
      <c r="N1" s="953"/>
      <c r="O1" s="953"/>
      <c r="P1" s="953"/>
      <c r="Q1" s="953"/>
      <c r="R1" s="953"/>
      <c r="S1" s="953"/>
      <c r="T1" s="953"/>
      <c r="U1" s="953"/>
      <c r="V1" s="953"/>
      <c r="W1" s="953"/>
      <c r="X1" s="953"/>
      <c r="Y1" s="954"/>
      <c r="Z1" s="955"/>
      <c r="AB1" s="991"/>
    </row>
    <row r="2" spans="1:28" s="956" customFormat="1" ht="22.5" customHeight="1" x14ac:dyDescent="0.2">
      <c r="A2" s="957"/>
      <c r="B2" s="1423" t="s">
        <v>1764</v>
      </c>
      <c r="C2" s="1424"/>
      <c r="D2" s="1424"/>
      <c r="E2" s="1424"/>
      <c r="F2" s="1424"/>
      <c r="G2" s="1424"/>
      <c r="H2" s="1424"/>
      <c r="I2" s="1424"/>
      <c r="J2" s="1424"/>
      <c r="K2" s="1424"/>
      <c r="L2" s="1424"/>
      <c r="M2" s="1424"/>
      <c r="N2" s="1424"/>
      <c r="O2" s="1424"/>
      <c r="P2" s="1424"/>
      <c r="Q2" s="1424"/>
      <c r="R2" s="1424"/>
      <c r="S2" s="1424"/>
      <c r="T2" s="1424"/>
      <c r="U2" s="1424"/>
      <c r="V2" s="1424"/>
      <c r="W2" s="1424"/>
      <c r="X2" s="1424"/>
      <c r="Y2" s="1424"/>
      <c r="Z2" s="1425"/>
      <c r="AA2" s="958">
        <f>SUM(AA11:AA83)</f>
        <v>0</v>
      </c>
      <c r="AB2" s="991"/>
    </row>
    <row r="3" spans="1:28" s="984" customFormat="1" ht="5.25" customHeight="1" x14ac:dyDescent="0.2">
      <c r="A3" s="959"/>
      <c r="B3" s="992"/>
      <c r="C3" s="993"/>
      <c r="D3" s="993"/>
      <c r="E3" s="993"/>
      <c r="F3" s="993"/>
      <c r="G3" s="993"/>
      <c r="H3" s="993"/>
      <c r="I3" s="993"/>
      <c r="J3" s="993"/>
      <c r="K3" s="993"/>
      <c r="L3" s="993"/>
      <c r="M3" s="993"/>
      <c r="N3" s="993"/>
      <c r="O3" s="993"/>
      <c r="P3" s="993"/>
      <c r="Q3" s="993"/>
      <c r="R3" s="993"/>
      <c r="S3" s="993"/>
      <c r="T3" s="993"/>
      <c r="U3" s="993"/>
      <c r="V3" s="993"/>
      <c r="W3" s="993"/>
      <c r="X3" s="993"/>
      <c r="Y3" s="994"/>
      <c r="Z3" s="995"/>
      <c r="AB3" s="996"/>
    </row>
    <row r="4" spans="1:28" s="956" customFormat="1" ht="27" customHeight="1" x14ac:dyDescent="0.2">
      <c r="A4" s="1002" t="s">
        <v>219</v>
      </c>
      <c r="B4" s="1003"/>
      <c r="C4" s="1435" t="s">
        <v>1652</v>
      </c>
      <c r="D4" s="1435"/>
      <c r="E4" s="1435"/>
      <c r="F4" s="1435"/>
      <c r="G4" s="1435"/>
      <c r="H4" s="1435"/>
      <c r="I4" s="1435"/>
      <c r="J4" s="1435"/>
      <c r="K4" s="1435"/>
      <c r="L4" s="1435"/>
      <c r="M4" s="1435"/>
      <c r="N4" s="1435"/>
      <c r="O4" s="1435"/>
      <c r="P4" s="1435"/>
      <c r="Q4" s="1435"/>
      <c r="R4" s="1435"/>
      <c r="S4" s="1435"/>
      <c r="T4" s="1435"/>
      <c r="U4" s="1435"/>
      <c r="V4" s="1435"/>
      <c r="W4" s="1435"/>
      <c r="X4" s="1435"/>
      <c r="Y4" s="1004"/>
      <c r="Z4" s="1005"/>
      <c r="AB4" s="991"/>
    </row>
    <row r="5" spans="1:28" s="984" customFormat="1" ht="5.45" customHeight="1" x14ac:dyDescent="0.2">
      <c r="A5" s="957"/>
      <c r="B5" s="998"/>
      <c r="C5" s="999"/>
      <c r="D5" s="999"/>
      <c r="E5" s="999"/>
      <c r="F5" s="999"/>
      <c r="G5" s="999"/>
      <c r="H5" s="999"/>
      <c r="I5" s="999"/>
      <c r="J5" s="999"/>
      <c r="K5" s="999"/>
      <c r="L5" s="999"/>
      <c r="M5" s="999"/>
      <c r="N5" s="999"/>
      <c r="O5" s="999"/>
      <c r="P5" s="999"/>
      <c r="Q5" s="999"/>
      <c r="R5" s="999"/>
      <c r="S5" s="999"/>
      <c r="T5" s="999"/>
      <c r="U5" s="999"/>
      <c r="V5" s="999"/>
      <c r="W5" s="999"/>
      <c r="X5" s="999"/>
      <c r="Y5" s="1000"/>
      <c r="Z5" s="1001"/>
      <c r="AB5" s="996"/>
    </row>
    <row r="6" spans="1:28" s="984" customFormat="1" ht="5.45" customHeight="1" x14ac:dyDescent="0.2">
      <c r="A6" s="957"/>
      <c r="B6" s="980"/>
      <c r="C6" s="981"/>
      <c r="D6" s="981"/>
      <c r="E6" s="981"/>
      <c r="F6" s="981"/>
      <c r="G6" s="981"/>
      <c r="H6" s="981"/>
      <c r="I6" s="981"/>
      <c r="J6" s="981"/>
      <c r="K6" s="981"/>
      <c r="L6" s="981"/>
      <c r="M6" s="981"/>
      <c r="N6" s="981"/>
      <c r="O6" s="981"/>
      <c r="P6" s="981"/>
      <c r="Q6" s="981"/>
      <c r="R6" s="981"/>
      <c r="S6" s="981"/>
      <c r="T6" s="981"/>
      <c r="U6" s="981"/>
      <c r="V6" s="981"/>
      <c r="W6" s="981"/>
      <c r="X6" s="981"/>
      <c r="Y6" s="982"/>
      <c r="Z6" s="983"/>
      <c r="AB6" s="996"/>
    </row>
    <row r="7" spans="1:28" s="984" customFormat="1" ht="27" customHeight="1" x14ac:dyDescent="0.2">
      <c r="A7" s="997" t="s">
        <v>395</v>
      </c>
      <c r="B7" s="980"/>
      <c r="C7" s="981" t="s">
        <v>47</v>
      </c>
      <c r="D7" s="981"/>
      <c r="E7" s="981"/>
      <c r="F7" s="981"/>
      <c r="G7" s="981"/>
      <c r="H7" s="975"/>
      <c r="I7" s="975"/>
      <c r="J7" s="975"/>
      <c r="K7" s="975"/>
      <c r="L7" s="1426" t="str">
        <f>IF(Stammdaten!S21&lt;&gt;"",Stammdaten!S21,"-")</f>
        <v>00000000</v>
      </c>
      <c r="M7" s="1427"/>
      <c r="N7" s="1427"/>
      <c r="O7" s="1427"/>
      <c r="P7" s="1427"/>
      <c r="Q7" s="1428"/>
      <c r="R7" s="981"/>
      <c r="S7" s="1429" t="s">
        <v>1280</v>
      </c>
      <c r="T7" s="1430"/>
      <c r="U7" s="1430"/>
      <c r="V7" s="1430"/>
      <c r="W7" s="1430"/>
      <c r="X7" s="1430"/>
      <c r="Y7" s="1430"/>
      <c r="Z7" s="983"/>
      <c r="AB7" s="996"/>
    </row>
    <row r="8" spans="1:28" s="984" customFormat="1" ht="5.45" customHeight="1" x14ac:dyDescent="0.2">
      <c r="A8" s="957"/>
      <c r="B8" s="980"/>
      <c r="C8" s="981"/>
      <c r="D8" s="981"/>
      <c r="E8" s="981"/>
      <c r="F8" s="981"/>
      <c r="G8" s="981"/>
      <c r="H8" s="981"/>
      <c r="I8" s="981"/>
      <c r="J8" s="981"/>
      <c r="K8" s="981"/>
      <c r="L8" s="981"/>
      <c r="M8" s="981"/>
      <c r="N8" s="981"/>
      <c r="O8" s="981"/>
      <c r="P8" s="981"/>
      <c r="Q8" s="981"/>
      <c r="R8" s="981"/>
      <c r="S8" s="981"/>
      <c r="T8" s="981"/>
      <c r="U8" s="981"/>
      <c r="V8" s="981"/>
      <c r="W8" s="981"/>
      <c r="X8" s="981"/>
      <c r="Y8" s="982"/>
      <c r="Z8" s="983"/>
      <c r="AB8" s="996"/>
    </row>
    <row r="9" spans="1:28" s="984" customFormat="1" ht="30" customHeight="1" x14ac:dyDescent="0.2">
      <c r="A9" s="965" t="s">
        <v>386</v>
      </c>
      <c r="B9" s="980"/>
      <c r="C9" s="981" t="s">
        <v>147</v>
      </c>
      <c r="D9" s="981"/>
      <c r="E9" s="981"/>
      <c r="F9" s="981"/>
      <c r="G9" s="981"/>
      <c r="H9" s="975"/>
      <c r="I9" s="975"/>
      <c r="J9" s="975"/>
      <c r="K9" s="975"/>
      <c r="L9" s="1432" t="str">
        <f>IF(Stammdaten!L28&lt;&gt;"",Stammdaten!L28,"")</f>
        <v/>
      </c>
      <c r="M9" s="1433"/>
      <c r="N9" s="1433"/>
      <c r="O9" s="1433"/>
      <c r="P9" s="1433"/>
      <c r="Q9" s="1433"/>
      <c r="R9" s="1433"/>
      <c r="S9" s="1433"/>
      <c r="T9" s="1433"/>
      <c r="U9" s="1433"/>
      <c r="V9" s="1433"/>
      <c r="W9" s="1433"/>
      <c r="X9" s="1434"/>
      <c r="Y9" s="1004"/>
      <c r="Z9" s="983"/>
      <c r="AB9" s="996"/>
    </row>
    <row r="10" spans="1:28" s="964" customFormat="1" ht="5.25" customHeight="1" x14ac:dyDescent="0.2">
      <c r="A10" s="959"/>
      <c r="B10" s="1006"/>
      <c r="C10" s="1007"/>
      <c r="D10" s="1007"/>
      <c r="E10" s="1007"/>
      <c r="F10" s="1007"/>
      <c r="G10" s="1007"/>
      <c r="H10" s="1007"/>
      <c r="I10" s="1007"/>
      <c r="J10" s="1007"/>
      <c r="K10" s="1007"/>
      <c r="L10" s="1007"/>
      <c r="M10" s="1007"/>
      <c r="N10" s="1007"/>
      <c r="O10" s="1007"/>
      <c r="P10" s="1007"/>
      <c r="Q10" s="1007"/>
      <c r="R10" s="1007"/>
      <c r="S10" s="1007"/>
      <c r="T10" s="1007"/>
      <c r="U10" s="1007"/>
      <c r="V10" s="1007"/>
      <c r="W10" s="1007"/>
      <c r="X10" s="1007"/>
      <c r="Y10" s="1008"/>
      <c r="Z10" s="1009"/>
      <c r="AB10" s="1010"/>
    </row>
    <row r="11" spans="1:28" s="964" customFormat="1" ht="9" customHeight="1" x14ac:dyDescent="0.2">
      <c r="A11" s="959"/>
      <c r="B11" s="970"/>
      <c r="C11" s="971"/>
      <c r="D11" s="971"/>
      <c r="E11" s="971"/>
      <c r="F11" s="971"/>
      <c r="G11" s="971"/>
      <c r="H11" s="971"/>
      <c r="I11" s="971"/>
      <c r="J11" s="971"/>
      <c r="K11" s="971"/>
      <c r="L11" s="971"/>
      <c r="M11" s="971"/>
      <c r="N11" s="971"/>
      <c r="O11" s="971"/>
      <c r="P11" s="971"/>
      <c r="Q11" s="971"/>
      <c r="R11" s="971"/>
      <c r="S11" s="971"/>
      <c r="T11" s="971"/>
      <c r="U11" s="971"/>
      <c r="V11" s="971"/>
      <c r="W11" s="971"/>
      <c r="X11" s="971"/>
      <c r="Y11" s="972"/>
      <c r="Z11" s="973"/>
      <c r="AB11" s="1010"/>
    </row>
    <row r="12" spans="1:28" s="964" customFormat="1" ht="145.5" customHeight="1" x14ac:dyDescent="0.2">
      <c r="A12" s="1011" t="s">
        <v>219</v>
      </c>
      <c r="B12" s="970"/>
      <c r="C12" s="1431" t="s">
        <v>1847</v>
      </c>
      <c r="D12" s="1431"/>
      <c r="E12" s="1431"/>
      <c r="F12" s="1431"/>
      <c r="G12" s="1431"/>
      <c r="H12" s="1431"/>
      <c r="I12" s="1431"/>
      <c r="J12" s="1431"/>
      <c r="K12" s="1431"/>
      <c r="L12" s="1431"/>
      <c r="M12" s="1431"/>
      <c r="N12" s="1431"/>
      <c r="O12" s="1431"/>
      <c r="P12" s="1431"/>
      <c r="Q12" s="1431"/>
      <c r="R12" s="1431"/>
      <c r="S12" s="1431"/>
      <c r="T12" s="1431"/>
      <c r="U12" s="1431"/>
      <c r="V12" s="1431"/>
      <c r="W12" s="1431"/>
      <c r="X12" s="1431"/>
      <c r="Y12" s="972"/>
      <c r="Z12" s="973"/>
      <c r="AB12" s="1010"/>
    </row>
    <row r="13" spans="1:28" s="964" customFormat="1" ht="9" customHeight="1" x14ac:dyDescent="0.2">
      <c r="A13" s="1017"/>
      <c r="B13" s="1006"/>
      <c r="C13" s="1007"/>
      <c r="D13" s="1007"/>
      <c r="E13" s="1007"/>
      <c r="F13" s="1007"/>
      <c r="G13" s="1007"/>
      <c r="H13" s="1007"/>
      <c r="I13" s="1007"/>
      <c r="J13" s="1007"/>
      <c r="K13" s="1007"/>
      <c r="L13" s="1007"/>
      <c r="M13" s="1007"/>
      <c r="N13" s="1007"/>
      <c r="O13" s="1007"/>
      <c r="P13" s="1007"/>
      <c r="Q13" s="1007"/>
      <c r="R13" s="1007"/>
      <c r="S13" s="1007"/>
      <c r="T13" s="1007"/>
      <c r="U13" s="1008"/>
      <c r="V13" s="1008"/>
      <c r="W13" s="1008"/>
      <c r="X13" s="1008"/>
      <c r="Y13" s="1018"/>
      <c r="Z13" s="1009"/>
      <c r="AA13" s="1012"/>
      <c r="AB13" s="1010"/>
    </row>
    <row r="14" spans="1:28" s="964" customFormat="1" ht="5.25" customHeight="1" x14ac:dyDescent="0.2">
      <c r="A14" s="959"/>
      <c r="B14" s="960"/>
      <c r="C14" s="961"/>
      <c r="D14" s="961"/>
      <c r="E14" s="961"/>
      <c r="F14" s="961"/>
      <c r="G14" s="961"/>
      <c r="H14" s="961"/>
      <c r="I14" s="961"/>
      <c r="J14" s="961"/>
      <c r="K14" s="961"/>
      <c r="L14" s="961"/>
      <c r="M14" s="961"/>
      <c r="N14" s="961"/>
      <c r="O14" s="961"/>
      <c r="P14" s="961"/>
      <c r="Q14" s="961"/>
      <c r="R14" s="961"/>
      <c r="S14" s="961"/>
      <c r="T14" s="961"/>
      <c r="U14" s="961"/>
      <c r="V14" s="961"/>
      <c r="W14" s="961"/>
      <c r="X14" s="961"/>
      <c r="Y14" s="962"/>
      <c r="Z14" s="963"/>
      <c r="AA14" s="1012"/>
      <c r="AB14" s="1010"/>
    </row>
    <row r="15" spans="1:28" s="969" customFormat="1" ht="24" customHeight="1" x14ac:dyDescent="0.2">
      <c r="A15" s="1013"/>
      <c r="B15" s="966"/>
      <c r="C15" s="1014" t="s">
        <v>1653</v>
      </c>
      <c r="D15" s="1014"/>
      <c r="E15" s="1014"/>
      <c r="F15" s="1014"/>
      <c r="G15" s="1014"/>
      <c r="H15" s="1015"/>
      <c r="I15" s="1015"/>
      <c r="J15" s="1015"/>
      <c r="K15" s="1015"/>
      <c r="L15" s="1015"/>
      <c r="M15" s="1015"/>
      <c r="N15" s="1015"/>
      <c r="O15" s="1015"/>
      <c r="P15" s="1015"/>
      <c r="Q15" s="1015"/>
      <c r="R15" s="1015"/>
      <c r="S15" s="1015"/>
      <c r="T15" s="1418" t="s">
        <v>1674</v>
      </c>
      <c r="U15" s="1419"/>
      <c r="V15" s="1419"/>
      <c r="W15" s="1419"/>
      <c r="X15" s="1420"/>
      <c r="Y15" s="1016"/>
      <c r="Z15" s="967"/>
      <c r="AA15" s="1012"/>
      <c r="AB15" s="1010"/>
    </row>
    <row r="16" spans="1:28" s="313" customFormat="1" ht="24" customHeight="1" x14ac:dyDescent="0.2">
      <c r="A16" s="743"/>
      <c r="B16" s="216"/>
      <c r="C16" s="624" t="s">
        <v>1654</v>
      </c>
      <c r="D16" s="624"/>
      <c r="E16" s="624"/>
      <c r="F16" s="624"/>
      <c r="G16" s="624"/>
      <c r="H16" s="625"/>
      <c r="I16" s="625"/>
      <c r="J16" s="625"/>
      <c r="K16" s="625"/>
      <c r="L16" s="625"/>
      <c r="M16" s="625"/>
      <c r="N16" s="625"/>
      <c r="O16" s="625"/>
      <c r="P16" s="625"/>
      <c r="Q16" s="625"/>
      <c r="R16" s="625"/>
      <c r="S16" s="625"/>
      <c r="T16" s="625"/>
      <c r="U16" s="625"/>
      <c r="V16" s="625"/>
      <c r="W16" s="625"/>
      <c r="X16" s="625"/>
      <c r="Y16" s="140"/>
      <c r="Z16" s="141"/>
      <c r="AA16" s="794"/>
      <c r="AB16" s="136"/>
    </row>
    <row r="17" spans="1:28" s="964" customFormat="1" ht="30" customHeight="1" x14ac:dyDescent="0.2">
      <c r="A17" s="959"/>
      <c r="B17" s="970"/>
      <c r="C17" s="1436" t="s">
        <v>1655</v>
      </c>
      <c r="D17" s="1437"/>
      <c r="E17" s="1437"/>
      <c r="F17" s="1437"/>
      <c r="G17" s="1437"/>
      <c r="H17" s="1437"/>
      <c r="I17" s="1437"/>
      <c r="J17" s="1437"/>
      <c r="K17" s="1437"/>
      <c r="L17" s="1437"/>
      <c r="M17" s="1437"/>
      <c r="N17" s="1437"/>
      <c r="O17" s="1437"/>
      <c r="P17" s="1437"/>
      <c r="Q17" s="1437"/>
      <c r="R17" s="1437"/>
      <c r="S17" s="1438"/>
      <c r="T17" s="1439" t="s">
        <v>1664</v>
      </c>
      <c r="U17" s="1440"/>
      <c r="V17" s="1440"/>
      <c r="W17" s="1440"/>
      <c r="X17" s="1441"/>
      <c r="Y17" s="972"/>
      <c r="Z17" s="973"/>
      <c r="AA17" s="1012"/>
      <c r="AB17" s="1010"/>
    </row>
    <row r="18" spans="1:28" s="964" customFormat="1" ht="5.25" customHeight="1" x14ac:dyDescent="0.2">
      <c r="A18" s="959"/>
      <c r="B18" s="974"/>
      <c r="C18" s="975"/>
      <c r="D18" s="975"/>
      <c r="E18" s="975"/>
      <c r="F18" s="975"/>
      <c r="G18" s="975"/>
      <c r="H18" s="971"/>
      <c r="I18" s="971"/>
      <c r="J18" s="971"/>
      <c r="K18" s="971"/>
      <c r="L18" s="971"/>
      <c r="M18" s="971"/>
      <c r="N18" s="971"/>
      <c r="O18" s="971"/>
      <c r="P18" s="971"/>
      <c r="Q18" s="971"/>
      <c r="R18" s="971"/>
      <c r="S18" s="971"/>
      <c r="T18" s="971"/>
      <c r="U18" s="971"/>
      <c r="V18" s="971"/>
      <c r="W18" s="971"/>
      <c r="X18" s="971"/>
      <c r="Y18" s="977"/>
      <c r="Z18" s="976"/>
      <c r="AA18" s="1012"/>
      <c r="AB18" s="1010"/>
    </row>
    <row r="19" spans="1:28" s="964" customFormat="1" ht="21" customHeight="1" x14ac:dyDescent="0.2">
      <c r="A19" s="959"/>
      <c r="B19" s="974"/>
      <c r="C19" s="1417" t="s">
        <v>1683</v>
      </c>
      <c r="D19" s="1411"/>
      <c r="E19" s="1411"/>
      <c r="F19" s="1411"/>
      <c r="G19" s="1411"/>
      <c r="H19" s="1411"/>
      <c r="I19" s="1411"/>
      <c r="J19" s="1411"/>
      <c r="K19" s="1411"/>
      <c r="L19" s="1411"/>
      <c r="M19" s="1411"/>
      <c r="N19" s="1411"/>
      <c r="O19" s="1412"/>
      <c r="P19" s="1412"/>
      <c r="Q19" s="1412"/>
      <c r="R19" s="1412"/>
      <c r="S19" s="1413"/>
      <c r="T19" s="1414"/>
      <c r="U19" s="1415"/>
      <c r="V19" s="1415"/>
      <c r="W19" s="1415"/>
      <c r="X19" s="1416"/>
      <c r="Y19" s="979" t="s">
        <v>832</v>
      </c>
      <c r="Z19" s="976"/>
      <c r="AA19" s="968">
        <f>IF(T19="?",0,IF(T19&lt;&gt;"",1,0))</f>
        <v>0</v>
      </c>
      <c r="AB19" s="1010"/>
    </row>
    <row r="20" spans="1:28" s="964" customFormat="1" ht="5.25" customHeight="1" x14ac:dyDescent="0.2">
      <c r="A20" s="959"/>
      <c r="B20" s="974"/>
      <c r="C20" s="975"/>
      <c r="D20" s="975"/>
      <c r="E20" s="975"/>
      <c r="F20" s="975"/>
      <c r="G20" s="975"/>
      <c r="H20" s="971"/>
      <c r="I20" s="971"/>
      <c r="J20" s="971"/>
      <c r="K20" s="971"/>
      <c r="L20" s="971"/>
      <c r="M20" s="971"/>
      <c r="N20" s="971"/>
      <c r="O20" s="971"/>
      <c r="P20" s="971"/>
      <c r="Q20" s="971"/>
      <c r="R20" s="971"/>
      <c r="S20" s="971"/>
      <c r="T20" s="971"/>
      <c r="U20" s="971"/>
      <c r="V20" s="971"/>
      <c r="W20" s="971"/>
      <c r="X20" s="971"/>
      <c r="Y20" s="977"/>
      <c r="Z20" s="976"/>
      <c r="AA20" s="1012"/>
      <c r="AB20" s="1010"/>
    </row>
    <row r="21" spans="1:28" s="964" customFormat="1" ht="21" customHeight="1" x14ac:dyDescent="0.2">
      <c r="A21" s="959"/>
      <c r="B21" s="974"/>
      <c r="C21" s="1417" t="s">
        <v>1675</v>
      </c>
      <c r="D21" s="1411"/>
      <c r="E21" s="1411"/>
      <c r="F21" s="1411"/>
      <c r="G21" s="1411"/>
      <c r="H21" s="1411"/>
      <c r="I21" s="1411"/>
      <c r="J21" s="1411"/>
      <c r="K21" s="1411"/>
      <c r="L21" s="1411"/>
      <c r="M21" s="1411"/>
      <c r="N21" s="1411"/>
      <c r="O21" s="1412"/>
      <c r="P21" s="1412"/>
      <c r="Q21" s="1412"/>
      <c r="R21" s="1412"/>
      <c r="S21" s="1413"/>
      <c r="T21" s="1414"/>
      <c r="U21" s="1415"/>
      <c r="V21" s="1415"/>
      <c r="W21" s="1415"/>
      <c r="X21" s="1416"/>
      <c r="Y21" s="979" t="s">
        <v>832</v>
      </c>
      <c r="Z21" s="976"/>
      <c r="AA21" s="968">
        <f>IF(T21="?",0,IF(T21&lt;&gt;"",1,0))</f>
        <v>0</v>
      </c>
      <c r="AB21" s="1010"/>
    </row>
    <row r="22" spans="1:28" s="964" customFormat="1" ht="5.25" customHeight="1" x14ac:dyDescent="0.2">
      <c r="A22" s="959"/>
      <c r="B22" s="974"/>
      <c r="C22" s="975"/>
      <c r="D22" s="975"/>
      <c r="E22" s="975"/>
      <c r="F22" s="975"/>
      <c r="G22" s="975"/>
      <c r="H22" s="971"/>
      <c r="I22" s="971"/>
      <c r="J22" s="971"/>
      <c r="K22" s="971"/>
      <c r="L22" s="971"/>
      <c r="M22" s="971"/>
      <c r="N22" s="971"/>
      <c r="O22" s="971"/>
      <c r="P22" s="971"/>
      <c r="Q22" s="971"/>
      <c r="R22" s="971"/>
      <c r="S22" s="971"/>
      <c r="T22" s="971"/>
      <c r="U22" s="971"/>
      <c r="V22" s="971"/>
      <c r="W22" s="971"/>
      <c r="X22" s="971"/>
      <c r="Y22" s="977"/>
      <c r="Z22" s="976"/>
      <c r="AA22" s="1012"/>
      <c r="AB22" s="1010"/>
    </row>
    <row r="23" spans="1:28" s="964" customFormat="1" ht="21" customHeight="1" x14ac:dyDescent="0.2">
      <c r="A23" s="959"/>
      <c r="B23" s="974"/>
      <c r="C23" s="1410" t="s">
        <v>1676</v>
      </c>
      <c r="D23" s="1411"/>
      <c r="E23" s="1411"/>
      <c r="F23" s="1411"/>
      <c r="G23" s="1411"/>
      <c r="H23" s="1411"/>
      <c r="I23" s="1411"/>
      <c r="J23" s="1411"/>
      <c r="K23" s="1411"/>
      <c r="L23" s="1411"/>
      <c r="M23" s="1411"/>
      <c r="N23" s="1411"/>
      <c r="O23" s="1412"/>
      <c r="P23" s="1412"/>
      <c r="Q23" s="1412"/>
      <c r="R23" s="1412"/>
      <c r="S23" s="1413"/>
      <c r="T23" s="1414"/>
      <c r="U23" s="1415"/>
      <c r="V23" s="1415"/>
      <c r="W23" s="1415"/>
      <c r="X23" s="1416"/>
      <c r="Y23" s="979" t="s">
        <v>832</v>
      </c>
      <c r="Z23" s="976"/>
      <c r="AA23" s="968">
        <f>IF(T23="?",0,IF(T23&lt;&gt;"",1,0))</f>
        <v>0</v>
      </c>
      <c r="AB23" s="1010"/>
    </row>
    <row r="24" spans="1:28" s="964" customFormat="1" ht="5.25" customHeight="1" x14ac:dyDescent="0.2">
      <c r="A24" s="959"/>
      <c r="B24" s="974"/>
      <c r="C24" s="975"/>
      <c r="D24" s="975"/>
      <c r="E24" s="975"/>
      <c r="F24" s="975"/>
      <c r="G24" s="975"/>
      <c r="H24" s="971"/>
      <c r="I24" s="971"/>
      <c r="J24" s="971"/>
      <c r="K24" s="971"/>
      <c r="L24" s="971"/>
      <c r="M24" s="971"/>
      <c r="N24" s="971"/>
      <c r="O24" s="971"/>
      <c r="P24" s="971"/>
      <c r="Q24" s="971"/>
      <c r="R24" s="971"/>
      <c r="S24" s="971"/>
      <c r="T24" s="971"/>
      <c r="U24" s="971"/>
      <c r="V24" s="971"/>
      <c r="W24" s="971"/>
      <c r="X24" s="971"/>
      <c r="Y24" s="977"/>
      <c r="Z24" s="976"/>
      <c r="AA24" s="1012"/>
      <c r="AB24" s="1010"/>
    </row>
    <row r="25" spans="1:28" s="964" customFormat="1" ht="21" customHeight="1" x14ac:dyDescent="0.2">
      <c r="A25" s="959"/>
      <c r="B25" s="974"/>
      <c r="C25" s="1410" t="s">
        <v>1677</v>
      </c>
      <c r="D25" s="1411"/>
      <c r="E25" s="1411"/>
      <c r="F25" s="1411"/>
      <c r="G25" s="1411"/>
      <c r="H25" s="1411"/>
      <c r="I25" s="1411"/>
      <c r="J25" s="1411"/>
      <c r="K25" s="1411"/>
      <c r="L25" s="1411"/>
      <c r="M25" s="1411"/>
      <c r="N25" s="1411"/>
      <c r="O25" s="1412">
        <v>256000000</v>
      </c>
      <c r="P25" s="1412"/>
      <c r="Q25" s="1412"/>
      <c r="R25" s="1412"/>
      <c r="S25" s="1413"/>
      <c r="T25" s="1414"/>
      <c r="U25" s="1415"/>
      <c r="V25" s="1415"/>
      <c r="W25" s="1415"/>
      <c r="X25" s="1416"/>
      <c r="Y25" s="979" t="s">
        <v>832</v>
      </c>
      <c r="Z25" s="976"/>
      <c r="AA25" s="968">
        <f>IF(T25="?",0,IF(T25&lt;&gt;"",1,0))</f>
        <v>0</v>
      </c>
      <c r="AB25" s="1010"/>
    </row>
    <row r="26" spans="1:28" s="964" customFormat="1" ht="9" customHeight="1" thickBot="1" x14ac:dyDescent="0.25">
      <c r="A26" s="959"/>
      <c r="B26" s="970"/>
      <c r="C26" s="162"/>
      <c r="D26" s="162"/>
      <c r="E26" s="162"/>
      <c r="F26" s="163"/>
      <c r="G26" s="163"/>
      <c r="H26" s="163"/>
      <c r="I26" s="163"/>
      <c r="J26" s="163"/>
      <c r="K26" s="163"/>
      <c r="L26" s="163"/>
      <c r="M26" s="164"/>
      <c r="N26" s="164"/>
      <c r="O26" s="164"/>
      <c r="P26" s="164"/>
      <c r="Q26" s="164"/>
      <c r="R26" s="164"/>
      <c r="S26" s="165"/>
      <c r="T26" s="165"/>
      <c r="U26" s="165"/>
      <c r="V26" s="165"/>
      <c r="W26" s="165"/>
      <c r="X26" s="165"/>
      <c r="Y26" s="972"/>
      <c r="Z26" s="973"/>
      <c r="AB26" s="1010"/>
    </row>
    <row r="27" spans="1:28" s="964" customFormat="1" ht="9" customHeight="1" x14ac:dyDescent="0.2">
      <c r="A27" s="959"/>
      <c r="B27" s="970"/>
      <c r="C27" s="1209"/>
      <c r="D27" s="1209"/>
      <c r="E27" s="1209"/>
      <c r="F27" s="292"/>
      <c r="G27" s="292"/>
      <c r="H27" s="292"/>
      <c r="I27" s="292"/>
      <c r="J27" s="292"/>
      <c r="K27" s="292"/>
      <c r="L27" s="292"/>
      <c r="M27" s="440"/>
      <c r="N27" s="440"/>
      <c r="O27" s="440"/>
      <c r="P27" s="440"/>
      <c r="Q27" s="440"/>
      <c r="R27" s="440"/>
      <c r="S27" s="324"/>
      <c r="T27" s="324"/>
      <c r="U27" s="324"/>
      <c r="V27" s="324"/>
      <c r="W27" s="324"/>
      <c r="X27" s="324"/>
      <c r="Y27" s="972"/>
      <c r="Z27" s="973"/>
      <c r="AB27" s="1010"/>
    </row>
    <row r="28" spans="1:28" s="964" customFormat="1" ht="21" customHeight="1" x14ac:dyDescent="0.2">
      <c r="A28" s="959"/>
      <c r="B28" s="974"/>
      <c r="C28" s="1417" t="s">
        <v>1684</v>
      </c>
      <c r="D28" s="1411"/>
      <c r="E28" s="1411"/>
      <c r="F28" s="1411"/>
      <c r="G28" s="1411"/>
      <c r="H28" s="1411"/>
      <c r="I28" s="1411"/>
      <c r="J28" s="1411"/>
      <c r="K28" s="1411"/>
      <c r="L28" s="1411"/>
      <c r="M28" s="1411"/>
      <c r="N28" s="1411"/>
      <c r="O28" s="1412"/>
      <c r="P28" s="1412"/>
      <c r="Q28" s="1412"/>
      <c r="R28" s="1412"/>
      <c r="S28" s="1413"/>
      <c r="T28" s="1414"/>
      <c r="U28" s="1415"/>
      <c r="V28" s="1415"/>
      <c r="W28" s="1415"/>
      <c r="X28" s="1416"/>
      <c r="Y28" s="979" t="s">
        <v>832</v>
      </c>
      <c r="Z28" s="976"/>
      <c r="AA28" s="968">
        <f>IF(T28="?",0,IF(T28&lt;&gt;"",1,0))</f>
        <v>0</v>
      </c>
      <c r="AB28" s="1010"/>
    </row>
    <row r="29" spans="1:28" s="964" customFormat="1" ht="5.25" customHeight="1" x14ac:dyDescent="0.2">
      <c r="A29" s="959"/>
      <c r="B29" s="974"/>
      <c r="C29" s="975"/>
      <c r="D29" s="975"/>
      <c r="E29" s="975"/>
      <c r="F29" s="975"/>
      <c r="G29" s="975"/>
      <c r="H29" s="971"/>
      <c r="I29" s="971"/>
      <c r="J29" s="971"/>
      <c r="K29" s="971"/>
      <c r="L29" s="971"/>
      <c r="M29" s="971"/>
      <c r="N29" s="971"/>
      <c r="O29" s="971"/>
      <c r="P29" s="971"/>
      <c r="Q29" s="971"/>
      <c r="R29" s="971"/>
      <c r="S29" s="971"/>
      <c r="T29" s="971"/>
      <c r="U29" s="971"/>
      <c r="V29" s="971"/>
      <c r="W29" s="971"/>
      <c r="X29" s="971"/>
      <c r="Y29" s="977"/>
      <c r="Z29" s="976"/>
      <c r="AA29" s="1012"/>
      <c r="AB29" s="1010"/>
    </row>
    <row r="30" spans="1:28" s="964" customFormat="1" ht="21" customHeight="1" x14ac:dyDescent="0.2">
      <c r="A30" s="959"/>
      <c r="B30" s="974"/>
      <c r="C30" s="1417" t="s">
        <v>1678</v>
      </c>
      <c r="D30" s="1411"/>
      <c r="E30" s="1411"/>
      <c r="F30" s="1411"/>
      <c r="G30" s="1411"/>
      <c r="H30" s="1411"/>
      <c r="I30" s="1411"/>
      <c r="J30" s="1411"/>
      <c r="K30" s="1411"/>
      <c r="L30" s="1411"/>
      <c r="M30" s="1411"/>
      <c r="N30" s="1411"/>
      <c r="O30" s="1412"/>
      <c r="P30" s="1412"/>
      <c r="Q30" s="1412"/>
      <c r="R30" s="1412"/>
      <c r="S30" s="1413"/>
      <c r="T30" s="1414"/>
      <c r="U30" s="1415"/>
      <c r="V30" s="1415"/>
      <c r="W30" s="1415"/>
      <c r="X30" s="1416"/>
      <c r="Y30" s="979" t="s">
        <v>832</v>
      </c>
      <c r="Z30" s="976"/>
      <c r="AA30" s="968">
        <f>IF(T30="?",0,IF(T30&lt;&gt;"",1,0))</f>
        <v>0</v>
      </c>
      <c r="AB30" s="1010"/>
    </row>
    <row r="31" spans="1:28" s="964" customFormat="1" ht="5.25" customHeight="1" x14ac:dyDescent="0.2">
      <c r="A31" s="959"/>
      <c r="B31" s="974"/>
      <c r="C31" s="975"/>
      <c r="D31" s="975"/>
      <c r="E31" s="975"/>
      <c r="F31" s="975"/>
      <c r="G31" s="975"/>
      <c r="H31" s="971"/>
      <c r="I31" s="971"/>
      <c r="J31" s="971"/>
      <c r="K31" s="971"/>
      <c r="L31" s="971"/>
      <c r="M31" s="971"/>
      <c r="N31" s="971"/>
      <c r="O31" s="971"/>
      <c r="P31" s="971"/>
      <c r="Q31" s="971"/>
      <c r="R31" s="971"/>
      <c r="S31" s="971"/>
      <c r="T31" s="971"/>
      <c r="U31" s="971"/>
      <c r="V31" s="971"/>
      <c r="W31" s="971"/>
      <c r="X31" s="971"/>
      <c r="Y31" s="977"/>
      <c r="Z31" s="976"/>
      <c r="AA31" s="1012"/>
      <c r="AB31" s="1010"/>
    </row>
    <row r="32" spans="1:28" s="964" customFormat="1" ht="21" customHeight="1" x14ac:dyDescent="0.2">
      <c r="A32" s="959"/>
      <c r="B32" s="974"/>
      <c r="C32" s="1410" t="s">
        <v>1679</v>
      </c>
      <c r="D32" s="1411"/>
      <c r="E32" s="1411"/>
      <c r="F32" s="1411"/>
      <c r="G32" s="1411"/>
      <c r="H32" s="1411"/>
      <c r="I32" s="1411"/>
      <c r="J32" s="1411"/>
      <c r="K32" s="1411"/>
      <c r="L32" s="1411"/>
      <c r="M32" s="1411"/>
      <c r="N32" s="1411"/>
      <c r="O32" s="1412"/>
      <c r="P32" s="1412"/>
      <c r="Q32" s="1412"/>
      <c r="R32" s="1412"/>
      <c r="S32" s="1413"/>
      <c r="T32" s="1414"/>
      <c r="U32" s="1415"/>
      <c r="V32" s="1415"/>
      <c r="W32" s="1415"/>
      <c r="X32" s="1416"/>
      <c r="Y32" s="979" t="s">
        <v>832</v>
      </c>
      <c r="Z32" s="976"/>
      <c r="AA32" s="968">
        <f>IF(T32="?",0,IF(T32&lt;&gt;"",1,0))</f>
        <v>0</v>
      </c>
      <c r="AB32" s="1010"/>
    </row>
    <row r="33" spans="1:28" s="964" customFormat="1" ht="5.25" customHeight="1" x14ac:dyDescent="0.2">
      <c r="A33" s="959"/>
      <c r="B33" s="974"/>
      <c r="C33" s="975"/>
      <c r="D33" s="975"/>
      <c r="E33" s="975"/>
      <c r="F33" s="975"/>
      <c r="G33" s="975"/>
      <c r="H33" s="971"/>
      <c r="I33" s="971"/>
      <c r="J33" s="971"/>
      <c r="K33" s="971"/>
      <c r="L33" s="971"/>
      <c r="M33" s="971"/>
      <c r="N33" s="971"/>
      <c r="O33" s="971"/>
      <c r="P33" s="971"/>
      <c r="Q33" s="971"/>
      <c r="R33" s="971"/>
      <c r="S33" s="971"/>
      <c r="T33" s="971"/>
      <c r="U33" s="971"/>
      <c r="V33" s="971"/>
      <c r="W33" s="971"/>
      <c r="X33" s="971"/>
      <c r="Y33" s="977"/>
      <c r="Z33" s="976"/>
      <c r="AA33" s="1012"/>
      <c r="AB33" s="1010"/>
    </row>
    <row r="34" spans="1:28" s="964" customFormat="1" ht="21" customHeight="1" x14ac:dyDescent="0.2">
      <c r="A34" s="959"/>
      <c r="B34" s="974"/>
      <c r="C34" s="1410" t="s">
        <v>1680</v>
      </c>
      <c r="D34" s="1411"/>
      <c r="E34" s="1411"/>
      <c r="F34" s="1411"/>
      <c r="G34" s="1411"/>
      <c r="H34" s="1411"/>
      <c r="I34" s="1411"/>
      <c r="J34" s="1411"/>
      <c r="K34" s="1411"/>
      <c r="L34" s="1411"/>
      <c r="M34" s="1411"/>
      <c r="N34" s="1411"/>
      <c r="O34" s="1412">
        <v>256000000</v>
      </c>
      <c r="P34" s="1412"/>
      <c r="Q34" s="1412"/>
      <c r="R34" s="1412"/>
      <c r="S34" s="1413"/>
      <c r="T34" s="1414"/>
      <c r="U34" s="1415"/>
      <c r="V34" s="1415"/>
      <c r="W34" s="1415"/>
      <c r="X34" s="1416"/>
      <c r="Y34" s="979" t="s">
        <v>832</v>
      </c>
      <c r="Z34" s="976"/>
      <c r="AA34" s="968">
        <f>IF(T34="?",0,IF(T34&lt;&gt;"",1,0))</f>
        <v>0</v>
      </c>
      <c r="AB34" s="1010"/>
    </row>
    <row r="35" spans="1:28" s="964" customFormat="1" ht="9" customHeight="1" thickBot="1" x14ac:dyDescent="0.25">
      <c r="A35" s="959"/>
      <c r="B35" s="970"/>
      <c r="C35" s="162"/>
      <c r="D35" s="162"/>
      <c r="E35" s="162"/>
      <c r="F35" s="163"/>
      <c r="G35" s="163"/>
      <c r="H35" s="163"/>
      <c r="I35" s="163"/>
      <c r="J35" s="163"/>
      <c r="K35" s="163"/>
      <c r="L35" s="163"/>
      <c r="M35" s="164"/>
      <c r="N35" s="164"/>
      <c r="O35" s="164"/>
      <c r="P35" s="164"/>
      <c r="Q35" s="164"/>
      <c r="R35" s="164"/>
      <c r="S35" s="165"/>
      <c r="T35" s="165"/>
      <c r="U35" s="165"/>
      <c r="V35" s="165"/>
      <c r="W35" s="165"/>
      <c r="X35" s="165"/>
      <c r="Y35" s="972"/>
      <c r="Z35" s="973"/>
      <c r="AB35" s="1010"/>
    </row>
    <row r="36" spans="1:28" s="964" customFormat="1" ht="9" customHeight="1" x14ac:dyDescent="0.2">
      <c r="A36" s="959"/>
      <c r="B36" s="970"/>
      <c r="C36" s="1209"/>
      <c r="D36" s="1209"/>
      <c r="E36" s="1209"/>
      <c r="F36" s="292"/>
      <c r="G36" s="292"/>
      <c r="H36" s="292"/>
      <c r="I36" s="292"/>
      <c r="J36" s="292"/>
      <c r="K36" s="292"/>
      <c r="L36" s="292"/>
      <c r="M36" s="440"/>
      <c r="N36" s="440"/>
      <c r="O36" s="440"/>
      <c r="P36" s="440"/>
      <c r="Q36" s="440"/>
      <c r="R36" s="440"/>
      <c r="S36" s="324"/>
      <c r="T36" s="324"/>
      <c r="U36" s="324"/>
      <c r="V36" s="324"/>
      <c r="W36" s="324"/>
      <c r="X36" s="324"/>
      <c r="Y36" s="972"/>
      <c r="Z36" s="973"/>
      <c r="AB36" s="1010"/>
    </row>
    <row r="37" spans="1:28" s="964" customFormat="1" ht="27" customHeight="1" x14ac:dyDescent="0.2">
      <c r="A37" s="959"/>
      <c r="B37" s="974"/>
      <c r="C37" s="1417" t="s">
        <v>1685</v>
      </c>
      <c r="D37" s="1411"/>
      <c r="E37" s="1411"/>
      <c r="F37" s="1411"/>
      <c r="G37" s="1411"/>
      <c r="H37" s="1411"/>
      <c r="I37" s="1411"/>
      <c r="J37" s="1411"/>
      <c r="K37" s="1411"/>
      <c r="L37" s="1411"/>
      <c r="M37" s="1411"/>
      <c r="N37" s="1411"/>
      <c r="O37" s="1412"/>
      <c r="P37" s="1412"/>
      <c r="Q37" s="1412"/>
      <c r="R37" s="1412"/>
      <c r="S37" s="1413"/>
      <c r="T37" s="1414"/>
      <c r="U37" s="1415"/>
      <c r="V37" s="1415"/>
      <c r="W37" s="1415"/>
      <c r="X37" s="1416"/>
      <c r="Y37" s="979" t="s">
        <v>832</v>
      </c>
      <c r="Z37" s="976"/>
      <c r="AA37" s="968">
        <f>IF(T37="?",0,IF(T37&lt;&gt;"",1,0))</f>
        <v>0</v>
      </c>
      <c r="AB37" s="1010"/>
    </row>
    <row r="38" spans="1:28" s="964" customFormat="1" ht="5.25" customHeight="1" x14ac:dyDescent="0.2">
      <c r="A38" s="959"/>
      <c r="B38" s="974"/>
      <c r="C38" s="975"/>
      <c r="D38" s="975"/>
      <c r="E38" s="975"/>
      <c r="F38" s="975"/>
      <c r="G38" s="975"/>
      <c r="H38" s="971"/>
      <c r="I38" s="971"/>
      <c r="J38" s="971"/>
      <c r="K38" s="971"/>
      <c r="L38" s="971"/>
      <c r="M38" s="971"/>
      <c r="N38" s="971"/>
      <c r="O38" s="971"/>
      <c r="P38" s="971"/>
      <c r="Q38" s="971"/>
      <c r="R38" s="971"/>
      <c r="S38" s="971"/>
      <c r="T38" s="971"/>
      <c r="U38" s="971"/>
      <c r="V38" s="971"/>
      <c r="W38" s="971"/>
      <c r="X38" s="971"/>
      <c r="Y38" s="977"/>
      <c r="Z38" s="976"/>
      <c r="AA38" s="1012"/>
      <c r="AB38" s="1010"/>
    </row>
    <row r="39" spans="1:28" s="964" customFormat="1" ht="27" customHeight="1" x14ac:dyDescent="0.2">
      <c r="A39" s="959"/>
      <c r="B39" s="974"/>
      <c r="C39" s="1417" t="s">
        <v>1746</v>
      </c>
      <c r="D39" s="1411"/>
      <c r="E39" s="1411"/>
      <c r="F39" s="1411"/>
      <c r="G39" s="1411"/>
      <c r="H39" s="1411"/>
      <c r="I39" s="1411"/>
      <c r="J39" s="1411"/>
      <c r="K39" s="1411"/>
      <c r="L39" s="1411"/>
      <c r="M39" s="1411"/>
      <c r="N39" s="1411"/>
      <c r="O39" s="1412"/>
      <c r="P39" s="1412"/>
      <c r="Q39" s="1412"/>
      <c r="R39" s="1412"/>
      <c r="S39" s="1413"/>
      <c r="T39" s="1414"/>
      <c r="U39" s="1415"/>
      <c r="V39" s="1415"/>
      <c r="W39" s="1415"/>
      <c r="X39" s="1416"/>
      <c r="Y39" s="979" t="s">
        <v>832</v>
      </c>
      <c r="Z39" s="976"/>
      <c r="AA39" s="968">
        <f>IF(T39="?",0,IF(T39&lt;&gt;"",1,0))</f>
        <v>0</v>
      </c>
      <c r="AB39" s="1010"/>
    </row>
    <row r="40" spans="1:28" s="964" customFormat="1" ht="5.25" customHeight="1" x14ac:dyDescent="0.2">
      <c r="A40" s="959"/>
      <c r="B40" s="974"/>
      <c r="C40" s="975"/>
      <c r="D40" s="975"/>
      <c r="E40" s="975"/>
      <c r="F40" s="975"/>
      <c r="G40" s="975"/>
      <c r="H40" s="971"/>
      <c r="I40" s="971"/>
      <c r="J40" s="971"/>
      <c r="K40" s="971"/>
      <c r="L40" s="971"/>
      <c r="M40" s="971"/>
      <c r="N40" s="971"/>
      <c r="O40" s="971"/>
      <c r="P40" s="971"/>
      <c r="Q40" s="971"/>
      <c r="R40" s="971"/>
      <c r="S40" s="971"/>
      <c r="T40" s="971"/>
      <c r="U40" s="971"/>
      <c r="V40" s="971"/>
      <c r="W40" s="971"/>
      <c r="X40" s="971"/>
      <c r="Y40" s="977"/>
      <c r="Z40" s="976"/>
      <c r="AA40" s="1012"/>
      <c r="AB40" s="1010"/>
    </row>
    <row r="41" spans="1:28" s="964" customFormat="1" ht="21" customHeight="1" x14ac:dyDescent="0.2">
      <c r="A41" s="959"/>
      <c r="B41" s="974"/>
      <c r="C41" s="1410" t="s">
        <v>1681</v>
      </c>
      <c r="D41" s="1411"/>
      <c r="E41" s="1411"/>
      <c r="F41" s="1411"/>
      <c r="G41" s="1411"/>
      <c r="H41" s="1411"/>
      <c r="I41" s="1411"/>
      <c r="J41" s="1411"/>
      <c r="K41" s="1411"/>
      <c r="L41" s="1411"/>
      <c r="M41" s="1411"/>
      <c r="N41" s="1411"/>
      <c r="O41" s="1412"/>
      <c r="P41" s="1412"/>
      <c r="Q41" s="1412"/>
      <c r="R41" s="1412"/>
      <c r="S41" s="1413"/>
      <c r="T41" s="1414"/>
      <c r="U41" s="1415"/>
      <c r="V41" s="1415"/>
      <c r="W41" s="1415"/>
      <c r="X41" s="1416"/>
      <c r="Y41" s="979" t="s">
        <v>832</v>
      </c>
      <c r="Z41" s="976"/>
      <c r="AA41" s="968">
        <f>IF(T41="?",0,IF(T41&lt;&gt;"",1,0))</f>
        <v>0</v>
      </c>
      <c r="AB41" s="1010"/>
    </row>
    <row r="42" spans="1:28" s="964" customFormat="1" ht="5.25" customHeight="1" x14ac:dyDescent="0.2">
      <c r="A42" s="959"/>
      <c r="B42" s="974"/>
      <c r="C42" s="975"/>
      <c r="D42" s="975"/>
      <c r="E42" s="975"/>
      <c r="F42" s="975"/>
      <c r="G42" s="975"/>
      <c r="H42" s="971"/>
      <c r="I42" s="971"/>
      <c r="J42" s="971"/>
      <c r="K42" s="971"/>
      <c r="L42" s="971"/>
      <c r="M42" s="971"/>
      <c r="N42" s="971"/>
      <c r="O42" s="971"/>
      <c r="P42" s="971"/>
      <c r="Q42" s="971"/>
      <c r="R42" s="971"/>
      <c r="S42" s="971"/>
      <c r="T42" s="971"/>
      <c r="U42" s="971"/>
      <c r="V42" s="971"/>
      <c r="W42" s="971"/>
      <c r="X42" s="971"/>
      <c r="Y42" s="977"/>
      <c r="Z42" s="976"/>
      <c r="AA42" s="1012"/>
      <c r="AB42" s="1010"/>
    </row>
    <row r="43" spans="1:28" s="964" customFormat="1" ht="21" customHeight="1" x14ac:dyDescent="0.2">
      <c r="A43" s="959"/>
      <c r="B43" s="974"/>
      <c r="C43" s="1410" t="s">
        <v>1682</v>
      </c>
      <c r="D43" s="1411"/>
      <c r="E43" s="1411"/>
      <c r="F43" s="1411"/>
      <c r="G43" s="1411"/>
      <c r="H43" s="1411"/>
      <c r="I43" s="1411"/>
      <c r="J43" s="1411"/>
      <c r="K43" s="1411"/>
      <c r="L43" s="1411"/>
      <c r="M43" s="1411"/>
      <c r="N43" s="1411"/>
      <c r="O43" s="1412">
        <v>256000000</v>
      </c>
      <c r="P43" s="1412"/>
      <c r="Q43" s="1412"/>
      <c r="R43" s="1412"/>
      <c r="S43" s="1413"/>
      <c r="T43" s="1414"/>
      <c r="U43" s="1415"/>
      <c r="V43" s="1415"/>
      <c r="W43" s="1415"/>
      <c r="X43" s="1416"/>
      <c r="Y43" s="979" t="s">
        <v>832</v>
      </c>
      <c r="Z43" s="976"/>
      <c r="AA43" s="968">
        <f>IF(T43="?",0,IF(T43&lt;&gt;"",1,0))</f>
        <v>0</v>
      </c>
      <c r="AB43" s="1010"/>
    </row>
    <row r="44" spans="1:28" s="964" customFormat="1" ht="9" customHeight="1" x14ac:dyDescent="0.2">
      <c r="A44" s="1017" t="str">
        <f>IF(L7&lt;&gt;"",L7,"")</f>
        <v>00000000</v>
      </c>
      <c r="B44" s="1006"/>
      <c r="C44" s="1007"/>
      <c r="D44" s="1007"/>
      <c r="E44" s="1007"/>
      <c r="F44" s="1007"/>
      <c r="G44" s="1007"/>
      <c r="H44" s="1007"/>
      <c r="I44" s="1007"/>
      <c r="J44" s="1007"/>
      <c r="K44" s="1007"/>
      <c r="L44" s="1007"/>
      <c r="M44" s="1007"/>
      <c r="N44" s="1007"/>
      <c r="O44" s="1007"/>
      <c r="P44" s="1007"/>
      <c r="Q44" s="1007"/>
      <c r="R44" s="1007"/>
      <c r="S44" s="1007"/>
      <c r="T44" s="1007"/>
      <c r="U44" s="1008"/>
      <c r="V44" s="1008"/>
      <c r="W44" s="1008"/>
      <c r="X44" s="1008"/>
      <c r="Y44" s="1018"/>
      <c r="Z44" s="1009"/>
      <c r="AA44" s="1012"/>
      <c r="AB44" s="1010"/>
    </row>
    <row r="45" spans="1:28" s="964" customFormat="1" ht="5.25" customHeight="1" x14ac:dyDescent="0.2">
      <c r="A45" s="951"/>
      <c r="B45" s="960"/>
      <c r="C45" s="961"/>
      <c r="D45" s="961"/>
      <c r="E45" s="961"/>
      <c r="F45" s="961"/>
      <c r="G45" s="961"/>
      <c r="H45" s="961"/>
      <c r="I45" s="961"/>
      <c r="J45" s="961"/>
      <c r="K45" s="961"/>
      <c r="L45" s="961"/>
      <c r="M45" s="961"/>
      <c r="N45" s="961"/>
      <c r="O45" s="961"/>
      <c r="P45" s="961"/>
      <c r="Q45" s="961"/>
      <c r="R45" s="961"/>
      <c r="S45" s="961"/>
      <c r="T45" s="961"/>
      <c r="U45" s="961"/>
      <c r="V45" s="961"/>
      <c r="W45" s="961"/>
      <c r="X45" s="961"/>
      <c r="Y45" s="962"/>
      <c r="Z45" s="963"/>
      <c r="AA45" s="1012"/>
      <c r="AB45" s="1010"/>
    </row>
    <row r="46" spans="1:28" s="969" customFormat="1" ht="24" customHeight="1" x14ac:dyDescent="0.2">
      <c r="A46" s="957"/>
      <c r="B46" s="966"/>
      <c r="C46" s="1014" t="s">
        <v>1653</v>
      </c>
      <c r="D46" s="1014"/>
      <c r="E46" s="1014"/>
      <c r="F46" s="1014"/>
      <c r="G46" s="1014"/>
      <c r="H46" s="1015"/>
      <c r="I46" s="1015"/>
      <c r="J46" s="1015"/>
      <c r="K46" s="1015"/>
      <c r="L46" s="1015"/>
      <c r="M46" s="1015"/>
      <c r="N46" s="1015"/>
      <c r="O46" s="1015"/>
      <c r="P46" s="1015"/>
      <c r="Q46" s="1015"/>
      <c r="R46" s="1015"/>
      <c r="S46" s="1015"/>
      <c r="T46" s="1418" t="s">
        <v>1674</v>
      </c>
      <c r="U46" s="1419"/>
      <c r="V46" s="1419"/>
      <c r="W46" s="1419"/>
      <c r="X46" s="1420"/>
      <c r="Y46" s="1016"/>
      <c r="Z46" s="967"/>
      <c r="AA46" s="1012"/>
      <c r="AB46" s="1010"/>
    </row>
    <row r="47" spans="1:28" s="964" customFormat="1" ht="5.25" customHeight="1" x14ac:dyDescent="0.2">
      <c r="A47" s="959"/>
      <c r="B47" s="970"/>
      <c r="C47" s="971"/>
      <c r="D47" s="971"/>
      <c r="E47" s="971"/>
      <c r="F47" s="971"/>
      <c r="G47" s="971"/>
      <c r="H47" s="971"/>
      <c r="I47" s="971"/>
      <c r="J47" s="971"/>
      <c r="K47" s="971"/>
      <c r="L47" s="971"/>
      <c r="M47" s="971"/>
      <c r="N47" s="971"/>
      <c r="O47" s="971"/>
      <c r="P47" s="971"/>
      <c r="Q47" s="971"/>
      <c r="R47" s="971"/>
      <c r="S47" s="971"/>
      <c r="T47" s="1204"/>
      <c r="U47" s="1204"/>
      <c r="V47" s="1204"/>
      <c r="W47" s="1204"/>
      <c r="X47" s="1204"/>
      <c r="Y47" s="972"/>
      <c r="Z47" s="973"/>
      <c r="AA47" s="1012"/>
      <c r="AB47" s="1010"/>
    </row>
    <row r="48" spans="1:28" s="313" customFormat="1" ht="24" customHeight="1" x14ac:dyDescent="0.2">
      <c r="A48" s="743"/>
      <c r="B48" s="216"/>
      <c r="C48" s="624" t="s">
        <v>1666</v>
      </c>
      <c r="D48" s="624"/>
      <c r="E48" s="624"/>
      <c r="F48" s="624"/>
      <c r="G48" s="624"/>
      <c r="H48" s="625"/>
      <c r="I48" s="625"/>
      <c r="J48" s="625"/>
      <c r="K48" s="625"/>
      <c r="L48" s="625"/>
      <c r="M48" s="625"/>
      <c r="N48" s="625"/>
      <c r="O48" s="625"/>
      <c r="P48" s="625"/>
      <c r="Q48" s="625"/>
      <c r="R48" s="625"/>
      <c r="S48" s="625"/>
      <c r="T48" s="625"/>
      <c r="U48" s="625"/>
      <c r="V48" s="625"/>
      <c r="W48" s="625"/>
      <c r="X48" s="625"/>
      <c r="Y48" s="140"/>
      <c r="Z48" s="141"/>
      <c r="AA48" s="794"/>
      <c r="AB48" s="136"/>
    </row>
    <row r="49" spans="1:28" s="964" customFormat="1" ht="30" customHeight="1" x14ac:dyDescent="0.2">
      <c r="A49" s="959"/>
      <c r="B49" s="970"/>
      <c r="C49" s="1436" t="s">
        <v>1655</v>
      </c>
      <c r="D49" s="1437"/>
      <c r="E49" s="1437"/>
      <c r="F49" s="1437"/>
      <c r="G49" s="1437"/>
      <c r="H49" s="1437"/>
      <c r="I49" s="1437"/>
      <c r="J49" s="1437"/>
      <c r="K49" s="1437"/>
      <c r="L49" s="1437"/>
      <c r="M49" s="1437"/>
      <c r="N49" s="1437"/>
      <c r="O49" s="1437"/>
      <c r="P49" s="1437"/>
      <c r="Q49" s="1437"/>
      <c r="R49" s="1437"/>
      <c r="S49" s="1438"/>
      <c r="T49" s="1439" t="s">
        <v>1664</v>
      </c>
      <c r="U49" s="1440"/>
      <c r="V49" s="1440"/>
      <c r="W49" s="1440"/>
      <c r="X49" s="1441"/>
      <c r="Y49" s="972"/>
      <c r="Z49" s="973"/>
      <c r="AA49" s="1012"/>
      <c r="AB49" s="1010"/>
    </row>
    <row r="50" spans="1:28" s="964" customFormat="1" ht="5.25" customHeight="1" x14ac:dyDescent="0.2">
      <c r="A50" s="959"/>
      <c r="B50" s="974"/>
      <c r="C50" s="975"/>
      <c r="D50" s="975"/>
      <c r="E50" s="975"/>
      <c r="F50" s="975"/>
      <c r="G50" s="975"/>
      <c r="H50" s="971"/>
      <c r="I50" s="971"/>
      <c r="J50" s="971"/>
      <c r="K50" s="971"/>
      <c r="L50" s="971"/>
      <c r="M50" s="971"/>
      <c r="N50" s="971"/>
      <c r="O50" s="971"/>
      <c r="P50" s="971"/>
      <c r="Q50" s="971"/>
      <c r="R50" s="971"/>
      <c r="S50" s="971"/>
      <c r="T50" s="971"/>
      <c r="U50" s="971"/>
      <c r="V50" s="971"/>
      <c r="W50" s="971"/>
      <c r="X50" s="971"/>
      <c r="Y50" s="977"/>
      <c r="Z50" s="976"/>
      <c r="AA50" s="1012"/>
      <c r="AB50" s="1010"/>
    </row>
    <row r="51" spans="1:28" s="964" customFormat="1" ht="21" customHeight="1" x14ac:dyDescent="0.2">
      <c r="A51" s="959"/>
      <c r="B51" s="974"/>
      <c r="C51" s="1417" t="s">
        <v>1683</v>
      </c>
      <c r="D51" s="1411"/>
      <c r="E51" s="1411"/>
      <c r="F51" s="1411"/>
      <c r="G51" s="1411"/>
      <c r="H51" s="1411"/>
      <c r="I51" s="1411"/>
      <c r="J51" s="1411"/>
      <c r="K51" s="1411"/>
      <c r="L51" s="1411"/>
      <c r="M51" s="1411"/>
      <c r="N51" s="1411"/>
      <c r="O51" s="1412"/>
      <c r="P51" s="1412"/>
      <c r="Q51" s="1412"/>
      <c r="R51" s="1412"/>
      <c r="S51" s="1413"/>
      <c r="T51" s="1414"/>
      <c r="U51" s="1415"/>
      <c r="V51" s="1415"/>
      <c r="W51" s="1415"/>
      <c r="X51" s="1416"/>
      <c r="Y51" s="979" t="s">
        <v>832</v>
      </c>
      <c r="Z51" s="976"/>
      <c r="AA51" s="968">
        <f>IF(T51="?",0,IF(T51&lt;&gt;"",1,0))</f>
        <v>0</v>
      </c>
      <c r="AB51" s="1010"/>
    </row>
    <row r="52" spans="1:28" s="964" customFormat="1" ht="5.25" customHeight="1" x14ac:dyDescent="0.2">
      <c r="A52" s="959"/>
      <c r="B52" s="974"/>
      <c r="C52" s="975"/>
      <c r="D52" s="975"/>
      <c r="E52" s="975"/>
      <c r="F52" s="975"/>
      <c r="G52" s="975"/>
      <c r="H52" s="971"/>
      <c r="I52" s="971"/>
      <c r="J52" s="971"/>
      <c r="K52" s="971"/>
      <c r="L52" s="971"/>
      <c r="M52" s="971"/>
      <c r="N52" s="971"/>
      <c r="O52" s="971"/>
      <c r="P52" s="971"/>
      <c r="Q52" s="971"/>
      <c r="R52" s="971"/>
      <c r="S52" s="971"/>
      <c r="T52" s="971"/>
      <c r="U52" s="971"/>
      <c r="V52" s="971"/>
      <c r="W52" s="971"/>
      <c r="X52" s="971"/>
      <c r="Y52" s="977"/>
      <c r="Z52" s="976"/>
      <c r="AA52" s="1012"/>
      <c r="AB52" s="1010"/>
    </row>
    <row r="53" spans="1:28" s="964" customFormat="1" ht="21" customHeight="1" x14ac:dyDescent="0.2">
      <c r="A53" s="959"/>
      <c r="B53" s="974"/>
      <c r="C53" s="1410" t="s">
        <v>1686</v>
      </c>
      <c r="D53" s="1411"/>
      <c r="E53" s="1411"/>
      <c r="F53" s="1411"/>
      <c r="G53" s="1411"/>
      <c r="H53" s="1411"/>
      <c r="I53" s="1411"/>
      <c r="J53" s="1411"/>
      <c r="K53" s="1411"/>
      <c r="L53" s="1411"/>
      <c r="M53" s="1411"/>
      <c r="N53" s="1411"/>
      <c r="O53" s="1412"/>
      <c r="P53" s="1412"/>
      <c r="Q53" s="1412"/>
      <c r="R53" s="1412"/>
      <c r="S53" s="1413"/>
      <c r="T53" s="1414"/>
      <c r="U53" s="1415"/>
      <c r="V53" s="1415"/>
      <c r="W53" s="1415"/>
      <c r="X53" s="1416"/>
      <c r="Y53" s="979" t="s">
        <v>832</v>
      </c>
      <c r="Z53" s="976"/>
      <c r="AA53" s="968">
        <f>IF(T53="?",0,IF(T53&lt;&gt;"",1,0))</f>
        <v>0</v>
      </c>
      <c r="AB53" s="1010"/>
    </row>
    <row r="54" spans="1:28" s="964" customFormat="1" ht="9" customHeight="1" thickBot="1" x14ac:dyDescent="0.25">
      <c r="A54" s="959"/>
      <c r="B54" s="970"/>
      <c r="C54" s="162"/>
      <c r="D54" s="162"/>
      <c r="E54" s="162"/>
      <c r="F54" s="163"/>
      <c r="G54" s="163"/>
      <c r="H54" s="163"/>
      <c r="I54" s="163"/>
      <c r="J54" s="163"/>
      <c r="K54" s="163"/>
      <c r="L54" s="163"/>
      <c r="M54" s="164"/>
      <c r="N54" s="164"/>
      <c r="O54" s="164"/>
      <c r="P54" s="164"/>
      <c r="Q54" s="164"/>
      <c r="R54" s="164"/>
      <c r="S54" s="165"/>
      <c r="T54" s="165"/>
      <c r="U54" s="165"/>
      <c r="V54" s="165"/>
      <c r="W54" s="165"/>
      <c r="X54" s="165"/>
      <c r="Y54" s="972"/>
      <c r="Z54" s="973"/>
      <c r="AB54" s="1010"/>
    </row>
    <row r="55" spans="1:28" s="964" customFormat="1" ht="9" customHeight="1" x14ac:dyDescent="0.2">
      <c r="A55" s="959"/>
      <c r="B55" s="970"/>
      <c r="C55" s="1209"/>
      <c r="D55" s="1209"/>
      <c r="E55" s="1209"/>
      <c r="F55" s="292"/>
      <c r="G55" s="292"/>
      <c r="H55" s="292"/>
      <c r="I55" s="292"/>
      <c r="J55" s="292"/>
      <c r="K55" s="292"/>
      <c r="L55" s="292"/>
      <c r="M55" s="440"/>
      <c r="N55" s="440"/>
      <c r="O55" s="440"/>
      <c r="P55" s="440"/>
      <c r="Q55" s="440"/>
      <c r="R55" s="440"/>
      <c r="S55" s="324"/>
      <c r="T55" s="324"/>
      <c r="U55" s="324"/>
      <c r="V55" s="324"/>
      <c r="W55" s="324"/>
      <c r="X55" s="324"/>
      <c r="Y55" s="972"/>
      <c r="Z55" s="973"/>
      <c r="AB55" s="1010"/>
    </row>
    <row r="56" spans="1:28" s="964" customFormat="1" ht="21" customHeight="1" x14ac:dyDescent="0.2">
      <c r="A56" s="959"/>
      <c r="B56" s="974"/>
      <c r="C56" s="1417" t="s">
        <v>1684</v>
      </c>
      <c r="D56" s="1411"/>
      <c r="E56" s="1411"/>
      <c r="F56" s="1411"/>
      <c r="G56" s="1411"/>
      <c r="H56" s="1411"/>
      <c r="I56" s="1411"/>
      <c r="J56" s="1411"/>
      <c r="K56" s="1411"/>
      <c r="L56" s="1411"/>
      <c r="M56" s="1411"/>
      <c r="N56" s="1411"/>
      <c r="O56" s="1412"/>
      <c r="P56" s="1412"/>
      <c r="Q56" s="1412"/>
      <c r="R56" s="1412"/>
      <c r="S56" s="1413"/>
      <c r="T56" s="1414"/>
      <c r="U56" s="1415"/>
      <c r="V56" s="1415"/>
      <c r="W56" s="1415"/>
      <c r="X56" s="1416"/>
      <c r="Y56" s="979" t="s">
        <v>832</v>
      </c>
      <c r="Z56" s="976"/>
      <c r="AA56" s="968">
        <f>IF(T56="?",0,IF(T56&lt;&gt;"",1,0))</f>
        <v>0</v>
      </c>
      <c r="AB56" s="1010"/>
    </row>
    <row r="57" spans="1:28" s="964" customFormat="1" ht="5.25" customHeight="1" x14ac:dyDescent="0.2">
      <c r="A57" s="959"/>
      <c r="B57" s="974"/>
      <c r="C57" s="975"/>
      <c r="D57" s="975"/>
      <c r="E57" s="975"/>
      <c r="F57" s="975"/>
      <c r="G57" s="975"/>
      <c r="H57" s="971"/>
      <c r="I57" s="971"/>
      <c r="J57" s="971"/>
      <c r="K57" s="971"/>
      <c r="L57" s="971"/>
      <c r="M57" s="971"/>
      <c r="N57" s="971"/>
      <c r="O57" s="971"/>
      <c r="P57" s="971"/>
      <c r="Q57" s="971"/>
      <c r="R57" s="971"/>
      <c r="S57" s="971"/>
      <c r="T57" s="971"/>
      <c r="U57" s="971"/>
      <c r="V57" s="971"/>
      <c r="W57" s="971"/>
      <c r="X57" s="971"/>
      <c r="Y57" s="977"/>
      <c r="Z57" s="976"/>
      <c r="AA57" s="1012"/>
      <c r="AB57" s="1010"/>
    </row>
    <row r="58" spans="1:28" s="964" customFormat="1" ht="21" customHeight="1" x14ac:dyDescent="0.2">
      <c r="A58" s="959"/>
      <c r="B58" s="974"/>
      <c r="C58" s="1410" t="s">
        <v>1687</v>
      </c>
      <c r="D58" s="1411"/>
      <c r="E58" s="1411"/>
      <c r="F58" s="1411"/>
      <c r="G58" s="1411"/>
      <c r="H58" s="1411"/>
      <c r="I58" s="1411"/>
      <c r="J58" s="1411"/>
      <c r="K58" s="1411"/>
      <c r="L58" s="1411"/>
      <c r="M58" s="1411"/>
      <c r="N58" s="1411"/>
      <c r="O58" s="1412"/>
      <c r="P58" s="1412"/>
      <c r="Q58" s="1412"/>
      <c r="R58" s="1412"/>
      <c r="S58" s="1413"/>
      <c r="T58" s="1414"/>
      <c r="U58" s="1415"/>
      <c r="V58" s="1415"/>
      <c r="W58" s="1415"/>
      <c r="X58" s="1416"/>
      <c r="Y58" s="979" t="s">
        <v>832</v>
      </c>
      <c r="Z58" s="976"/>
      <c r="AA58" s="968">
        <f>IF(T58="?",0,IF(T58&lt;&gt;"",1,0))</f>
        <v>0</v>
      </c>
      <c r="AB58" s="1010"/>
    </row>
    <row r="59" spans="1:28" s="964" customFormat="1" ht="9" customHeight="1" thickBot="1" x14ac:dyDescent="0.25">
      <c r="A59" s="959"/>
      <c r="B59" s="970"/>
      <c r="C59" s="162"/>
      <c r="D59" s="162"/>
      <c r="E59" s="162"/>
      <c r="F59" s="163"/>
      <c r="G59" s="163"/>
      <c r="H59" s="163"/>
      <c r="I59" s="163"/>
      <c r="J59" s="163"/>
      <c r="K59" s="163"/>
      <c r="L59" s="163"/>
      <c r="M59" s="164"/>
      <c r="N59" s="164"/>
      <c r="O59" s="164"/>
      <c r="P59" s="164"/>
      <c r="Q59" s="164"/>
      <c r="R59" s="164"/>
      <c r="S59" s="165"/>
      <c r="T59" s="165"/>
      <c r="U59" s="165"/>
      <c r="V59" s="165"/>
      <c r="W59" s="165"/>
      <c r="X59" s="165"/>
      <c r="Y59" s="972"/>
      <c r="Z59" s="973"/>
      <c r="AB59" s="1010"/>
    </row>
    <row r="60" spans="1:28" s="964" customFormat="1" ht="9" customHeight="1" x14ac:dyDescent="0.2">
      <c r="A60" s="959"/>
      <c r="B60" s="970"/>
      <c r="C60" s="1209"/>
      <c r="D60" s="1209"/>
      <c r="E60" s="1209"/>
      <c r="F60" s="292"/>
      <c r="G60" s="292"/>
      <c r="H60" s="292"/>
      <c r="I60" s="292"/>
      <c r="J60" s="292"/>
      <c r="K60" s="292"/>
      <c r="L60" s="292"/>
      <c r="M60" s="440"/>
      <c r="N60" s="440"/>
      <c r="O60" s="440"/>
      <c r="P60" s="440"/>
      <c r="Q60" s="440"/>
      <c r="R60" s="440"/>
      <c r="S60" s="324"/>
      <c r="T60" s="324"/>
      <c r="U60" s="324"/>
      <c r="V60" s="324"/>
      <c r="W60" s="324"/>
      <c r="X60" s="324"/>
      <c r="Y60" s="972"/>
      <c r="Z60" s="973"/>
      <c r="AB60" s="1010"/>
    </row>
    <row r="61" spans="1:28" s="964" customFormat="1" ht="21" customHeight="1" x14ac:dyDescent="0.2">
      <c r="A61" s="959"/>
      <c r="B61" s="974"/>
      <c r="C61" s="1417" t="s">
        <v>1688</v>
      </c>
      <c r="D61" s="1411"/>
      <c r="E61" s="1411"/>
      <c r="F61" s="1411"/>
      <c r="G61" s="1411"/>
      <c r="H61" s="1411"/>
      <c r="I61" s="1411"/>
      <c r="J61" s="1411"/>
      <c r="K61" s="1411"/>
      <c r="L61" s="1411"/>
      <c r="M61" s="1411"/>
      <c r="N61" s="1411"/>
      <c r="O61" s="1412"/>
      <c r="P61" s="1412"/>
      <c r="Q61" s="1412"/>
      <c r="R61" s="1412"/>
      <c r="S61" s="1413"/>
      <c r="T61" s="1414"/>
      <c r="U61" s="1415"/>
      <c r="V61" s="1415"/>
      <c r="W61" s="1415"/>
      <c r="X61" s="1416"/>
      <c r="Y61" s="979" t="s">
        <v>832</v>
      </c>
      <c r="Z61" s="976"/>
      <c r="AA61" s="968">
        <f>IF(T61="?",0,IF(T61&lt;&gt;"",1,0))</f>
        <v>0</v>
      </c>
      <c r="AB61" s="1010"/>
    </row>
    <row r="62" spans="1:28" s="964" customFormat="1" ht="5.25" customHeight="1" x14ac:dyDescent="0.2">
      <c r="A62" s="959"/>
      <c r="B62" s="974"/>
      <c r="C62" s="975"/>
      <c r="D62" s="975"/>
      <c r="E62" s="975"/>
      <c r="F62" s="975"/>
      <c r="G62" s="975"/>
      <c r="H62" s="971"/>
      <c r="I62" s="971"/>
      <c r="J62" s="971"/>
      <c r="K62" s="971"/>
      <c r="L62" s="971"/>
      <c r="M62" s="971"/>
      <c r="N62" s="971"/>
      <c r="O62" s="971"/>
      <c r="P62" s="971"/>
      <c r="Q62" s="971"/>
      <c r="R62" s="971"/>
      <c r="S62" s="971"/>
      <c r="T62" s="971"/>
      <c r="U62" s="971"/>
      <c r="V62" s="971"/>
      <c r="W62" s="971"/>
      <c r="X62" s="971"/>
      <c r="Y62" s="977"/>
      <c r="Z62" s="976"/>
      <c r="AA62" s="1012"/>
      <c r="AB62" s="1010"/>
    </row>
    <row r="63" spans="1:28" s="964" customFormat="1" ht="21" customHeight="1" x14ac:dyDescent="0.2">
      <c r="A63" s="959"/>
      <c r="B63" s="974"/>
      <c r="C63" s="1410" t="s">
        <v>1689</v>
      </c>
      <c r="D63" s="1411"/>
      <c r="E63" s="1411"/>
      <c r="F63" s="1411"/>
      <c r="G63" s="1411"/>
      <c r="H63" s="1411"/>
      <c r="I63" s="1411"/>
      <c r="J63" s="1411"/>
      <c r="K63" s="1411"/>
      <c r="L63" s="1411"/>
      <c r="M63" s="1411"/>
      <c r="N63" s="1411"/>
      <c r="O63" s="1412"/>
      <c r="P63" s="1412"/>
      <c r="Q63" s="1412"/>
      <c r="R63" s="1412"/>
      <c r="S63" s="1413"/>
      <c r="T63" s="1414"/>
      <c r="U63" s="1415"/>
      <c r="V63" s="1415"/>
      <c r="W63" s="1415"/>
      <c r="X63" s="1416"/>
      <c r="Y63" s="979" t="s">
        <v>832</v>
      </c>
      <c r="Z63" s="976"/>
      <c r="AA63" s="968">
        <f>IF(T63="?",0,IF(T63&lt;&gt;"",1,0))</f>
        <v>0</v>
      </c>
      <c r="AB63" s="1010"/>
    </row>
    <row r="64" spans="1:28" s="964" customFormat="1" ht="9" customHeight="1" thickBot="1" x14ac:dyDescent="0.25">
      <c r="A64" s="959"/>
      <c r="B64" s="970"/>
      <c r="C64" s="162"/>
      <c r="D64" s="162"/>
      <c r="E64" s="162"/>
      <c r="F64" s="163"/>
      <c r="G64" s="163"/>
      <c r="H64" s="163"/>
      <c r="I64" s="163"/>
      <c r="J64" s="163"/>
      <c r="K64" s="163"/>
      <c r="L64" s="163"/>
      <c r="M64" s="164"/>
      <c r="N64" s="164"/>
      <c r="O64" s="164"/>
      <c r="P64" s="164"/>
      <c r="Q64" s="164"/>
      <c r="R64" s="164"/>
      <c r="S64" s="165"/>
      <c r="T64" s="165"/>
      <c r="U64" s="165"/>
      <c r="V64" s="165"/>
      <c r="W64" s="165"/>
      <c r="X64" s="165"/>
      <c r="Y64" s="972"/>
      <c r="Z64" s="973"/>
      <c r="AB64" s="1010"/>
    </row>
    <row r="65" spans="1:28" s="964" customFormat="1" ht="9" customHeight="1" x14ac:dyDescent="0.2">
      <c r="A65" s="959"/>
      <c r="B65" s="970"/>
      <c r="C65" s="1209"/>
      <c r="D65" s="1209"/>
      <c r="E65" s="1209"/>
      <c r="F65" s="292"/>
      <c r="G65" s="292"/>
      <c r="H65" s="292"/>
      <c r="I65" s="292"/>
      <c r="J65" s="292"/>
      <c r="K65" s="292"/>
      <c r="L65" s="292"/>
      <c r="M65" s="440"/>
      <c r="N65" s="440"/>
      <c r="O65" s="440"/>
      <c r="P65" s="440"/>
      <c r="Q65" s="440"/>
      <c r="R65" s="440"/>
      <c r="S65" s="324"/>
      <c r="T65" s="324"/>
      <c r="U65" s="324"/>
      <c r="V65" s="324"/>
      <c r="W65" s="324"/>
      <c r="X65" s="324"/>
      <c r="Y65" s="972"/>
      <c r="Z65" s="973"/>
      <c r="AB65" s="1010"/>
    </row>
    <row r="66" spans="1:28" s="964" customFormat="1" ht="21" customHeight="1" x14ac:dyDescent="0.2">
      <c r="A66" s="959"/>
      <c r="B66" s="974"/>
      <c r="C66" s="1410" t="s">
        <v>1777</v>
      </c>
      <c r="D66" s="1411"/>
      <c r="E66" s="1411"/>
      <c r="F66" s="1411"/>
      <c r="G66" s="1411"/>
      <c r="H66" s="1411"/>
      <c r="I66" s="1411"/>
      <c r="J66" s="1411"/>
      <c r="K66" s="1411"/>
      <c r="L66" s="1411"/>
      <c r="M66" s="1411"/>
      <c r="N66" s="1411"/>
      <c r="O66" s="1421"/>
      <c r="P66" s="1421"/>
      <c r="Q66" s="1421"/>
      <c r="R66" s="1421"/>
      <c r="S66" s="1422"/>
      <c r="T66" s="1414"/>
      <c r="U66" s="1415"/>
      <c r="V66" s="1415"/>
      <c r="W66" s="1415"/>
      <c r="X66" s="1416"/>
      <c r="Y66" s="979" t="s">
        <v>832</v>
      </c>
      <c r="Z66" s="976"/>
      <c r="AA66" s="968">
        <f>IF(T66="?",0,IF(T66&lt;&gt;"",1,0))</f>
        <v>0</v>
      </c>
      <c r="AB66" s="1010"/>
    </row>
    <row r="67" spans="1:28" s="964" customFormat="1" ht="9" customHeight="1" x14ac:dyDescent="0.2">
      <c r="A67" s="959"/>
      <c r="B67" s="1201"/>
      <c r="C67" s="978"/>
      <c r="D67" s="978"/>
      <c r="E67" s="978"/>
      <c r="F67" s="978"/>
      <c r="G67" s="978"/>
      <c r="H67" s="978"/>
      <c r="I67" s="978"/>
      <c r="J67" s="978"/>
      <c r="K67" s="978"/>
      <c r="L67" s="978"/>
      <c r="M67" s="978"/>
      <c r="N67" s="978"/>
      <c r="O67" s="978"/>
      <c r="P67" s="978"/>
      <c r="Q67" s="978"/>
      <c r="R67" s="978"/>
      <c r="S67" s="978"/>
      <c r="T67" s="978"/>
      <c r="U67" s="978"/>
      <c r="V67" s="978"/>
      <c r="W67" s="978"/>
      <c r="X67" s="978"/>
      <c r="Y67" s="1024"/>
      <c r="Z67" s="1202"/>
      <c r="AB67" s="1010"/>
    </row>
    <row r="68" spans="1:28" s="964" customFormat="1" ht="5.25" customHeight="1" x14ac:dyDescent="0.2">
      <c r="A68" s="959"/>
      <c r="B68" s="1203"/>
      <c r="C68" s="1204"/>
      <c r="D68" s="1204"/>
      <c r="E68" s="1204"/>
      <c r="F68" s="1204"/>
      <c r="G68" s="1204"/>
      <c r="H68" s="1204"/>
      <c r="I68" s="1204"/>
      <c r="J68" s="1204"/>
      <c r="K68" s="1204"/>
      <c r="L68" s="1204"/>
      <c r="M68" s="1204"/>
      <c r="N68" s="1204"/>
      <c r="O68" s="1204"/>
      <c r="P68" s="1204"/>
      <c r="Q68" s="1204"/>
      <c r="R68" s="1204"/>
      <c r="S68" s="1204"/>
      <c r="T68" s="1204"/>
      <c r="U68" s="1204"/>
      <c r="V68" s="1204"/>
      <c r="W68" s="1204"/>
      <c r="X68" s="1204"/>
      <c r="Y68" s="1205"/>
      <c r="Z68" s="1206"/>
      <c r="AA68" s="1012"/>
      <c r="AB68" s="1010"/>
    </row>
    <row r="69" spans="1:28" s="313" customFormat="1" ht="24" customHeight="1" x14ac:dyDescent="0.2">
      <c r="A69" s="743"/>
      <c r="B69" s="216"/>
      <c r="C69" s="624" t="s">
        <v>1665</v>
      </c>
      <c r="D69" s="624"/>
      <c r="E69" s="624"/>
      <c r="F69" s="624"/>
      <c r="G69" s="624"/>
      <c r="H69" s="625"/>
      <c r="I69" s="625"/>
      <c r="J69" s="625"/>
      <c r="K69" s="625"/>
      <c r="L69" s="625"/>
      <c r="M69" s="625"/>
      <c r="N69" s="625"/>
      <c r="O69" s="625"/>
      <c r="P69" s="625"/>
      <c r="Q69" s="625"/>
      <c r="R69" s="625"/>
      <c r="S69" s="625"/>
      <c r="T69" s="625"/>
      <c r="U69" s="625"/>
      <c r="V69" s="625"/>
      <c r="W69" s="625"/>
      <c r="X69" s="625"/>
      <c r="Y69" s="140"/>
      <c r="Z69" s="141"/>
      <c r="AA69" s="794"/>
      <c r="AB69" s="136"/>
    </row>
    <row r="70" spans="1:28" s="964" customFormat="1" ht="30" customHeight="1" x14ac:dyDescent="0.2">
      <c r="A70" s="959"/>
      <c r="B70" s="970"/>
      <c r="C70" s="1436" t="s">
        <v>1655</v>
      </c>
      <c r="D70" s="1437"/>
      <c r="E70" s="1437"/>
      <c r="F70" s="1437"/>
      <c r="G70" s="1437"/>
      <c r="H70" s="1437"/>
      <c r="I70" s="1437"/>
      <c r="J70" s="1437"/>
      <c r="K70" s="1437"/>
      <c r="L70" s="1437"/>
      <c r="M70" s="1437"/>
      <c r="N70" s="1437"/>
      <c r="O70" s="1437"/>
      <c r="P70" s="1437"/>
      <c r="Q70" s="1437"/>
      <c r="R70" s="1437"/>
      <c r="S70" s="1438"/>
      <c r="T70" s="1439" t="s">
        <v>1664</v>
      </c>
      <c r="U70" s="1440"/>
      <c r="V70" s="1440"/>
      <c r="W70" s="1440"/>
      <c r="X70" s="1441"/>
      <c r="Y70" s="972"/>
      <c r="Z70" s="973"/>
      <c r="AA70" s="1012"/>
      <c r="AB70" s="1010"/>
    </row>
    <row r="71" spans="1:28" s="964" customFormat="1" ht="5.25" customHeight="1" x14ac:dyDescent="0.2">
      <c r="A71" s="959"/>
      <c r="B71" s="974"/>
      <c r="C71" s="975"/>
      <c r="D71" s="975"/>
      <c r="E71" s="975"/>
      <c r="F71" s="975"/>
      <c r="G71" s="975"/>
      <c r="H71" s="971"/>
      <c r="I71" s="971"/>
      <c r="J71" s="971"/>
      <c r="K71" s="971"/>
      <c r="L71" s="971"/>
      <c r="M71" s="971"/>
      <c r="N71" s="971"/>
      <c r="O71" s="971"/>
      <c r="P71" s="971"/>
      <c r="Q71" s="971"/>
      <c r="R71" s="971"/>
      <c r="S71" s="971"/>
      <c r="T71" s="971"/>
      <c r="U71" s="971"/>
      <c r="V71" s="971"/>
      <c r="W71" s="971"/>
      <c r="X71" s="971"/>
      <c r="Y71" s="977"/>
      <c r="Z71" s="976"/>
      <c r="AA71" s="1012"/>
      <c r="AB71" s="1010"/>
    </row>
    <row r="72" spans="1:28" s="964" customFormat="1" ht="21" customHeight="1" x14ac:dyDescent="0.2">
      <c r="A72" s="959"/>
      <c r="B72" s="974"/>
      <c r="C72" s="1410" t="s">
        <v>1669</v>
      </c>
      <c r="D72" s="1411"/>
      <c r="E72" s="1411"/>
      <c r="F72" s="1411"/>
      <c r="G72" s="1411"/>
      <c r="H72" s="1411"/>
      <c r="I72" s="1411"/>
      <c r="J72" s="1411"/>
      <c r="K72" s="1411"/>
      <c r="L72" s="1411"/>
      <c r="M72" s="1411"/>
      <c r="N72" s="1411"/>
      <c r="O72" s="1412"/>
      <c r="P72" s="1412"/>
      <c r="Q72" s="1412"/>
      <c r="R72" s="1412"/>
      <c r="S72" s="1413"/>
      <c r="T72" s="1414"/>
      <c r="U72" s="1415"/>
      <c r="V72" s="1415"/>
      <c r="W72" s="1415"/>
      <c r="X72" s="1416"/>
      <c r="Y72" s="979" t="s">
        <v>832</v>
      </c>
      <c r="Z72" s="976"/>
      <c r="AA72" s="968">
        <f>IF(T72="?",0,IF(T72&lt;&gt;"",1,0))</f>
        <v>0</v>
      </c>
      <c r="AB72" s="1010"/>
    </row>
    <row r="73" spans="1:28" s="964" customFormat="1" ht="5.25" customHeight="1" x14ac:dyDescent="0.2">
      <c r="A73" s="959"/>
      <c r="B73" s="974"/>
      <c r="C73" s="975"/>
      <c r="D73" s="975"/>
      <c r="E73" s="975"/>
      <c r="F73" s="975"/>
      <c r="G73" s="975"/>
      <c r="H73" s="971"/>
      <c r="I73" s="971"/>
      <c r="J73" s="971"/>
      <c r="K73" s="971"/>
      <c r="L73" s="971"/>
      <c r="M73" s="971"/>
      <c r="N73" s="971"/>
      <c r="O73" s="971"/>
      <c r="P73" s="971"/>
      <c r="Q73" s="971"/>
      <c r="R73" s="971"/>
      <c r="S73" s="971"/>
      <c r="T73" s="971"/>
      <c r="U73" s="971"/>
      <c r="V73" s="971"/>
      <c r="W73" s="971"/>
      <c r="X73" s="971"/>
      <c r="Y73" s="977"/>
      <c r="Z73" s="976"/>
      <c r="AA73" s="1012"/>
      <c r="AB73" s="1010"/>
    </row>
    <row r="74" spans="1:28" s="964" customFormat="1" ht="27" customHeight="1" x14ac:dyDescent="0.2">
      <c r="A74" s="959"/>
      <c r="B74" s="974"/>
      <c r="C74" s="1417" t="s">
        <v>1670</v>
      </c>
      <c r="D74" s="1411"/>
      <c r="E74" s="1411"/>
      <c r="F74" s="1411"/>
      <c r="G74" s="1411"/>
      <c r="H74" s="1411"/>
      <c r="I74" s="1411"/>
      <c r="J74" s="1411"/>
      <c r="K74" s="1411"/>
      <c r="L74" s="1411"/>
      <c r="M74" s="1411"/>
      <c r="N74" s="1411"/>
      <c r="O74" s="1412"/>
      <c r="P74" s="1412"/>
      <c r="Q74" s="1412"/>
      <c r="R74" s="1412"/>
      <c r="S74" s="1413"/>
      <c r="T74" s="1414"/>
      <c r="U74" s="1415"/>
      <c r="V74" s="1415"/>
      <c r="W74" s="1415"/>
      <c r="X74" s="1416"/>
      <c r="Y74" s="979" t="s">
        <v>832</v>
      </c>
      <c r="Z74" s="976"/>
      <c r="AA74" s="968">
        <f>IF(T74="?",0,IF(T74&lt;&gt;"",1,0))</f>
        <v>0</v>
      </c>
      <c r="AB74" s="1010"/>
    </row>
    <row r="75" spans="1:28" s="964" customFormat="1" ht="5.25" customHeight="1" x14ac:dyDescent="0.2">
      <c r="A75" s="959"/>
      <c r="B75" s="974"/>
      <c r="C75" s="975"/>
      <c r="D75" s="975"/>
      <c r="E75" s="975"/>
      <c r="F75" s="975"/>
      <c r="G75" s="975"/>
      <c r="H75" s="971"/>
      <c r="I75" s="971"/>
      <c r="J75" s="971"/>
      <c r="K75" s="971"/>
      <c r="L75" s="971"/>
      <c r="M75" s="971"/>
      <c r="N75" s="971"/>
      <c r="O75" s="971"/>
      <c r="P75" s="971"/>
      <c r="Q75" s="971"/>
      <c r="R75" s="971"/>
      <c r="S75" s="971"/>
      <c r="T75" s="971"/>
      <c r="U75" s="971"/>
      <c r="V75" s="971"/>
      <c r="W75" s="971"/>
      <c r="X75" s="971"/>
      <c r="Y75" s="977"/>
      <c r="Z75" s="976"/>
      <c r="AA75" s="1012"/>
      <c r="AB75" s="1010"/>
    </row>
    <row r="76" spans="1:28" s="964" customFormat="1" ht="21" customHeight="1" x14ac:dyDescent="0.2">
      <c r="A76" s="959"/>
      <c r="B76" s="974"/>
      <c r="C76" s="1410" t="s">
        <v>1667</v>
      </c>
      <c r="D76" s="1411"/>
      <c r="E76" s="1411"/>
      <c r="F76" s="1411"/>
      <c r="G76" s="1411"/>
      <c r="H76" s="1411"/>
      <c r="I76" s="1411"/>
      <c r="J76" s="1411"/>
      <c r="K76" s="1411"/>
      <c r="L76" s="1411"/>
      <c r="M76" s="1411"/>
      <c r="N76" s="1411"/>
      <c r="O76" s="1412"/>
      <c r="P76" s="1412"/>
      <c r="Q76" s="1412"/>
      <c r="R76" s="1412"/>
      <c r="S76" s="1413"/>
      <c r="T76" s="1414"/>
      <c r="U76" s="1415"/>
      <c r="V76" s="1415"/>
      <c r="W76" s="1415"/>
      <c r="X76" s="1416"/>
      <c r="Y76" s="979" t="s">
        <v>832</v>
      </c>
      <c r="Z76" s="976"/>
      <c r="AA76" s="968">
        <f>IF(T76="?",0,IF(T76&lt;&gt;"",1,0))</f>
        <v>0</v>
      </c>
      <c r="AB76" s="1010"/>
    </row>
    <row r="77" spans="1:28" s="964" customFormat="1" ht="5.25" customHeight="1" x14ac:dyDescent="0.2">
      <c r="A77" s="959"/>
      <c r="B77" s="974"/>
      <c r="C77" s="975"/>
      <c r="D77" s="975"/>
      <c r="E77" s="975"/>
      <c r="F77" s="975"/>
      <c r="G77" s="975"/>
      <c r="H77" s="971"/>
      <c r="I77" s="971"/>
      <c r="J77" s="971"/>
      <c r="K77" s="971"/>
      <c r="L77" s="971"/>
      <c r="M77" s="971"/>
      <c r="N77" s="971"/>
      <c r="O77" s="971"/>
      <c r="P77" s="971"/>
      <c r="Q77" s="971"/>
      <c r="R77" s="971"/>
      <c r="S77" s="971"/>
      <c r="T77" s="971"/>
      <c r="U77" s="971"/>
      <c r="V77" s="971"/>
      <c r="W77" s="971"/>
      <c r="X77" s="971"/>
      <c r="Y77" s="977"/>
      <c r="Z77" s="976"/>
      <c r="AA77" s="1012"/>
      <c r="AB77" s="1010"/>
    </row>
    <row r="78" spans="1:28" s="964" customFormat="1" ht="21" customHeight="1" x14ac:dyDescent="0.2">
      <c r="A78" s="959"/>
      <c r="B78" s="974"/>
      <c r="C78" s="1410" t="s">
        <v>1668</v>
      </c>
      <c r="D78" s="1411"/>
      <c r="E78" s="1411"/>
      <c r="F78" s="1411"/>
      <c r="G78" s="1411"/>
      <c r="H78" s="1411"/>
      <c r="I78" s="1411"/>
      <c r="J78" s="1411"/>
      <c r="K78" s="1411"/>
      <c r="L78" s="1411"/>
      <c r="M78" s="1411"/>
      <c r="N78" s="1411"/>
      <c r="O78" s="1412"/>
      <c r="P78" s="1412"/>
      <c r="Q78" s="1412"/>
      <c r="R78" s="1412"/>
      <c r="S78" s="1413"/>
      <c r="T78" s="1414"/>
      <c r="U78" s="1415"/>
      <c r="V78" s="1415"/>
      <c r="W78" s="1415"/>
      <c r="X78" s="1416"/>
      <c r="Y78" s="979" t="s">
        <v>832</v>
      </c>
      <c r="Z78" s="976"/>
      <c r="AA78" s="968">
        <f>IF(T78="?",0,IF(T78&lt;&gt;"",1,0))</f>
        <v>0</v>
      </c>
      <c r="AB78" s="1010"/>
    </row>
    <row r="79" spans="1:28" s="964" customFormat="1" ht="5.25" customHeight="1" x14ac:dyDescent="0.2">
      <c r="A79" s="959"/>
      <c r="B79" s="974"/>
      <c r="C79" s="975"/>
      <c r="D79" s="975"/>
      <c r="E79" s="975"/>
      <c r="F79" s="975"/>
      <c r="G79" s="975"/>
      <c r="H79" s="971"/>
      <c r="I79" s="971"/>
      <c r="J79" s="971"/>
      <c r="K79" s="971"/>
      <c r="L79" s="971"/>
      <c r="M79" s="971"/>
      <c r="N79" s="971"/>
      <c r="O79" s="971"/>
      <c r="P79" s="971"/>
      <c r="Q79" s="971"/>
      <c r="R79" s="971"/>
      <c r="S79" s="971"/>
      <c r="T79" s="971"/>
      <c r="U79" s="971"/>
      <c r="V79" s="971"/>
      <c r="W79" s="971"/>
      <c r="X79" s="971"/>
      <c r="Y79" s="977"/>
      <c r="Z79" s="976"/>
      <c r="AA79" s="1012"/>
      <c r="AB79" s="1010"/>
    </row>
    <row r="80" spans="1:28" s="964" customFormat="1" ht="21" customHeight="1" x14ac:dyDescent="0.2">
      <c r="A80" s="959"/>
      <c r="B80" s="974"/>
      <c r="C80" s="1410" t="s">
        <v>1671</v>
      </c>
      <c r="D80" s="1411"/>
      <c r="E80" s="1411"/>
      <c r="F80" s="1411"/>
      <c r="G80" s="1411"/>
      <c r="H80" s="1411"/>
      <c r="I80" s="1411"/>
      <c r="J80" s="1411"/>
      <c r="K80" s="1411"/>
      <c r="L80" s="1411"/>
      <c r="M80" s="1411"/>
      <c r="N80" s="1411"/>
      <c r="O80" s="1412"/>
      <c r="P80" s="1412"/>
      <c r="Q80" s="1412"/>
      <c r="R80" s="1412"/>
      <c r="S80" s="1413"/>
      <c r="T80" s="1414"/>
      <c r="U80" s="1415"/>
      <c r="V80" s="1415"/>
      <c r="W80" s="1415"/>
      <c r="X80" s="1416"/>
      <c r="Y80" s="979" t="s">
        <v>832</v>
      </c>
      <c r="Z80" s="976"/>
      <c r="AA80" s="968">
        <f>IF(T80="?",0,IF(T80&lt;&gt;"",1,0))</f>
        <v>0</v>
      </c>
      <c r="AB80" s="1010"/>
    </row>
    <row r="81" spans="1:28" s="964" customFormat="1" ht="5.25" customHeight="1" x14ac:dyDescent="0.2">
      <c r="A81" s="959"/>
      <c r="B81" s="974"/>
      <c r="C81" s="975"/>
      <c r="D81" s="975"/>
      <c r="E81" s="975"/>
      <c r="F81" s="975"/>
      <c r="G81" s="975"/>
      <c r="H81" s="971"/>
      <c r="I81" s="971"/>
      <c r="J81" s="971"/>
      <c r="K81" s="971"/>
      <c r="L81" s="971"/>
      <c r="M81" s="971"/>
      <c r="N81" s="971"/>
      <c r="O81" s="971"/>
      <c r="P81" s="971"/>
      <c r="Q81" s="971"/>
      <c r="R81" s="971"/>
      <c r="S81" s="971"/>
      <c r="T81" s="971"/>
      <c r="U81" s="971"/>
      <c r="V81" s="971"/>
      <c r="W81" s="971"/>
      <c r="X81" s="971"/>
      <c r="Y81" s="977"/>
      <c r="Z81" s="976"/>
      <c r="AA81" s="1012"/>
      <c r="AB81" s="1010"/>
    </row>
    <row r="82" spans="1:28" s="964" customFormat="1" ht="21" customHeight="1" x14ac:dyDescent="0.2">
      <c r="A82" s="959"/>
      <c r="B82" s="974"/>
      <c r="C82" s="1410" t="s">
        <v>1778</v>
      </c>
      <c r="D82" s="1411"/>
      <c r="E82" s="1411"/>
      <c r="F82" s="1411"/>
      <c r="G82" s="1411"/>
      <c r="H82" s="1411"/>
      <c r="I82" s="1411"/>
      <c r="J82" s="1411"/>
      <c r="K82" s="1411"/>
      <c r="L82" s="1411"/>
      <c r="M82" s="1411"/>
      <c r="N82" s="1411"/>
      <c r="O82" s="1421"/>
      <c r="P82" s="1421"/>
      <c r="Q82" s="1421"/>
      <c r="R82" s="1421"/>
      <c r="S82" s="1422"/>
      <c r="T82" s="1414"/>
      <c r="U82" s="1415"/>
      <c r="V82" s="1415"/>
      <c r="W82" s="1415"/>
      <c r="X82" s="1416"/>
      <c r="Y82" s="979" t="s">
        <v>832</v>
      </c>
      <c r="Z82" s="976"/>
      <c r="AA82" s="968">
        <f>IF(T82="?",0,IF(T82&lt;&gt;"",1,0))</f>
        <v>0</v>
      </c>
      <c r="AB82" s="1010"/>
    </row>
    <row r="83" spans="1:28" s="964" customFormat="1" ht="9" customHeight="1" x14ac:dyDescent="0.2">
      <c r="A83" s="1017" t="str">
        <f>IF(L7&lt;&gt;"",L7,"")</f>
        <v>00000000</v>
      </c>
      <c r="B83" s="1006"/>
      <c r="C83" s="1007"/>
      <c r="D83" s="1007"/>
      <c r="E83" s="1007"/>
      <c r="F83" s="1007"/>
      <c r="G83" s="1007"/>
      <c r="H83" s="1007"/>
      <c r="I83" s="1007"/>
      <c r="J83" s="1007"/>
      <c r="K83" s="1007"/>
      <c r="L83" s="1007"/>
      <c r="M83" s="1007"/>
      <c r="N83" s="1007"/>
      <c r="O83" s="1007"/>
      <c r="P83" s="1007"/>
      <c r="Q83" s="1007"/>
      <c r="R83" s="1007"/>
      <c r="S83" s="1007"/>
      <c r="T83" s="1007"/>
      <c r="U83" s="1008"/>
      <c r="V83" s="1008"/>
      <c r="W83" s="1008"/>
      <c r="X83" s="1008"/>
      <c r="Y83" s="1018"/>
      <c r="Z83" s="1009"/>
      <c r="AA83" s="1012"/>
      <c r="AB83" s="1010"/>
    </row>
  </sheetData>
  <sheetProtection algorithmName="SHA-512" hashValue="3OKNJvfMNcd7L3K2U+uwnS5vIbY2FZSXLBQLRIyONvCRHrTchSbTPtTBbN2sWxhNj+wHQ0xPM22mznbjGDUjLQ==" saltValue="3aAIrgWh+thU1ViqkZ9ulw==" spinCount="100000" sheet="1" selectLockedCells="1"/>
  <mergeCells count="64">
    <mergeCell ref="C74:S74"/>
    <mergeCell ref="T74:X74"/>
    <mergeCell ref="C76:S76"/>
    <mergeCell ref="T76:X76"/>
    <mergeCell ref="T49:X49"/>
    <mergeCell ref="C49:S49"/>
    <mergeCell ref="T51:X51"/>
    <mergeCell ref="C51:S51"/>
    <mergeCell ref="T66:X66"/>
    <mergeCell ref="C61:S61"/>
    <mergeCell ref="T61:X61"/>
    <mergeCell ref="C66:S66"/>
    <mergeCell ref="C70:S70"/>
    <mergeCell ref="C72:S72"/>
    <mergeCell ref="T72:X72"/>
    <mergeCell ref="T70:X70"/>
    <mergeCell ref="C21:S21"/>
    <mergeCell ref="T21:X21"/>
    <mergeCell ref="C23:S23"/>
    <mergeCell ref="T23:X23"/>
    <mergeCell ref="C25:S25"/>
    <mergeCell ref="T25:X25"/>
    <mergeCell ref="T15:X15"/>
    <mergeCell ref="C17:S17"/>
    <mergeCell ref="T17:X17"/>
    <mergeCell ref="C19:S19"/>
    <mergeCell ref="T19:X19"/>
    <mergeCell ref="B2:Z2"/>
    <mergeCell ref="L7:Q7"/>
    <mergeCell ref="S7:Y7"/>
    <mergeCell ref="C12:X12"/>
    <mergeCell ref="L9:X9"/>
    <mergeCell ref="C4:X4"/>
    <mergeCell ref="C82:S82"/>
    <mergeCell ref="T82:X82"/>
    <mergeCell ref="C78:S78"/>
    <mergeCell ref="T78:X78"/>
    <mergeCell ref="C80:S80"/>
    <mergeCell ref="T80:X80"/>
    <mergeCell ref="C28:S28"/>
    <mergeCell ref="T28:X28"/>
    <mergeCell ref="C30:S30"/>
    <mergeCell ref="T30:X30"/>
    <mergeCell ref="C32:S32"/>
    <mergeCell ref="T32:X32"/>
    <mergeCell ref="C34:S34"/>
    <mergeCell ref="T34:X34"/>
    <mergeCell ref="C37:S37"/>
    <mergeCell ref="T37:X37"/>
    <mergeCell ref="C58:S58"/>
    <mergeCell ref="T58:X58"/>
    <mergeCell ref="C63:S63"/>
    <mergeCell ref="T63:X63"/>
    <mergeCell ref="C39:S39"/>
    <mergeCell ref="T39:X39"/>
    <mergeCell ref="C41:S41"/>
    <mergeCell ref="T41:X41"/>
    <mergeCell ref="C43:S43"/>
    <mergeCell ref="T43:X43"/>
    <mergeCell ref="T56:X56"/>
    <mergeCell ref="C56:S56"/>
    <mergeCell ref="C53:S53"/>
    <mergeCell ref="T53:X53"/>
    <mergeCell ref="T46:X46"/>
  </mergeCells>
  <dataValidations count="4">
    <dataValidation type="whole" operator="lessThan" allowBlank="1" showInputMessage="1" showErrorMessage="1" errorTitle="Bitte prüfen Sie Ihre Eingabe!" error="Dieses Feld darf nur ganzzahlige Werte enthalten." sqref="O25:S25 O34:S34 O43:S43">
      <formula1>1000000000</formula1>
    </dataValidation>
    <dataValidation type="whole" allowBlank="1" showInputMessage="1" showErrorMessage="1" errorTitle="Bitte prüfen Sie Ihre Eingabe!" error="Die Eingabe ist auf ganzzahlige Werte begrenzt._x000a_Der Wert liegt außerhalb der Plausibilitätsgrenzen." sqref="T43:X43 T56:X56 T63:X63 T66:X66 T72:X72 T74:X74 T76:X76 T78:X78 T80:X80 T82:X82 T58:X58 T61:X61 T53:X53 T25:X25 T28:X28 T30:X30 T32:X32 T34:X34 T37:X37 T39:X39 T41:X41 T51:X51">
      <formula1>-100</formula1>
      <formula2>1000</formula2>
    </dataValidation>
    <dataValidation type="whole" allowBlank="1" showInputMessage="1" showErrorMessage="1" errorTitle="Bitte prüfen Sie Ihre Eingabe!" error="Die Eingabe ist auf ganzzahlige Werte begrenzt._x000a_Der Wert liegt außerhalb der Plausibilitätsgrenzen." sqref="T21:X21 T23:X23">
      <formula1>-100</formula1>
      <formula2>1000</formula2>
    </dataValidation>
    <dataValidation type="whole" allowBlank="1" showInputMessage="1" showErrorMessage="1" errorTitle="Bitte prüfen Sie Ihre Eingabe!" error="Die Eingabe ist auf ganzzahlige Werte begrenzt._x000a_Der Wert liegt außerhalb der Plausibilitätsgrenzen." sqref="T19:X19">
      <formula1>-100</formula1>
      <formula2>1000</formula2>
    </dataValidation>
  </dataValidations>
  <pageMargins left="0.59055118110236227" right="0.39370078740157483" top="0.59055118110236227" bottom="0.59055118110236227" header="0.39370078740157483" footer="0.51181102362204722"/>
  <pageSetup paperSize="9" orientation="portrait" r:id="rId1"/>
  <headerFooter>
    <oddFooter>&amp;L         Berichtszeitraum: 2019 / Version 1.9&amp;RSeite &amp;P von &amp;N</oddFooter>
  </headerFooter>
  <rowBreaks count="1" manualBreakCount="1">
    <brk id="44" max="25"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
    <tabColor theme="0" tint="-0.14999847407452621"/>
  </sheetPr>
  <dimension ref="A1:AH1010"/>
  <sheetViews>
    <sheetView zoomScale="130" zoomScaleNormal="130" zoomScaleSheetLayoutView="130" workbookViewId="0">
      <selection activeCell="C22" sqref="C22:X22"/>
    </sheetView>
  </sheetViews>
  <sheetFormatPr baseColWidth="10" defaultColWidth="11.42578125" defaultRowHeight="12.75" x14ac:dyDescent="0.2"/>
  <cols>
    <col min="1" max="1" width="6.7109375" style="710" customWidth="1"/>
    <col min="2" max="3" width="1.7109375" style="314" customWidth="1"/>
    <col min="4" max="24" width="3.7109375" style="314" customWidth="1"/>
    <col min="25" max="26" width="1.7109375" style="314" customWidth="1"/>
    <col min="27" max="27" width="6.7109375" style="772" customWidth="1"/>
    <col min="28" max="16384" width="11.42578125" style="314"/>
  </cols>
  <sheetData>
    <row r="1" spans="1:34" s="697" customFormat="1" ht="5.25" customHeight="1" x14ac:dyDescent="0.2">
      <c r="A1" s="264"/>
      <c r="B1" s="59"/>
      <c r="C1" s="60"/>
      <c r="D1" s="60"/>
      <c r="E1" s="60"/>
      <c r="F1" s="60"/>
      <c r="G1" s="60"/>
      <c r="H1" s="60"/>
      <c r="I1" s="60"/>
      <c r="J1" s="60"/>
      <c r="K1" s="60"/>
      <c r="L1" s="60"/>
      <c r="M1" s="60"/>
      <c r="N1" s="60"/>
      <c r="O1" s="60"/>
      <c r="P1" s="60"/>
      <c r="Q1" s="60"/>
      <c r="R1" s="60"/>
      <c r="S1" s="60"/>
      <c r="T1" s="60"/>
      <c r="U1" s="60"/>
      <c r="V1" s="60"/>
      <c r="W1" s="60"/>
      <c r="X1" s="60"/>
      <c r="Y1" s="61"/>
      <c r="Z1" s="62"/>
      <c r="AA1" s="777"/>
    </row>
    <row r="2" spans="1:34" s="697" customFormat="1" ht="22.5" customHeight="1" x14ac:dyDescent="0.2">
      <c r="A2" s="776"/>
      <c r="B2" s="1724" t="s">
        <v>1143</v>
      </c>
      <c r="C2" s="1725"/>
      <c r="D2" s="1725"/>
      <c r="E2" s="1725"/>
      <c r="F2" s="1725"/>
      <c r="G2" s="1725"/>
      <c r="H2" s="1725"/>
      <c r="I2" s="1725"/>
      <c r="J2" s="1725"/>
      <c r="K2" s="1725"/>
      <c r="L2" s="1725"/>
      <c r="M2" s="1725"/>
      <c r="N2" s="1725"/>
      <c r="O2" s="1725"/>
      <c r="P2" s="1725"/>
      <c r="Q2" s="1725"/>
      <c r="R2" s="1725"/>
      <c r="S2" s="1725"/>
      <c r="T2" s="1725"/>
      <c r="U2" s="1725"/>
      <c r="V2" s="1725"/>
      <c r="W2" s="1725"/>
      <c r="X2" s="1725"/>
      <c r="Y2" s="1725"/>
      <c r="Z2" s="1726"/>
      <c r="AA2" s="777">
        <f>SUM(AA14:AA1008)-SUM(AA459:AA495)-AA578-SUM(AA642:AA1007)</f>
        <v>0</v>
      </c>
      <c r="AB2" s="779"/>
    </row>
    <row r="3" spans="1:34" s="697" customFormat="1" ht="9" customHeight="1" x14ac:dyDescent="0.2">
      <c r="A3" s="388"/>
      <c r="B3" s="63"/>
      <c r="C3" s="64"/>
      <c r="D3" s="64"/>
      <c r="E3" s="64"/>
      <c r="F3" s="64"/>
      <c r="G3" s="64"/>
      <c r="H3" s="64"/>
      <c r="I3" s="64"/>
      <c r="J3" s="64"/>
      <c r="K3" s="64"/>
      <c r="L3" s="65"/>
      <c r="M3" s="65"/>
      <c r="N3" s="65"/>
      <c r="O3" s="65"/>
      <c r="P3" s="64"/>
      <c r="Q3" s="64"/>
      <c r="R3" s="64"/>
      <c r="S3" s="64"/>
      <c r="T3" s="64"/>
      <c r="U3" s="64"/>
      <c r="V3" s="64"/>
      <c r="W3" s="64"/>
      <c r="X3" s="64"/>
      <c r="Y3" s="64"/>
      <c r="Z3" s="66"/>
      <c r="AA3" s="777"/>
    </row>
    <row r="4" spans="1:34" s="697" customFormat="1" ht="27" customHeight="1" x14ac:dyDescent="0.2">
      <c r="A4" s="388" t="s">
        <v>395</v>
      </c>
      <c r="B4" s="67"/>
      <c r="C4" s="68" t="s">
        <v>47</v>
      </c>
      <c r="D4" s="68"/>
      <c r="E4" s="68"/>
      <c r="F4" s="68"/>
      <c r="G4" s="68"/>
      <c r="H4" s="55"/>
      <c r="I4" s="55"/>
      <c r="J4" s="55"/>
      <c r="K4" s="55"/>
      <c r="L4" s="1727" t="str">
        <f>IF(Stammdaten!S21&lt;&gt;"",Stammdaten!S21,"-")</f>
        <v>00000000</v>
      </c>
      <c r="M4" s="1728"/>
      <c r="N4" s="1728"/>
      <c r="O4" s="1728"/>
      <c r="P4" s="1728"/>
      <c r="Q4" s="1729"/>
      <c r="R4" s="774"/>
      <c r="S4" s="1734" t="str">
        <f>IF(Stammdaten!S21&lt;&gt;"","","Die Berichtsstellennummer wird aus den Stammdaten übertragen.")</f>
        <v/>
      </c>
      <c r="T4" s="1734"/>
      <c r="U4" s="1734"/>
      <c r="V4" s="1734"/>
      <c r="W4" s="1734"/>
      <c r="X4" s="1734"/>
      <c r="Y4" s="1734"/>
      <c r="Z4" s="69"/>
      <c r="AA4" s="777">
        <f>SUM(AA459:AA495)+AA578+SUM(AA642:AA1007)</f>
        <v>0</v>
      </c>
    </row>
    <row r="5" spans="1:34" s="697" customFormat="1" ht="5.25" customHeight="1" x14ac:dyDescent="0.2">
      <c r="A5" s="385"/>
      <c r="B5" s="70"/>
      <c r="C5" s="71"/>
      <c r="D5" s="71"/>
      <c r="E5" s="71"/>
      <c r="F5" s="71"/>
      <c r="G5" s="71"/>
      <c r="H5" s="71"/>
      <c r="I5" s="71"/>
      <c r="J5" s="71"/>
      <c r="K5" s="71"/>
      <c r="L5" s="71"/>
      <c r="M5" s="71"/>
      <c r="N5" s="71"/>
      <c r="O5" s="71"/>
      <c r="P5" s="71"/>
      <c r="Q5" s="71"/>
      <c r="R5" s="71"/>
      <c r="S5" s="71"/>
      <c r="T5" s="71"/>
      <c r="U5" s="71"/>
      <c r="V5" s="71"/>
      <c r="W5" s="71"/>
      <c r="X5" s="71"/>
      <c r="Y5" s="72"/>
      <c r="Z5" s="73"/>
      <c r="AA5" s="777"/>
      <c r="AB5" s="312"/>
      <c r="AC5" s="313"/>
      <c r="AD5" s="313"/>
      <c r="AE5" s="313"/>
      <c r="AF5" s="313"/>
      <c r="AG5" s="313"/>
      <c r="AH5" s="313"/>
    </row>
    <row r="6" spans="1:34" s="697" customFormat="1" ht="5.25" customHeight="1" x14ac:dyDescent="0.2">
      <c r="A6" s="385"/>
      <c r="B6" s="67"/>
      <c r="C6" s="55"/>
      <c r="D6" s="55"/>
      <c r="E6" s="55"/>
      <c r="F6" s="55"/>
      <c r="G6" s="55"/>
      <c r="H6" s="55"/>
      <c r="I6" s="55"/>
      <c r="J6" s="55"/>
      <c r="K6" s="55"/>
      <c r="L6" s="55"/>
      <c r="M6" s="55"/>
      <c r="N6" s="55"/>
      <c r="O6" s="55"/>
      <c r="P6" s="55"/>
      <c r="Q6" s="55"/>
      <c r="R6" s="55"/>
      <c r="S6" s="55"/>
      <c r="T6" s="55"/>
      <c r="U6" s="55"/>
      <c r="V6" s="55"/>
      <c r="W6" s="55"/>
      <c r="X6" s="55"/>
      <c r="Y6" s="56"/>
      <c r="Z6" s="69"/>
      <c r="AA6" s="777"/>
      <c r="AB6" s="312"/>
      <c r="AC6" s="313"/>
      <c r="AD6" s="313"/>
      <c r="AE6" s="313"/>
      <c r="AF6" s="313"/>
      <c r="AG6" s="313"/>
      <c r="AH6" s="313"/>
    </row>
    <row r="7" spans="1:34" s="697" customFormat="1" ht="36" customHeight="1" x14ac:dyDescent="0.2">
      <c r="A7" s="392" t="s">
        <v>219</v>
      </c>
      <c r="B7" s="74"/>
      <c r="C7" s="1376" t="s">
        <v>1036</v>
      </c>
      <c r="D7" s="1377"/>
      <c r="E7" s="1377"/>
      <c r="F7" s="1377"/>
      <c r="G7" s="1377"/>
      <c r="H7" s="1377"/>
      <c r="I7" s="1377"/>
      <c r="J7" s="1377"/>
      <c r="K7" s="1377"/>
      <c r="L7" s="1377"/>
      <c r="M7" s="1377"/>
      <c r="N7" s="1377"/>
      <c r="O7" s="1377"/>
      <c r="P7" s="1377"/>
      <c r="Q7" s="1377"/>
      <c r="R7" s="1377"/>
      <c r="S7" s="1377"/>
      <c r="T7" s="1377"/>
      <c r="U7" s="1377"/>
      <c r="V7" s="1377"/>
      <c r="W7" s="1377"/>
      <c r="X7" s="1377"/>
      <c r="Y7" s="56"/>
      <c r="Z7" s="69"/>
      <c r="AA7" s="777"/>
      <c r="AB7" s="312"/>
      <c r="AC7" s="313"/>
      <c r="AD7" s="313"/>
      <c r="AE7" s="313"/>
      <c r="AF7" s="313"/>
      <c r="AG7" s="313"/>
      <c r="AH7" s="313"/>
    </row>
    <row r="8" spans="1:34" s="697" customFormat="1" ht="5.25" customHeight="1" x14ac:dyDescent="0.2">
      <c r="A8" s="385"/>
      <c r="B8" s="67"/>
      <c r="C8" s="55"/>
      <c r="D8" s="55"/>
      <c r="E8" s="55"/>
      <c r="F8" s="55"/>
      <c r="G8" s="55"/>
      <c r="H8" s="55"/>
      <c r="I8" s="55"/>
      <c r="J8" s="55"/>
      <c r="K8" s="55"/>
      <c r="L8" s="55"/>
      <c r="M8" s="55"/>
      <c r="N8" s="55"/>
      <c r="O8" s="55"/>
      <c r="P8" s="55"/>
      <c r="Q8" s="55"/>
      <c r="R8" s="55"/>
      <c r="S8" s="55"/>
      <c r="T8" s="55"/>
      <c r="U8" s="55"/>
      <c r="V8" s="55"/>
      <c r="W8" s="55"/>
      <c r="X8" s="55"/>
      <c r="Y8" s="56"/>
      <c r="Z8" s="69"/>
      <c r="AA8" s="777"/>
      <c r="AB8" s="312"/>
      <c r="AC8" s="313"/>
      <c r="AD8" s="313"/>
      <c r="AE8" s="313"/>
      <c r="AF8" s="313"/>
      <c r="AG8" s="313"/>
      <c r="AH8" s="313"/>
    </row>
    <row r="9" spans="1:34" s="697" customFormat="1" ht="24" customHeight="1" x14ac:dyDescent="0.2">
      <c r="A9" s="392" t="s">
        <v>219</v>
      </c>
      <c r="B9" s="67"/>
      <c r="C9" s="1376" t="s">
        <v>1346</v>
      </c>
      <c r="D9" s="1735"/>
      <c r="E9" s="1735"/>
      <c r="F9" s="1735"/>
      <c r="G9" s="1735"/>
      <c r="H9" s="1735"/>
      <c r="I9" s="1735"/>
      <c r="J9" s="1735"/>
      <c r="K9" s="1735"/>
      <c r="L9" s="1735"/>
      <c r="M9" s="1735"/>
      <c r="N9" s="1735"/>
      <c r="O9" s="1735"/>
      <c r="P9" s="1735"/>
      <c r="Q9" s="1735"/>
      <c r="R9" s="1735"/>
      <c r="S9" s="1735"/>
      <c r="T9" s="1735"/>
      <c r="U9" s="1735"/>
      <c r="V9" s="1735"/>
      <c r="W9" s="1735"/>
      <c r="X9" s="1735"/>
      <c r="Y9" s="56"/>
      <c r="Z9" s="69"/>
      <c r="AA9" s="777"/>
      <c r="AB9" s="312"/>
      <c r="AC9" s="313"/>
      <c r="AD9" s="313"/>
      <c r="AE9" s="313"/>
      <c r="AF9" s="313"/>
      <c r="AG9" s="313"/>
      <c r="AH9" s="313"/>
    </row>
    <row r="10" spans="1:34" s="697" customFormat="1" ht="5.25" customHeight="1" x14ac:dyDescent="0.2">
      <c r="A10" s="385"/>
      <c r="B10" s="70"/>
      <c r="C10" s="71"/>
      <c r="D10" s="71"/>
      <c r="E10" s="71"/>
      <c r="F10" s="71"/>
      <c r="G10" s="71"/>
      <c r="H10" s="71"/>
      <c r="I10" s="71"/>
      <c r="J10" s="71"/>
      <c r="K10" s="71"/>
      <c r="L10" s="71"/>
      <c r="M10" s="71"/>
      <c r="N10" s="71"/>
      <c r="O10" s="71"/>
      <c r="P10" s="71"/>
      <c r="Q10" s="71"/>
      <c r="R10" s="71"/>
      <c r="S10" s="71"/>
      <c r="T10" s="71"/>
      <c r="U10" s="71"/>
      <c r="V10" s="71"/>
      <c r="W10" s="71"/>
      <c r="X10" s="71"/>
      <c r="Y10" s="72"/>
      <c r="Z10" s="73"/>
      <c r="AA10" s="777"/>
      <c r="AB10" s="312"/>
      <c r="AC10" s="313"/>
      <c r="AD10" s="313"/>
      <c r="AE10" s="313"/>
      <c r="AF10" s="313"/>
      <c r="AG10" s="313"/>
      <c r="AH10" s="313"/>
    </row>
    <row r="11" spans="1:34" s="697" customFormat="1" ht="5.25" customHeight="1" x14ac:dyDescent="0.2">
      <c r="A11" s="385"/>
      <c r="B11" s="67"/>
      <c r="C11" s="55"/>
      <c r="D11" s="55"/>
      <c r="E11" s="55"/>
      <c r="F11" s="55"/>
      <c r="G11" s="55"/>
      <c r="H11" s="55"/>
      <c r="I11" s="55"/>
      <c r="J11" s="55"/>
      <c r="K11" s="55"/>
      <c r="L11" s="55"/>
      <c r="M11" s="55"/>
      <c r="N11" s="55"/>
      <c r="O11" s="55"/>
      <c r="P11" s="55"/>
      <c r="Q11" s="55"/>
      <c r="R11" s="55"/>
      <c r="S11" s="55"/>
      <c r="T11" s="55"/>
      <c r="U11" s="55"/>
      <c r="V11" s="55"/>
      <c r="W11" s="55"/>
      <c r="X11" s="55"/>
      <c r="Y11" s="56"/>
      <c r="Z11" s="69"/>
      <c r="AA11" s="777"/>
      <c r="AB11" s="312"/>
      <c r="AC11" s="313"/>
      <c r="AD11" s="313"/>
      <c r="AE11" s="313"/>
      <c r="AF11" s="313"/>
      <c r="AG11" s="313"/>
      <c r="AH11" s="313"/>
    </row>
    <row r="12" spans="1:34" s="313" customFormat="1" ht="30" customHeight="1" x14ac:dyDescent="0.2">
      <c r="A12" s="274" t="s">
        <v>386</v>
      </c>
      <c r="B12" s="137"/>
      <c r="C12" s="468" t="s">
        <v>147</v>
      </c>
      <c r="D12" s="468"/>
      <c r="E12" s="468"/>
      <c r="F12" s="468"/>
      <c r="G12" s="468"/>
      <c r="H12" s="470"/>
      <c r="I12" s="593"/>
      <c r="J12" s="593"/>
      <c r="K12" s="593"/>
      <c r="L12" s="1731" t="str">
        <f>IF(Stammdaten!L28&lt;&gt;"",Stammdaten!L28,"")</f>
        <v/>
      </c>
      <c r="M12" s="1732"/>
      <c r="N12" s="1732"/>
      <c r="O12" s="1732"/>
      <c r="P12" s="1732"/>
      <c r="Q12" s="1732"/>
      <c r="R12" s="1732"/>
      <c r="S12" s="1732"/>
      <c r="T12" s="1732"/>
      <c r="U12" s="1732"/>
      <c r="V12" s="1732"/>
      <c r="W12" s="1732"/>
      <c r="X12" s="1733"/>
      <c r="Y12" s="56"/>
      <c r="Z12" s="141"/>
      <c r="AA12" s="777"/>
      <c r="AB12" s="312"/>
    </row>
    <row r="13" spans="1:34" s="313" customFormat="1" ht="5.45" customHeight="1" x14ac:dyDescent="0.2">
      <c r="A13" s="269"/>
      <c r="B13" s="146"/>
      <c r="C13" s="147"/>
      <c r="D13" s="147"/>
      <c r="E13" s="147"/>
      <c r="F13" s="147"/>
      <c r="G13" s="147"/>
      <c r="H13" s="147"/>
      <c r="I13" s="147"/>
      <c r="J13" s="147"/>
      <c r="K13" s="147"/>
      <c r="L13" s="147"/>
      <c r="M13" s="147"/>
      <c r="N13" s="147"/>
      <c r="O13" s="147"/>
      <c r="P13" s="147"/>
      <c r="Q13" s="147"/>
      <c r="R13" s="147"/>
      <c r="S13" s="147"/>
      <c r="T13" s="147"/>
      <c r="U13" s="147"/>
      <c r="V13" s="148"/>
      <c r="W13" s="148"/>
      <c r="X13" s="148"/>
      <c r="Y13" s="148"/>
      <c r="Z13" s="149"/>
      <c r="AA13" s="777"/>
      <c r="AB13" s="312"/>
    </row>
    <row r="14" spans="1:34" s="312" customFormat="1" ht="5.25" customHeight="1" x14ac:dyDescent="0.2">
      <c r="A14" s="393"/>
      <c r="B14" s="150"/>
      <c r="C14" s="151"/>
      <c r="D14" s="151"/>
      <c r="E14" s="438"/>
      <c r="F14" s="151"/>
      <c r="G14" s="438"/>
      <c r="H14" s="438"/>
      <c r="I14" s="438"/>
      <c r="J14" s="438"/>
      <c r="K14" s="438"/>
      <c r="L14" s="438"/>
      <c r="M14" s="151"/>
      <c r="N14" s="438"/>
      <c r="O14" s="438"/>
      <c r="P14" s="151"/>
      <c r="Q14" s="438"/>
      <c r="R14" s="438"/>
      <c r="S14" s="151"/>
      <c r="T14" s="438"/>
      <c r="U14" s="438"/>
      <c r="V14" s="151"/>
      <c r="W14" s="438"/>
      <c r="X14" s="438"/>
      <c r="Y14" s="438"/>
      <c r="Z14" s="152"/>
      <c r="AA14" s="796"/>
    </row>
    <row r="15" spans="1:34" s="312" customFormat="1" ht="24" customHeight="1" x14ac:dyDescent="0.2">
      <c r="A15" s="393"/>
      <c r="B15" s="150"/>
      <c r="C15" s="153" t="s">
        <v>1096</v>
      </c>
      <c r="D15" s="153"/>
      <c r="E15" s="153"/>
      <c r="F15" s="153"/>
      <c r="G15" s="153"/>
      <c r="H15" s="153"/>
      <c r="I15" s="153"/>
      <c r="J15" s="153"/>
      <c r="K15" s="153"/>
      <c r="L15" s="153"/>
      <c r="M15" s="153"/>
      <c r="N15" s="153"/>
      <c r="O15" s="153"/>
      <c r="P15" s="153"/>
      <c r="Q15" s="153"/>
      <c r="R15" s="153"/>
      <c r="S15" s="153"/>
      <c r="T15" s="153"/>
      <c r="U15" s="153"/>
      <c r="V15" s="153"/>
      <c r="W15" s="153"/>
      <c r="X15" s="153"/>
      <c r="Y15" s="153"/>
      <c r="Z15" s="152"/>
      <c r="AA15" s="796"/>
    </row>
    <row r="16" spans="1:34" s="768" customFormat="1" ht="15" customHeight="1" x14ac:dyDescent="0.2">
      <c r="A16" s="394" t="s">
        <v>219</v>
      </c>
      <c r="B16" s="155"/>
      <c r="C16" s="1660" t="s">
        <v>1347</v>
      </c>
      <c r="D16" s="1661"/>
      <c r="E16" s="1661"/>
      <c r="F16" s="1661"/>
      <c r="G16" s="1661"/>
      <c r="H16" s="1661"/>
      <c r="I16" s="1661"/>
      <c r="J16" s="1661"/>
      <c r="K16" s="1661"/>
      <c r="L16" s="1661"/>
      <c r="M16" s="1661"/>
      <c r="N16" s="1661"/>
      <c r="O16" s="1661"/>
      <c r="P16" s="1661"/>
      <c r="Q16" s="1661"/>
      <c r="R16" s="1661"/>
      <c r="S16" s="1661"/>
      <c r="T16" s="1661"/>
      <c r="U16" s="1661"/>
      <c r="V16" s="1661"/>
      <c r="W16" s="1662"/>
      <c r="X16" s="1662"/>
      <c r="Y16" s="1662"/>
      <c r="Z16" s="156"/>
      <c r="AA16" s="796"/>
    </row>
    <row r="17" spans="1:27" s="768" customFormat="1" ht="23.25" customHeight="1" x14ac:dyDescent="0.2">
      <c r="A17" s="394" t="s">
        <v>219</v>
      </c>
      <c r="B17" s="155"/>
      <c r="C17" s="1621" t="s">
        <v>1271</v>
      </c>
      <c r="D17" s="1621"/>
      <c r="E17" s="1621"/>
      <c r="F17" s="1621"/>
      <c r="G17" s="1621"/>
      <c r="H17" s="1621"/>
      <c r="I17" s="1621"/>
      <c r="J17" s="1621"/>
      <c r="K17" s="1621"/>
      <c r="L17" s="1621"/>
      <c r="M17" s="1621"/>
      <c r="N17" s="1621"/>
      <c r="O17" s="1621"/>
      <c r="P17" s="1621"/>
      <c r="Q17" s="1621"/>
      <c r="R17" s="1621"/>
      <c r="S17" s="1621"/>
      <c r="T17" s="1621"/>
      <c r="U17" s="1621"/>
      <c r="V17" s="1621"/>
      <c r="W17" s="1621"/>
      <c r="X17" s="1621"/>
      <c r="Y17" s="1621"/>
      <c r="Z17" s="156"/>
      <c r="AA17" s="796"/>
    </row>
    <row r="18" spans="1:27" s="768" customFormat="1" ht="27" customHeight="1" x14ac:dyDescent="0.2">
      <c r="A18" s="394" t="s">
        <v>219</v>
      </c>
      <c r="B18" s="155"/>
      <c r="C18" s="1672" t="s">
        <v>1035</v>
      </c>
      <c r="D18" s="1266"/>
      <c r="E18" s="1266"/>
      <c r="F18" s="1266"/>
      <c r="G18" s="1266"/>
      <c r="H18" s="1266"/>
      <c r="I18" s="1266"/>
      <c r="J18" s="1266"/>
      <c r="K18" s="1266"/>
      <c r="L18" s="1266"/>
      <c r="M18" s="1266"/>
      <c r="N18" s="1266"/>
      <c r="O18" s="1266"/>
      <c r="P18" s="1266"/>
      <c r="Q18" s="1266"/>
      <c r="R18" s="1266"/>
      <c r="S18" s="1266"/>
      <c r="T18" s="1266"/>
      <c r="U18" s="1266"/>
      <c r="V18" s="1266"/>
      <c r="W18" s="1266"/>
      <c r="X18" s="1266"/>
      <c r="Y18" s="122"/>
      <c r="Z18" s="156"/>
      <c r="AA18" s="796"/>
    </row>
    <row r="19" spans="1:27" s="768" customFormat="1" ht="9" customHeight="1" x14ac:dyDescent="0.2">
      <c r="A19" s="394"/>
      <c r="B19" s="155"/>
      <c r="C19" s="1104"/>
      <c r="D19" s="1104"/>
      <c r="E19" s="1104"/>
      <c r="F19" s="1104"/>
      <c r="G19" s="1104"/>
      <c r="H19" s="1104"/>
      <c r="I19" s="1104"/>
      <c r="J19" s="1104"/>
      <c r="K19" s="1104"/>
      <c r="L19" s="1104"/>
      <c r="M19" s="1104"/>
      <c r="N19" s="1104"/>
      <c r="O19" s="1104"/>
      <c r="P19" s="1104"/>
      <c r="Q19" s="1104"/>
      <c r="R19" s="1104"/>
      <c r="S19" s="1104"/>
      <c r="T19" s="1104"/>
      <c r="U19" s="1104"/>
      <c r="V19" s="1104"/>
      <c r="W19" s="1104"/>
      <c r="X19" s="1104"/>
      <c r="Y19" s="1104"/>
      <c r="Z19" s="156"/>
      <c r="AA19" s="794"/>
    </row>
    <row r="20" spans="1:27" s="768" customFormat="1" ht="27" customHeight="1" x14ac:dyDescent="0.2">
      <c r="A20" s="1063" t="s">
        <v>1690</v>
      </c>
      <c r="B20" s="155"/>
      <c r="C20" s="1674" t="s">
        <v>1572</v>
      </c>
      <c r="D20" s="1675"/>
      <c r="E20" s="1675"/>
      <c r="F20" s="1675"/>
      <c r="G20" s="1675"/>
      <c r="H20" s="1675"/>
      <c r="I20" s="1675"/>
      <c r="J20" s="1675"/>
      <c r="K20" s="1675"/>
      <c r="L20" s="1675"/>
      <c r="M20" s="1675"/>
      <c r="N20" s="1675"/>
      <c r="O20" s="1675"/>
      <c r="P20" s="1675"/>
      <c r="Q20" s="1675"/>
      <c r="R20" s="1676"/>
      <c r="S20" s="1675"/>
      <c r="T20" s="1675"/>
      <c r="U20" s="1675"/>
      <c r="V20" s="1677"/>
      <c r="W20" s="1358" t="s">
        <v>849</v>
      </c>
      <c r="X20" s="1359"/>
      <c r="Y20" s="1104"/>
      <c r="Z20" s="156"/>
      <c r="AA20" s="794">
        <f>IF(W20="?",0,IF(W20&lt;&gt;"",1,0))</f>
        <v>0</v>
      </c>
    </row>
    <row r="21" spans="1:27" s="768" customFormat="1" ht="15" customHeight="1" x14ac:dyDescent="0.2">
      <c r="A21" s="1063"/>
      <c r="B21" s="155"/>
      <c r="C21" s="1673" t="s">
        <v>1402</v>
      </c>
      <c r="D21" s="1673"/>
      <c r="E21" s="1673"/>
      <c r="F21" s="1673"/>
      <c r="G21" s="1673"/>
      <c r="H21" s="1673"/>
      <c r="I21" s="1673"/>
      <c r="J21" s="1673"/>
      <c r="K21" s="1673"/>
      <c r="L21" s="1673"/>
      <c r="M21" s="1673"/>
      <c r="N21" s="1673"/>
      <c r="O21" s="1673"/>
      <c r="P21" s="1673"/>
      <c r="Q21" s="1673"/>
      <c r="R21" s="1673"/>
      <c r="S21" s="1673"/>
      <c r="T21" s="1673"/>
      <c r="U21" s="1673"/>
      <c r="V21" s="1673"/>
      <c r="W21" s="1104"/>
      <c r="X21" s="1104"/>
      <c r="Y21" s="1106"/>
      <c r="Z21" s="156"/>
      <c r="AA21" s="794"/>
    </row>
    <row r="22" spans="1:27" s="768" customFormat="1" ht="60" customHeight="1" x14ac:dyDescent="0.2">
      <c r="A22" s="1063" t="s">
        <v>1691</v>
      </c>
      <c r="B22" s="155"/>
      <c r="C22" s="1458"/>
      <c r="D22" s="1630"/>
      <c r="E22" s="1630"/>
      <c r="F22" s="1630"/>
      <c r="G22" s="1630"/>
      <c r="H22" s="1630"/>
      <c r="I22" s="1630"/>
      <c r="J22" s="1630"/>
      <c r="K22" s="1630"/>
      <c r="L22" s="1630"/>
      <c r="M22" s="1630"/>
      <c r="N22" s="1630"/>
      <c r="O22" s="1630"/>
      <c r="P22" s="1630"/>
      <c r="Q22" s="1630"/>
      <c r="R22" s="1630"/>
      <c r="S22" s="1630"/>
      <c r="T22" s="1630"/>
      <c r="U22" s="1630"/>
      <c r="V22" s="1630"/>
      <c r="W22" s="1631"/>
      <c r="X22" s="1631"/>
      <c r="Y22" s="1106"/>
      <c r="Z22" s="156"/>
      <c r="AA22" s="794">
        <f>IF(C22="?",0,IF(C22&lt;&gt;"",1,0))</f>
        <v>0</v>
      </c>
    </row>
    <row r="23" spans="1:27" s="312" customFormat="1" ht="5.25" customHeight="1" x14ac:dyDescent="0.2">
      <c r="A23" s="1133"/>
      <c r="B23" s="150"/>
      <c r="C23" s="1119"/>
      <c r="D23" s="1119"/>
      <c r="E23" s="1119"/>
      <c r="F23" s="1119"/>
      <c r="G23" s="1119"/>
      <c r="H23" s="1119"/>
      <c r="I23" s="1119"/>
      <c r="J23" s="1119"/>
      <c r="K23" s="1119"/>
      <c r="L23" s="1119"/>
      <c r="M23" s="1119"/>
      <c r="N23" s="1119"/>
      <c r="O23" s="1119"/>
      <c r="P23" s="1119"/>
      <c r="Q23" s="1119"/>
      <c r="R23" s="1119"/>
      <c r="S23" s="1119"/>
      <c r="T23" s="1119"/>
      <c r="U23" s="1119"/>
      <c r="V23" s="1119"/>
      <c r="W23" s="1119"/>
      <c r="X23" s="1119"/>
      <c r="Y23" s="1120"/>
      <c r="Z23" s="156"/>
      <c r="AA23" s="794"/>
    </row>
    <row r="24" spans="1:27" s="312" customFormat="1" ht="21" customHeight="1" x14ac:dyDescent="0.2">
      <c r="A24" s="1063" t="s">
        <v>1692</v>
      </c>
      <c r="B24" s="150"/>
      <c r="C24" s="1115"/>
      <c r="D24" s="1684" t="s">
        <v>1573</v>
      </c>
      <c r="E24" s="1685"/>
      <c r="F24" s="1685"/>
      <c r="G24" s="1685"/>
      <c r="H24" s="1685"/>
      <c r="I24" s="1685"/>
      <c r="J24" s="1685"/>
      <c r="K24" s="1685"/>
      <c r="L24" s="1685"/>
      <c r="M24" s="1685"/>
      <c r="N24" s="1685"/>
      <c r="O24" s="1685"/>
      <c r="P24" s="1685"/>
      <c r="Q24" s="1685"/>
      <c r="R24" s="1686"/>
      <c r="S24" s="1667"/>
      <c r="T24" s="1668"/>
      <c r="U24" s="1668"/>
      <c r="V24" s="1668"/>
      <c r="W24" s="1668"/>
      <c r="X24" s="1669"/>
      <c r="Y24" s="1120"/>
      <c r="Z24" s="156"/>
      <c r="AA24" s="794">
        <f>IF(S24="?",0,IF(S24&lt;&gt;"",1,0))</f>
        <v>0</v>
      </c>
    </row>
    <row r="25" spans="1:27" s="768" customFormat="1" ht="9" customHeight="1" thickBot="1" x14ac:dyDescent="0.25">
      <c r="A25" s="1063"/>
      <c r="B25" s="150"/>
      <c r="C25" s="505"/>
      <c r="D25" s="818"/>
      <c r="E25" s="818"/>
      <c r="F25" s="819"/>
      <c r="G25" s="819"/>
      <c r="H25" s="819"/>
      <c r="I25" s="819"/>
      <c r="J25" s="819"/>
      <c r="K25" s="819"/>
      <c r="L25" s="819"/>
      <c r="M25" s="441"/>
      <c r="N25" s="441"/>
      <c r="O25" s="441"/>
      <c r="P25" s="441"/>
      <c r="Q25" s="441"/>
      <c r="R25" s="441"/>
      <c r="S25" s="507"/>
      <c r="T25" s="507"/>
      <c r="U25" s="507"/>
      <c r="V25" s="507"/>
      <c r="W25" s="507"/>
      <c r="X25" s="507"/>
      <c r="Y25" s="594"/>
      <c r="Z25" s="152"/>
      <c r="AA25" s="794"/>
    </row>
    <row r="26" spans="1:27" s="768" customFormat="1" ht="9" customHeight="1" x14ac:dyDescent="0.2">
      <c r="A26" s="1063"/>
      <c r="B26" s="150"/>
      <c r="C26" s="851"/>
      <c r="D26" s="851"/>
      <c r="E26" s="851"/>
      <c r="F26" s="852"/>
      <c r="G26" s="852"/>
      <c r="H26" s="852"/>
      <c r="I26" s="852"/>
      <c r="J26" s="852"/>
      <c r="K26" s="852"/>
      <c r="L26" s="852"/>
      <c r="M26" s="853"/>
      <c r="N26" s="853"/>
      <c r="O26" s="853"/>
      <c r="P26" s="853"/>
      <c r="Q26" s="853"/>
      <c r="R26" s="853"/>
      <c r="S26" s="854"/>
      <c r="T26" s="854"/>
      <c r="U26" s="854"/>
      <c r="V26" s="854"/>
      <c r="W26" s="107"/>
      <c r="X26" s="107"/>
      <c r="Y26" s="107"/>
      <c r="Z26" s="152"/>
      <c r="AA26" s="794"/>
    </row>
    <row r="27" spans="1:27" s="768" customFormat="1" ht="27" customHeight="1" x14ac:dyDescent="0.2">
      <c r="A27" s="1063" t="s">
        <v>1693</v>
      </c>
      <c r="B27" s="155"/>
      <c r="C27" s="1674" t="s">
        <v>1575</v>
      </c>
      <c r="D27" s="1675"/>
      <c r="E27" s="1675"/>
      <c r="F27" s="1675"/>
      <c r="G27" s="1675"/>
      <c r="H27" s="1675"/>
      <c r="I27" s="1675"/>
      <c r="J27" s="1675"/>
      <c r="K27" s="1675"/>
      <c r="L27" s="1675"/>
      <c r="M27" s="1675"/>
      <c r="N27" s="1675"/>
      <c r="O27" s="1675"/>
      <c r="P27" s="1675"/>
      <c r="Q27" s="1675"/>
      <c r="R27" s="1676"/>
      <c r="S27" s="1675"/>
      <c r="T27" s="1675"/>
      <c r="U27" s="1675"/>
      <c r="V27" s="1677"/>
      <c r="W27" s="1358" t="s">
        <v>849</v>
      </c>
      <c r="X27" s="1359"/>
      <c r="Y27" s="1104"/>
      <c r="Z27" s="156"/>
      <c r="AA27" s="794">
        <f>IF(W27="?",0,IF(W27&lt;&gt;"",1,0))</f>
        <v>0</v>
      </c>
    </row>
    <row r="28" spans="1:27" s="768" customFormat="1" ht="15" customHeight="1" x14ac:dyDescent="0.2">
      <c r="A28" s="1063"/>
      <c r="B28" s="155"/>
      <c r="C28" s="1673" t="s">
        <v>1463</v>
      </c>
      <c r="D28" s="1673"/>
      <c r="E28" s="1673"/>
      <c r="F28" s="1673"/>
      <c r="G28" s="1673"/>
      <c r="H28" s="1673"/>
      <c r="I28" s="1673"/>
      <c r="J28" s="1673"/>
      <c r="K28" s="1673"/>
      <c r="L28" s="1673"/>
      <c r="M28" s="1673"/>
      <c r="N28" s="1673"/>
      <c r="O28" s="1673"/>
      <c r="P28" s="1673"/>
      <c r="Q28" s="1673"/>
      <c r="R28" s="1673"/>
      <c r="S28" s="1673"/>
      <c r="T28" s="1673"/>
      <c r="U28" s="1673"/>
      <c r="V28" s="1673"/>
      <c r="W28" s="1104"/>
      <c r="X28" s="1104"/>
      <c r="Y28" s="1106"/>
      <c r="Z28" s="156"/>
      <c r="AA28" s="794"/>
    </row>
    <row r="29" spans="1:27" s="768" customFormat="1" ht="60" customHeight="1" x14ac:dyDescent="0.2">
      <c r="A29" s="1063" t="s">
        <v>1694</v>
      </c>
      <c r="B29" s="155"/>
      <c r="C29" s="1458"/>
      <c r="D29" s="1630"/>
      <c r="E29" s="1630"/>
      <c r="F29" s="1630"/>
      <c r="G29" s="1630"/>
      <c r="H29" s="1630"/>
      <c r="I29" s="1630"/>
      <c r="J29" s="1630"/>
      <c r="K29" s="1630"/>
      <c r="L29" s="1630"/>
      <c r="M29" s="1630"/>
      <c r="N29" s="1630"/>
      <c r="O29" s="1630"/>
      <c r="P29" s="1630"/>
      <c r="Q29" s="1630"/>
      <c r="R29" s="1630"/>
      <c r="S29" s="1630"/>
      <c r="T29" s="1630"/>
      <c r="U29" s="1630"/>
      <c r="V29" s="1630"/>
      <c r="W29" s="1631"/>
      <c r="X29" s="1631"/>
      <c r="Y29" s="1106"/>
      <c r="Z29" s="156"/>
      <c r="AA29" s="794">
        <f>IF(C29="?",0,IF(C29&lt;&gt;"",1,0))</f>
        <v>0</v>
      </c>
    </row>
    <row r="30" spans="1:27" s="312" customFormat="1" ht="5.25" customHeight="1" x14ac:dyDescent="0.2">
      <c r="A30" s="1133"/>
      <c r="B30" s="150"/>
      <c r="C30" s="1119"/>
      <c r="D30" s="1119"/>
      <c r="E30" s="1119"/>
      <c r="F30" s="1119"/>
      <c r="G30" s="1119"/>
      <c r="H30" s="1119"/>
      <c r="I30" s="1119"/>
      <c r="J30" s="1119"/>
      <c r="K30" s="1119"/>
      <c r="L30" s="1119"/>
      <c r="M30" s="1119"/>
      <c r="N30" s="1119"/>
      <c r="O30" s="1119"/>
      <c r="P30" s="1119"/>
      <c r="Q30" s="1119"/>
      <c r="R30" s="1119"/>
      <c r="S30" s="1119"/>
      <c r="T30" s="1119"/>
      <c r="U30" s="1119"/>
      <c r="V30" s="1119"/>
      <c r="W30" s="1119"/>
      <c r="X30" s="1119"/>
      <c r="Y30" s="1120"/>
      <c r="Z30" s="156"/>
      <c r="AA30" s="794"/>
    </row>
    <row r="31" spans="1:27" s="312" customFormat="1" ht="21" customHeight="1" x14ac:dyDescent="0.2">
      <c r="A31" s="1063" t="s">
        <v>1695</v>
      </c>
      <c r="B31" s="150"/>
      <c r="C31" s="1115"/>
      <c r="D31" s="1684" t="s">
        <v>1574</v>
      </c>
      <c r="E31" s="1687"/>
      <c r="F31" s="1687"/>
      <c r="G31" s="1687"/>
      <c r="H31" s="1687"/>
      <c r="I31" s="1687"/>
      <c r="J31" s="1687"/>
      <c r="K31" s="1687"/>
      <c r="L31" s="1687"/>
      <c r="M31" s="1687"/>
      <c r="N31" s="1687"/>
      <c r="O31" s="1687"/>
      <c r="P31" s="1687"/>
      <c r="Q31" s="1687"/>
      <c r="R31" s="1686"/>
      <c r="S31" s="1667"/>
      <c r="T31" s="1736"/>
      <c r="U31" s="1736"/>
      <c r="V31" s="1736"/>
      <c r="W31" s="1736"/>
      <c r="X31" s="1737"/>
      <c r="Y31" s="1120"/>
      <c r="Z31" s="156"/>
      <c r="AA31" s="794">
        <f>IF(S31="?",0,IF(S31&lt;&gt;"",1,0))</f>
        <v>0</v>
      </c>
    </row>
    <row r="32" spans="1:27" s="312" customFormat="1" ht="5.25" customHeight="1" x14ac:dyDescent="0.2">
      <c r="A32" s="1158"/>
      <c r="B32" s="150"/>
      <c r="C32" s="207"/>
      <c r="D32" s="207"/>
      <c r="E32" s="207"/>
      <c r="F32" s="504"/>
      <c r="G32" s="504"/>
      <c r="H32" s="504"/>
      <c r="I32" s="504"/>
      <c r="J32" s="504"/>
      <c r="K32" s="504"/>
      <c r="L32" s="504"/>
      <c r="M32" s="177"/>
      <c r="N32" s="177"/>
      <c r="O32" s="177"/>
      <c r="P32" s="177"/>
      <c r="Q32" s="177"/>
      <c r="R32" s="177"/>
      <c r="S32" s="55"/>
      <c r="T32" s="55"/>
      <c r="U32" s="55"/>
      <c r="V32" s="594"/>
      <c r="W32" s="594"/>
      <c r="X32" s="594"/>
      <c r="Y32" s="594"/>
      <c r="Z32" s="152"/>
      <c r="AA32" s="796"/>
    </row>
    <row r="33" spans="1:27" s="768" customFormat="1" ht="21" customHeight="1" x14ac:dyDescent="0.2">
      <c r="A33" s="394" t="s">
        <v>219</v>
      </c>
      <c r="B33" s="155"/>
      <c r="C33" s="1672" t="s">
        <v>1523</v>
      </c>
      <c r="D33" s="1266"/>
      <c r="E33" s="1266"/>
      <c r="F33" s="1266"/>
      <c r="G33" s="1266"/>
      <c r="H33" s="1266"/>
      <c r="I33" s="1266"/>
      <c r="J33" s="1266"/>
      <c r="K33" s="1266"/>
      <c r="L33" s="1266"/>
      <c r="M33" s="1266"/>
      <c r="N33" s="1266"/>
      <c r="O33" s="1266"/>
      <c r="P33" s="1266"/>
      <c r="Q33" s="1266"/>
      <c r="R33" s="1266"/>
      <c r="S33" s="1266"/>
      <c r="T33" s="1266"/>
      <c r="U33" s="1266"/>
      <c r="V33" s="1266"/>
      <c r="W33" s="1266"/>
      <c r="X33" s="1266"/>
      <c r="Y33" s="122"/>
      <c r="Z33" s="156"/>
      <c r="AA33" s="796"/>
    </row>
    <row r="34" spans="1:27" s="312" customFormat="1" ht="9" customHeight="1" x14ac:dyDescent="0.2">
      <c r="A34" s="265" t="str">
        <f>IF(L4&lt;&gt;"",L4,"")</f>
        <v>00000000</v>
      </c>
      <c r="B34" s="166"/>
      <c r="C34" s="167"/>
      <c r="D34" s="167"/>
      <c r="E34" s="167"/>
      <c r="F34" s="167"/>
      <c r="G34" s="167"/>
      <c r="H34" s="167"/>
      <c r="I34" s="167"/>
      <c r="J34" s="167"/>
      <c r="K34" s="167"/>
      <c r="L34" s="167"/>
      <c r="M34" s="167"/>
      <c r="N34" s="167"/>
      <c r="O34" s="167"/>
      <c r="P34" s="167"/>
      <c r="Q34" s="167"/>
      <c r="R34" s="167"/>
      <c r="S34" s="167"/>
      <c r="T34" s="167"/>
      <c r="U34" s="167"/>
      <c r="V34" s="167"/>
      <c r="W34" s="167"/>
      <c r="X34" s="167"/>
      <c r="Y34" s="167"/>
      <c r="Z34" s="168"/>
      <c r="AA34" s="794"/>
    </row>
    <row r="35" spans="1:27" s="312" customFormat="1" ht="5.25" customHeight="1" x14ac:dyDescent="0.2">
      <c r="A35" s="393"/>
      <c r="B35" s="631"/>
      <c r="C35" s="632"/>
      <c r="D35" s="632"/>
      <c r="E35" s="632"/>
      <c r="F35" s="632"/>
      <c r="G35" s="632"/>
      <c r="H35" s="632"/>
      <c r="I35" s="632"/>
      <c r="J35" s="632"/>
      <c r="K35" s="632"/>
      <c r="L35" s="632"/>
      <c r="M35" s="632"/>
      <c r="N35" s="632"/>
      <c r="O35" s="632"/>
      <c r="P35" s="632"/>
      <c r="Q35" s="632"/>
      <c r="R35" s="632"/>
      <c r="S35" s="632"/>
      <c r="T35" s="632"/>
      <c r="U35" s="632"/>
      <c r="V35" s="632"/>
      <c r="W35" s="632"/>
      <c r="X35" s="632"/>
      <c r="Y35" s="632"/>
      <c r="Z35" s="634"/>
      <c r="AA35" s="796"/>
    </row>
    <row r="36" spans="1:27" s="312" customFormat="1" ht="24" customHeight="1" x14ac:dyDescent="0.2">
      <c r="A36" s="393"/>
      <c r="B36" s="150"/>
      <c r="C36" s="153" t="s">
        <v>1097</v>
      </c>
      <c r="D36" s="153"/>
      <c r="E36" s="153"/>
      <c r="F36" s="153"/>
      <c r="G36" s="153"/>
      <c r="H36" s="153"/>
      <c r="I36" s="153"/>
      <c r="J36" s="153"/>
      <c r="K36" s="153"/>
      <c r="L36" s="153"/>
      <c r="M36" s="153"/>
      <c r="N36" s="153"/>
      <c r="O36" s="153"/>
      <c r="P36" s="153"/>
      <c r="Q36" s="153"/>
      <c r="R36" s="153"/>
      <c r="S36" s="153"/>
      <c r="T36" s="153"/>
      <c r="U36" s="153"/>
      <c r="V36" s="153"/>
      <c r="W36" s="153"/>
      <c r="X36" s="153"/>
      <c r="Y36" s="153"/>
      <c r="Z36" s="152"/>
      <c r="AA36" s="796"/>
    </row>
    <row r="37" spans="1:27" s="768" customFormat="1" ht="5.25" customHeight="1" x14ac:dyDescent="0.2">
      <c r="A37" s="394"/>
      <c r="B37" s="155"/>
      <c r="C37" s="833"/>
      <c r="D37" s="122"/>
      <c r="E37" s="122"/>
      <c r="F37" s="122"/>
      <c r="G37" s="122"/>
      <c r="H37" s="122"/>
      <c r="I37" s="122"/>
      <c r="J37" s="122"/>
      <c r="K37" s="122"/>
      <c r="L37" s="122"/>
      <c r="M37" s="122"/>
      <c r="N37" s="122"/>
      <c r="O37" s="122"/>
      <c r="P37" s="122"/>
      <c r="Q37" s="122"/>
      <c r="R37" s="122"/>
      <c r="S37" s="122"/>
      <c r="T37" s="122"/>
      <c r="U37" s="122"/>
      <c r="V37" s="122"/>
      <c r="W37" s="122"/>
      <c r="X37" s="122"/>
      <c r="Y37" s="122"/>
      <c r="Z37" s="156"/>
      <c r="AA37" s="796"/>
    </row>
    <row r="38" spans="1:27" s="768" customFormat="1" ht="15" customHeight="1" x14ac:dyDescent="0.2">
      <c r="A38" s="394" t="s">
        <v>219</v>
      </c>
      <c r="B38" s="155"/>
      <c r="C38" s="1719" t="s">
        <v>1462</v>
      </c>
      <c r="D38" s="1730"/>
      <c r="E38" s="1730"/>
      <c r="F38" s="1730"/>
      <c r="G38" s="1730"/>
      <c r="H38" s="1730"/>
      <c r="I38" s="1730"/>
      <c r="J38" s="1730"/>
      <c r="K38" s="1730"/>
      <c r="L38" s="1730"/>
      <c r="M38" s="1730"/>
      <c r="N38" s="1730"/>
      <c r="O38" s="1730"/>
      <c r="P38" s="1730"/>
      <c r="Q38" s="1730"/>
      <c r="R38" s="1730"/>
      <c r="S38" s="1730"/>
      <c r="T38" s="1730"/>
      <c r="U38" s="1730"/>
      <c r="V38" s="1730"/>
      <c r="W38" s="1730"/>
      <c r="X38" s="1730"/>
      <c r="Y38" s="122"/>
      <c r="Z38" s="156"/>
      <c r="AA38" s="796"/>
    </row>
    <row r="39" spans="1:27" s="768" customFormat="1" ht="5.25" customHeight="1" x14ac:dyDescent="0.2">
      <c r="A39" s="394"/>
      <c r="B39" s="155"/>
      <c r="C39" s="310"/>
      <c r="D39" s="122"/>
      <c r="E39" s="122"/>
      <c r="F39" s="122"/>
      <c r="G39" s="122"/>
      <c r="H39" s="122"/>
      <c r="I39" s="122"/>
      <c r="J39" s="122"/>
      <c r="K39" s="122"/>
      <c r="L39" s="122"/>
      <c r="M39" s="122"/>
      <c r="N39" s="122"/>
      <c r="O39" s="122"/>
      <c r="P39" s="122"/>
      <c r="Q39" s="122"/>
      <c r="R39" s="122"/>
      <c r="S39" s="122"/>
      <c r="T39" s="122"/>
      <c r="U39" s="122"/>
      <c r="V39" s="122"/>
      <c r="W39" s="122"/>
      <c r="X39" s="122"/>
      <c r="Y39" s="122"/>
      <c r="Z39" s="156"/>
      <c r="AA39" s="796"/>
    </row>
    <row r="40" spans="1:27" s="312" customFormat="1" ht="30" customHeight="1" x14ac:dyDescent="0.2">
      <c r="A40" s="393"/>
      <c r="B40" s="150"/>
      <c r="C40" s="1651" t="s">
        <v>1102</v>
      </c>
      <c r="D40" s="1652"/>
      <c r="E40" s="1652"/>
      <c r="F40" s="1652"/>
      <c r="G40" s="1652"/>
      <c r="H40" s="1652"/>
      <c r="I40" s="1652"/>
      <c r="J40" s="1652"/>
      <c r="K40" s="1652"/>
      <c r="L40" s="1653"/>
      <c r="M40" s="1473" t="s">
        <v>817</v>
      </c>
      <c r="N40" s="1474"/>
      <c r="O40" s="1474"/>
      <c r="P40" s="1474"/>
      <c r="Q40" s="1474"/>
      <c r="R40" s="1475"/>
      <c r="S40" s="1473" t="s">
        <v>818</v>
      </c>
      <c r="T40" s="1474"/>
      <c r="U40" s="1474"/>
      <c r="V40" s="1474"/>
      <c r="W40" s="1474"/>
      <c r="X40" s="1475"/>
      <c r="Y40" s="469"/>
      <c r="Z40" s="152"/>
      <c r="AA40" s="796"/>
    </row>
    <row r="41" spans="1:27" s="312" customFormat="1" ht="9" customHeight="1" x14ac:dyDescent="0.2">
      <c r="A41" s="694"/>
      <c r="B41" s="150"/>
      <c r="C41" s="207"/>
      <c r="D41" s="207"/>
      <c r="E41" s="207"/>
      <c r="F41" s="504"/>
      <c r="G41" s="504"/>
      <c r="H41" s="504"/>
      <c r="I41" s="504"/>
      <c r="J41" s="504"/>
      <c r="K41" s="504"/>
      <c r="L41" s="504"/>
      <c r="M41" s="177"/>
      <c r="N41" s="177"/>
      <c r="O41" s="177"/>
      <c r="P41" s="177"/>
      <c r="Q41" s="177"/>
      <c r="R41" s="177"/>
      <c r="S41" s="55"/>
      <c r="T41" s="55"/>
      <c r="U41" s="55"/>
      <c r="V41" s="469"/>
      <c r="W41" s="469"/>
      <c r="X41" s="469"/>
      <c r="Y41" s="469"/>
      <c r="Z41" s="152"/>
      <c r="AA41" s="796"/>
    </row>
    <row r="42" spans="1:27" s="312" customFormat="1" ht="13.5" customHeight="1" x14ac:dyDescent="0.2">
      <c r="A42" s="1528" t="s">
        <v>408</v>
      </c>
      <c r="B42" s="150"/>
      <c r="C42" s="1635" t="s">
        <v>274</v>
      </c>
      <c r="D42" s="1637"/>
      <c r="E42" s="1637"/>
      <c r="F42" s="1637"/>
      <c r="G42" s="1637"/>
      <c r="H42" s="1637"/>
      <c r="I42" s="1637"/>
      <c r="J42" s="1637"/>
      <c r="K42" s="1637"/>
      <c r="L42" s="1638"/>
      <c r="M42" s="1495" t="s">
        <v>724</v>
      </c>
      <c r="N42" s="1496"/>
      <c r="O42" s="1496"/>
      <c r="P42" s="1496"/>
      <c r="Q42" s="1496"/>
      <c r="R42" s="1496"/>
      <c r="S42" s="1496"/>
      <c r="T42" s="1496"/>
      <c r="U42" s="1496"/>
      <c r="V42" s="1496"/>
      <c r="W42" s="1496"/>
      <c r="X42" s="1497"/>
      <c r="Y42" s="469"/>
      <c r="Z42" s="152"/>
      <c r="AA42" s="796"/>
    </row>
    <row r="43" spans="1:27" s="312" customFormat="1" ht="13.5" customHeight="1" x14ac:dyDescent="0.2">
      <c r="A43" s="1529"/>
      <c r="B43" s="150"/>
      <c r="C43" s="1702"/>
      <c r="D43" s="1263"/>
      <c r="E43" s="1263"/>
      <c r="F43" s="1263"/>
      <c r="G43" s="1263"/>
      <c r="H43" s="1263"/>
      <c r="I43" s="1263"/>
      <c r="J43" s="1263"/>
      <c r="K43" s="1263"/>
      <c r="L43" s="1703"/>
      <c r="M43" s="1705" t="s">
        <v>678</v>
      </c>
      <c r="N43" s="1706"/>
      <c r="O43" s="1706"/>
      <c r="P43" s="1706"/>
      <c r="Q43" s="1706"/>
      <c r="R43" s="1707"/>
      <c r="S43" s="1705" t="s">
        <v>679</v>
      </c>
      <c r="T43" s="1706"/>
      <c r="U43" s="1706"/>
      <c r="V43" s="1706"/>
      <c r="W43" s="1706"/>
      <c r="X43" s="1707"/>
      <c r="Y43" s="469"/>
      <c r="Z43" s="152"/>
      <c r="AA43" s="796"/>
    </row>
    <row r="44" spans="1:27" s="312" customFormat="1" ht="21" customHeight="1" x14ac:dyDescent="0.2">
      <c r="A44" s="1529"/>
      <c r="B44" s="150"/>
      <c r="C44" s="1704"/>
      <c r="D44" s="1568"/>
      <c r="E44" s="1568"/>
      <c r="F44" s="1568"/>
      <c r="G44" s="1568"/>
      <c r="H44" s="1568"/>
      <c r="I44" s="1568"/>
      <c r="J44" s="1568"/>
      <c r="K44" s="1568"/>
      <c r="L44" s="1569"/>
      <c r="M44" s="1627"/>
      <c r="N44" s="1628"/>
      <c r="O44" s="1628"/>
      <c r="P44" s="1628"/>
      <c r="Q44" s="1628"/>
      <c r="R44" s="1629"/>
      <c r="S44" s="1627"/>
      <c r="T44" s="1628"/>
      <c r="U44" s="1628"/>
      <c r="V44" s="1628"/>
      <c r="W44" s="1628"/>
      <c r="X44" s="1629"/>
      <c r="Y44" s="469"/>
      <c r="Z44" s="152"/>
      <c r="AA44" s="794">
        <f>IF(M44="?",0,IF(M44&lt;&gt;"",1,0))+IF(S44="?",0,IF(S44&lt;&gt;"",1,0))</f>
        <v>0</v>
      </c>
    </row>
    <row r="45" spans="1:27" s="312" customFormat="1" ht="9" customHeight="1" x14ac:dyDescent="0.2">
      <c r="A45" s="1060"/>
      <c r="B45" s="150"/>
      <c r="C45" s="1654" t="s">
        <v>123</v>
      </c>
      <c r="D45" s="1448" t="s">
        <v>35</v>
      </c>
      <c r="E45" s="1449"/>
      <c r="F45" s="1449"/>
      <c r="G45" s="1449"/>
      <c r="H45" s="1449"/>
      <c r="I45" s="1449"/>
      <c r="J45" s="1449"/>
      <c r="K45" s="1449"/>
      <c r="L45" s="1449"/>
      <c r="M45" s="1591"/>
      <c r="N45" s="1592"/>
      <c r="O45" s="1592"/>
      <c r="P45" s="1592"/>
      <c r="Q45" s="1592"/>
      <c r="R45" s="1593"/>
      <c r="S45" s="1591"/>
      <c r="T45" s="1592"/>
      <c r="U45" s="1592"/>
      <c r="V45" s="1592"/>
      <c r="W45" s="1592"/>
      <c r="X45" s="1593"/>
      <c r="Y45" s="469"/>
      <c r="Z45" s="152"/>
      <c r="AA45" s="796"/>
    </row>
    <row r="46" spans="1:27" s="312" customFormat="1" ht="21" customHeight="1" x14ac:dyDescent="0.2">
      <c r="A46" s="1060" t="s">
        <v>409</v>
      </c>
      <c r="B46" s="150"/>
      <c r="C46" s="1655"/>
      <c r="D46" s="1450"/>
      <c r="E46" s="1451"/>
      <c r="F46" s="1451"/>
      <c r="G46" s="1451"/>
      <c r="H46" s="1451"/>
      <c r="I46" s="1451"/>
      <c r="J46" s="1451"/>
      <c r="K46" s="1451"/>
      <c r="L46" s="1451"/>
      <c r="M46" s="1627"/>
      <c r="N46" s="1628"/>
      <c r="O46" s="1628"/>
      <c r="P46" s="1628"/>
      <c r="Q46" s="1628"/>
      <c r="R46" s="1629"/>
      <c r="S46" s="1627"/>
      <c r="T46" s="1628"/>
      <c r="U46" s="1628"/>
      <c r="V46" s="1628"/>
      <c r="W46" s="1628"/>
      <c r="X46" s="1629"/>
      <c r="Y46" s="469"/>
      <c r="Z46" s="152"/>
      <c r="AA46" s="794">
        <f>IF(M46="?",0,IF(M46&lt;&gt;"",1,0))+IF(S46="?",0,IF(S46&lt;&gt;"",1,0))</f>
        <v>0</v>
      </c>
    </row>
    <row r="47" spans="1:27" s="312" customFormat="1" ht="5.25" customHeight="1" x14ac:dyDescent="0.2">
      <c r="A47" s="1061"/>
      <c r="B47" s="150"/>
      <c r="C47" s="1655"/>
      <c r="D47" s="1448" t="s">
        <v>36</v>
      </c>
      <c r="E47" s="1449"/>
      <c r="F47" s="1449"/>
      <c r="G47" s="1449"/>
      <c r="H47" s="1449"/>
      <c r="I47" s="1449"/>
      <c r="J47" s="1449"/>
      <c r="K47" s="1449"/>
      <c r="L47" s="1449"/>
      <c r="M47" s="1591"/>
      <c r="N47" s="1592"/>
      <c r="O47" s="1592"/>
      <c r="P47" s="1592"/>
      <c r="Q47" s="1592"/>
      <c r="R47" s="1593"/>
      <c r="S47" s="1591"/>
      <c r="T47" s="1592"/>
      <c r="U47" s="1592"/>
      <c r="V47" s="1592"/>
      <c r="W47" s="1592"/>
      <c r="X47" s="1593"/>
      <c r="Y47" s="469"/>
      <c r="Z47" s="152"/>
      <c r="AA47" s="794"/>
    </row>
    <row r="48" spans="1:27" s="312" customFormat="1" ht="21" customHeight="1" x14ac:dyDescent="0.2">
      <c r="A48" s="1060" t="s">
        <v>410</v>
      </c>
      <c r="B48" s="150"/>
      <c r="C48" s="1655"/>
      <c r="D48" s="1450"/>
      <c r="E48" s="1451"/>
      <c r="F48" s="1451"/>
      <c r="G48" s="1451"/>
      <c r="H48" s="1451"/>
      <c r="I48" s="1451"/>
      <c r="J48" s="1451"/>
      <c r="K48" s="1451"/>
      <c r="L48" s="1451"/>
      <c r="M48" s="1627"/>
      <c r="N48" s="1628"/>
      <c r="O48" s="1628"/>
      <c r="P48" s="1628"/>
      <c r="Q48" s="1628"/>
      <c r="R48" s="1629"/>
      <c r="S48" s="1627"/>
      <c r="T48" s="1628"/>
      <c r="U48" s="1628"/>
      <c r="V48" s="1628"/>
      <c r="W48" s="1628"/>
      <c r="X48" s="1629"/>
      <c r="Y48" s="469"/>
      <c r="Z48" s="152"/>
      <c r="AA48" s="794">
        <f>IF(M48="?",0,IF(M48&lt;&gt;"",1,0))+IF(S48="?",0,IF(S48&lt;&gt;"",1,0))</f>
        <v>0</v>
      </c>
    </row>
    <row r="49" spans="1:27" s="312" customFormat="1" ht="5.25" customHeight="1" x14ac:dyDescent="0.2">
      <c r="A49" s="1061"/>
      <c r="B49" s="150"/>
      <c r="C49" s="1655"/>
      <c r="D49" s="1448" t="s">
        <v>38</v>
      </c>
      <c r="E49" s="1449"/>
      <c r="F49" s="1449"/>
      <c r="G49" s="1449"/>
      <c r="H49" s="1449"/>
      <c r="I49" s="1449"/>
      <c r="J49" s="1449"/>
      <c r="K49" s="1449"/>
      <c r="L49" s="1449"/>
      <c r="M49" s="1591"/>
      <c r="N49" s="1592"/>
      <c r="O49" s="1592"/>
      <c r="P49" s="1592"/>
      <c r="Q49" s="1592"/>
      <c r="R49" s="1593"/>
      <c r="S49" s="1591"/>
      <c r="T49" s="1592"/>
      <c r="U49" s="1592"/>
      <c r="V49" s="1592"/>
      <c r="W49" s="1592"/>
      <c r="X49" s="1593"/>
      <c r="Y49" s="469"/>
      <c r="Z49" s="152"/>
      <c r="AA49" s="794"/>
    </row>
    <row r="50" spans="1:27" s="312" customFormat="1" ht="21" customHeight="1" x14ac:dyDescent="0.2">
      <c r="A50" s="1060" t="s">
        <v>411</v>
      </c>
      <c r="B50" s="150"/>
      <c r="C50" s="1656"/>
      <c r="D50" s="1450"/>
      <c r="E50" s="1451"/>
      <c r="F50" s="1451"/>
      <c r="G50" s="1451"/>
      <c r="H50" s="1451"/>
      <c r="I50" s="1451"/>
      <c r="J50" s="1451"/>
      <c r="K50" s="1451"/>
      <c r="L50" s="1451"/>
      <c r="M50" s="1627"/>
      <c r="N50" s="1628"/>
      <c r="O50" s="1628"/>
      <c r="P50" s="1628"/>
      <c r="Q50" s="1628"/>
      <c r="R50" s="1629"/>
      <c r="S50" s="1627"/>
      <c r="T50" s="1628"/>
      <c r="U50" s="1628"/>
      <c r="V50" s="1628"/>
      <c r="W50" s="1628"/>
      <c r="X50" s="1629"/>
      <c r="Y50" s="469"/>
      <c r="Z50" s="152"/>
      <c r="AA50" s="794">
        <f>IF(M50="?",0,IF(M50&lt;&gt;"",1,0))+IF(S50="?",0,IF(S50&lt;&gt;"",1,0))</f>
        <v>0</v>
      </c>
    </row>
    <row r="51" spans="1:27" s="312" customFormat="1" ht="9" customHeight="1" thickBot="1" x14ac:dyDescent="0.25">
      <c r="A51" s="1059"/>
      <c r="B51" s="150"/>
      <c r="C51" s="505"/>
      <c r="D51" s="505"/>
      <c r="E51" s="505"/>
      <c r="F51" s="506"/>
      <c r="G51" s="506"/>
      <c r="H51" s="506"/>
      <c r="I51" s="506"/>
      <c r="J51" s="506"/>
      <c r="K51" s="506"/>
      <c r="L51" s="506"/>
      <c r="M51" s="164"/>
      <c r="N51" s="164"/>
      <c r="O51" s="164"/>
      <c r="P51" s="164"/>
      <c r="Q51" s="164"/>
      <c r="R51" s="164"/>
      <c r="S51" s="507"/>
      <c r="T51" s="507"/>
      <c r="U51" s="507"/>
      <c r="V51" s="507"/>
      <c r="W51" s="507"/>
      <c r="X51" s="507"/>
      <c r="Y51" s="55"/>
      <c r="Z51" s="152"/>
      <c r="AA51" s="794"/>
    </row>
    <row r="52" spans="1:27" s="312" customFormat="1" ht="9" customHeight="1" x14ac:dyDescent="0.2">
      <c r="A52" s="1059"/>
      <c r="B52" s="150"/>
      <c r="C52" s="207"/>
      <c r="D52" s="207"/>
      <c r="E52" s="207"/>
      <c r="F52" s="504"/>
      <c r="G52" s="504"/>
      <c r="H52" s="504"/>
      <c r="I52" s="504"/>
      <c r="J52" s="504"/>
      <c r="K52" s="504"/>
      <c r="L52" s="504"/>
      <c r="M52" s="159"/>
      <c r="N52" s="159"/>
      <c r="O52" s="159"/>
      <c r="P52" s="159"/>
      <c r="Q52" s="159"/>
      <c r="R52" s="159"/>
      <c r="S52" s="71"/>
      <c r="T52" s="71"/>
      <c r="U52" s="71"/>
      <c r="V52" s="71"/>
      <c r="W52" s="71"/>
      <c r="X52" s="71"/>
      <c r="Y52" s="55"/>
      <c r="Z52" s="152"/>
      <c r="AA52" s="794"/>
    </row>
    <row r="53" spans="1:27" s="312" customFormat="1" ht="13.5" customHeight="1" x14ac:dyDescent="0.2">
      <c r="A53" s="1060" t="s">
        <v>408</v>
      </c>
      <c r="B53" s="150"/>
      <c r="C53" s="1635" t="s">
        <v>275</v>
      </c>
      <c r="D53" s="1637"/>
      <c r="E53" s="1637"/>
      <c r="F53" s="1637"/>
      <c r="G53" s="1637"/>
      <c r="H53" s="1637"/>
      <c r="I53" s="1637"/>
      <c r="J53" s="1637"/>
      <c r="K53" s="1637"/>
      <c r="L53" s="1638"/>
      <c r="M53" s="1495" t="s">
        <v>724</v>
      </c>
      <c r="N53" s="1496"/>
      <c r="O53" s="1496"/>
      <c r="P53" s="1496"/>
      <c r="Q53" s="1496"/>
      <c r="R53" s="1496"/>
      <c r="S53" s="1496"/>
      <c r="T53" s="1496"/>
      <c r="U53" s="1496"/>
      <c r="V53" s="1496"/>
      <c r="W53" s="1496"/>
      <c r="X53" s="1497"/>
      <c r="Y53" s="469"/>
      <c r="Z53" s="152"/>
      <c r="AA53" s="794"/>
    </row>
    <row r="54" spans="1:27" s="312" customFormat="1" ht="13.5" customHeight="1" x14ac:dyDescent="0.2">
      <c r="A54" s="1061"/>
      <c r="B54" s="150"/>
      <c r="C54" s="1702"/>
      <c r="D54" s="1263"/>
      <c r="E54" s="1263"/>
      <c r="F54" s="1263"/>
      <c r="G54" s="1263"/>
      <c r="H54" s="1263"/>
      <c r="I54" s="1263"/>
      <c r="J54" s="1263"/>
      <c r="K54" s="1263"/>
      <c r="L54" s="1703"/>
      <c r="M54" s="1705" t="s">
        <v>1837</v>
      </c>
      <c r="N54" s="1706"/>
      <c r="O54" s="1706"/>
      <c r="P54" s="1706"/>
      <c r="Q54" s="1706"/>
      <c r="R54" s="1707"/>
      <c r="S54" s="1705" t="s">
        <v>1838</v>
      </c>
      <c r="T54" s="1706"/>
      <c r="U54" s="1706"/>
      <c r="V54" s="1706"/>
      <c r="W54" s="1706"/>
      <c r="X54" s="1707"/>
      <c r="Y54" s="469"/>
      <c r="Z54" s="152"/>
      <c r="AA54" s="794"/>
    </row>
    <row r="55" spans="1:27" s="312" customFormat="1" ht="21" customHeight="1" x14ac:dyDescent="0.2">
      <c r="A55" s="1061"/>
      <c r="B55" s="150"/>
      <c r="C55" s="1704"/>
      <c r="D55" s="1568"/>
      <c r="E55" s="1568"/>
      <c r="F55" s="1568"/>
      <c r="G55" s="1568"/>
      <c r="H55" s="1568"/>
      <c r="I55" s="1568"/>
      <c r="J55" s="1568"/>
      <c r="K55" s="1568"/>
      <c r="L55" s="1569"/>
      <c r="M55" s="1708" t="str">
        <f>IF(M44="","Summe wie 1.1",M44)</f>
        <v>Summe wie 1.1</v>
      </c>
      <c r="N55" s="1709"/>
      <c r="O55" s="1709"/>
      <c r="P55" s="1709"/>
      <c r="Q55" s="1709"/>
      <c r="R55" s="1710"/>
      <c r="S55" s="1708" t="str">
        <f>IF(S44="","Summe wie 1.2",S44)</f>
        <v>Summe wie 1.2</v>
      </c>
      <c r="T55" s="1709"/>
      <c r="U55" s="1709"/>
      <c r="V55" s="1709"/>
      <c r="W55" s="1709"/>
      <c r="X55" s="1710"/>
      <c r="Y55" s="469"/>
      <c r="Z55" s="152"/>
      <c r="AA55" s="794"/>
    </row>
    <row r="56" spans="1:27" s="312" customFormat="1" ht="9" customHeight="1" x14ac:dyDescent="0.2">
      <c r="A56" s="1060"/>
      <c r="B56" s="150"/>
      <c r="C56" s="1654" t="s">
        <v>123</v>
      </c>
      <c r="D56" s="1448" t="s">
        <v>375</v>
      </c>
      <c r="E56" s="1449"/>
      <c r="F56" s="1449"/>
      <c r="G56" s="1449"/>
      <c r="H56" s="1449"/>
      <c r="I56" s="1449"/>
      <c r="J56" s="1449"/>
      <c r="K56" s="1449"/>
      <c r="L56" s="1449"/>
      <c r="M56" s="1591"/>
      <c r="N56" s="1592"/>
      <c r="O56" s="1592"/>
      <c r="P56" s="1592"/>
      <c r="Q56" s="1592"/>
      <c r="R56" s="1593"/>
      <c r="S56" s="1591"/>
      <c r="T56" s="1592"/>
      <c r="U56" s="1592"/>
      <c r="V56" s="1592"/>
      <c r="W56" s="1592"/>
      <c r="X56" s="1593"/>
      <c r="Y56" s="469"/>
      <c r="Z56" s="152"/>
      <c r="AA56" s="794"/>
    </row>
    <row r="57" spans="1:27" s="312" customFormat="1" ht="21" customHeight="1" x14ac:dyDescent="0.2">
      <c r="A57" s="1060" t="s">
        <v>412</v>
      </c>
      <c r="B57" s="150"/>
      <c r="C57" s="1655"/>
      <c r="D57" s="1450"/>
      <c r="E57" s="1451"/>
      <c r="F57" s="1451"/>
      <c r="G57" s="1451"/>
      <c r="H57" s="1451"/>
      <c r="I57" s="1451"/>
      <c r="J57" s="1451"/>
      <c r="K57" s="1451"/>
      <c r="L57" s="1451"/>
      <c r="M57" s="1627"/>
      <c r="N57" s="1628"/>
      <c r="O57" s="1628"/>
      <c r="P57" s="1628"/>
      <c r="Q57" s="1628"/>
      <c r="R57" s="1629"/>
      <c r="S57" s="1627"/>
      <c r="T57" s="1628"/>
      <c r="U57" s="1628"/>
      <c r="V57" s="1628"/>
      <c r="W57" s="1628"/>
      <c r="X57" s="1629"/>
      <c r="Y57" s="469"/>
      <c r="Z57" s="152"/>
      <c r="AA57" s="794">
        <f>IF(M57="?",0,IF(M57&lt;&gt;"",1,0))+IF(S57="?",0,IF(S57&lt;&gt;"",1,0))</f>
        <v>0</v>
      </c>
    </row>
    <row r="58" spans="1:27" s="312" customFormat="1" ht="5.25" customHeight="1" x14ac:dyDescent="0.2">
      <c r="A58" s="1061"/>
      <c r="B58" s="150"/>
      <c r="C58" s="1655"/>
      <c r="D58" s="1448" t="s">
        <v>1446</v>
      </c>
      <c r="E58" s="1711"/>
      <c r="F58" s="1711"/>
      <c r="G58" s="1711"/>
      <c r="H58" s="1711"/>
      <c r="I58" s="1711"/>
      <c r="J58" s="1711"/>
      <c r="K58" s="1711"/>
      <c r="L58" s="1712"/>
      <c r="M58" s="1591"/>
      <c r="N58" s="1592"/>
      <c r="O58" s="1592"/>
      <c r="P58" s="1592"/>
      <c r="Q58" s="1592"/>
      <c r="R58" s="1593"/>
      <c r="S58" s="1591"/>
      <c r="T58" s="1592"/>
      <c r="U58" s="1592"/>
      <c r="V58" s="1592"/>
      <c r="W58" s="1592"/>
      <c r="X58" s="1593"/>
      <c r="Y58" s="469"/>
      <c r="Z58" s="152"/>
      <c r="AA58" s="794"/>
    </row>
    <row r="59" spans="1:27" s="312" customFormat="1" ht="21" customHeight="1" x14ac:dyDescent="0.2">
      <c r="A59" s="1226" t="s">
        <v>1696</v>
      </c>
      <c r="B59" s="150"/>
      <c r="C59" s="1655"/>
      <c r="D59" s="1713"/>
      <c r="E59" s="1714"/>
      <c r="F59" s="1714"/>
      <c r="G59" s="1714"/>
      <c r="H59" s="1714"/>
      <c r="I59" s="1714"/>
      <c r="J59" s="1714"/>
      <c r="K59" s="1714"/>
      <c r="L59" s="1715"/>
      <c r="M59" s="1627"/>
      <c r="N59" s="1628"/>
      <c r="O59" s="1628"/>
      <c r="P59" s="1628"/>
      <c r="Q59" s="1628"/>
      <c r="R59" s="1629"/>
      <c r="S59" s="1627"/>
      <c r="T59" s="1628"/>
      <c r="U59" s="1628"/>
      <c r="V59" s="1628"/>
      <c r="W59" s="1628"/>
      <c r="X59" s="1629"/>
      <c r="Y59" s="469"/>
      <c r="Z59" s="152"/>
      <c r="AA59" s="794">
        <f>IF(M59="?",0,IF(M59&lt;&gt;"",1,0))+IF(S59="?",0,IF(S59&lt;&gt;"",1,0))</f>
        <v>0</v>
      </c>
    </row>
    <row r="60" spans="1:27" s="312" customFormat="1" ht="5.25" customHeight="1" x14ac:dyDescent="0.2">
      <c r="A60" s="1227"/>
      <c r="B60" s="150"/>
      <c r="C60" s="1655"/>
      <c r="D60" s="1448" t="s">
        <v>1445</v>
      </c>
      <c r="E60" s="1711"/>
      <c r="F60" s="1711"/>
      <c r="G60" s="1711"/>
      <c r="H60" s="1711"/>
      <c r="I60" s="1711"/>
      <c r="J60" s="1711"/>
      <c r="K60" s="1711"/>
      <c r="L60" s="1712"/>
      <c r="M60" s="1591"/>
      <c r="N60" s="1592"/>
      <c r="O60" s="1592"/>
      <c r="P60" s="1592"/>
      <c r="Q60" s="1592"/>
      <c r="R60" s="1593"/>
      <c r="S60" s="1591"/>
      <c r="T60" s="1592"/>
      <c r="U60" s="1592"/>
      <c r="V60" s="1592"/>
      <c r="W60" s="1592"/>
      <c r="X60" s="1593"/>
      <c r="Y60" s="594"/>
      <c r="Z60" s="152"/>
      <c r="AA60" s="794"/>
    </row>
    <row r="61" spans="1:27" s="312" customFormat="1" ht="21" customHeight="1" x14ac:dyDescent="0.2">
      <c r="A61" s="1226" t="s">
        <v>1697</v>
      </c>
      <c r="B61" s="150"/>
      <c r="C61" s="1656"/>
      <c r="D61" s="1713"/>
      <c r="E61" s="1714"/>
      <c r="F61" s="1714"/>
      <c r="G61" s="1714"/>
      <c r="H61" s="1714"/>
      <c r="I61" s="1714"/>
      <c r="J61" s="1714"/>
      <c r="K61" s="1714"/>
      <c r="L61" s="1715"/>
      <c r="M61" s="1627"/>
      <c r="N61" s="1628"/>
      <c r="O61" s="1628"/>
      <c r="P61" s="1628"/>
      <c r="Q61" s="1628"/>
      <c r="R61" s="1629"/>
      <c r="S61" s="1627"/>
      <c r="T61" s="1628"/>
      <c r="U61" s="1628"/>
      <c r="V61" s="1628"/>
      <c r="W61" s="1628"/>
      <c r="X61" s="1629"/>
      <c r="Y61" s="594"/>
      <c r="Z61" s="152"/>
      <c r="AA61" s="794">
        <f>IF(M61="?",0,IF(M61&lt;&gt;"",1,0))+IF(S61="?",0,IF(S61&lt;&gt;"",1,0))</f>
        <v>0</v>
      </c>
    </row>
    <row r="62" spans="1:27" s="312" customFormat="1" ht="9" customHeight="1" thickBot="1" x14ac:dyDescent="0.25">
      <c r="A62" s="1059"/>
      <c r="B62" s="150"/>
      <c r="C62" s="505"/>
      <c r="D62" s="505"/>
      <c r="E62" s="505"/>
      <c r="F62" s="506"/>
      <c r="G62" s="506"/>
      <c r="H62" s="506"/>
      <c r="I62" s="506"/>
      <c r="J62" s="506"/>
      <c r="K62" s="506"/>
      <c r="L62" s="506"/>
      <c r="M62" s="164"/>
      <c r="N62" s="164"/>
      <c r="O62" s="164"/>
      <c r="P62" s="164"/>
      <c r="Q62" s="164"/>
      <c r="R62" s="164"/>
      <c r="S62" s="507"/>
      <c r="T62" s="507"/>
      <c r="U62" s="507"/>
      <c r="V62" s="507"/>
      <c r="W62" s="507"/>
      <c r="X62" s="507"/>
      <c r="Y62" s="55"/>
      <c r="Z62" s="152"/>
      <c r="AA62" s="794"/>
    </row>
    <row r="63" spans="1:27" s="312" customFormat="1" ht="9" customHeight="1" x14ac:dyDescent="0.2">
      <c r="A63" s="1059"/>
      <c r="B63" s="150"/>
      <c r="C63" s="207"/>
      <c r="D63" s="207"/>
      <c r="E63" s="207"/>
      <c r="F63" s="504"/>
      <c r="G63" s="504"/>
      <c r="H63" s="504"/>
      <c r="I63" s="504"/>
      <c r="J63" s="504"/>
      <c r="K63" s="504"/>
      <c r="L63" s="504"/>
      <c r="M63" s="159"/>
      <c r="N63" s="159"/>
      <c r="O63" s="159"/>
      <c r="P63" s="159"/>
      <c r="Q63" s="159"/>
      <c r="R63" s="159"/>
      <c r="S63" s="71"/>
      <c r="T63" s="71"/>
      <c r="U63" s="71"/>
      <c r="V63" s="71"/>
      <c r="W63" s="71"/>
      <c r="X63" s="71"/>
      <c r="Y63" s="55"/>
      <c r="Z63" s="152"/>
      <c r="AA63" s="794"/>
    </row>
    <row r="64" spans="1:27" s="312" customFormat="1" ht="13.5" customHeight="1" x14ac:dyDescent="0.2">
      <c r="A64" s="1060" t="s">
        <v>408</v>
      </c>
      <c r="B64" s="150"/>
      <c r="C64" s="1635" t="s">
        <v>276</v>
      </c>
      <c r="D64" s="1637"/>
      <c r="E64" s="1637"/>
      <c r="F64" s="1637"/>
      <c r="G64" s="1637"/>
      <c r="H64" s="1637"/>
      <c r="I64" s="1637"/>
      <c r="J64" s="1637"/>
      <c r="K64" s="1637"/>
      <c r="L64" s="1638"/>
      <c r="M64" s="1495" t="s">
        <v>252</v>
      </c>
      <c r="N64" s="1496"/>
      <c r="O64" s="1496"/>
      <c r="P64" s="1496"/>
      <c r="Q64" s="1496"/>
      <c r="R64" s="1496"/>
      <c r="S64" s="1496"/>
      <c r="T64" s="1496"/>
      <c r="U64" s="1496"/>
      <c r="V64" s="1496"/>
      <c r="W64" s="1496"/>
      <c r="X64" s="1497"/>
      <c r="Y64" s="469"/>
      <c r="Z64" s="152"/>
      <c r="AA64" s="794"/>
    </row>
    <row r="65" spans="1:27" s="312" customFormat="1" ht="13.5" customHeight="1" x14ac:dyDescent="0.2">
      <c r="A65" s="1061"/>
      <c r="B65" s="150"/>
      <c r="C65" s="1702"/>
      <c r="D65" s="1263"/>
      <c r="E65" s="1263"/>
      <c r="F65" s="1263"/>
      <c r="G65" s="1263"/>
      <c r="H65" s="1263"/>
      <c r="I65" s="1263"/>
      <c r="J65" s="1263"/>
      <c r="K65" s="1263"/>
      <c r="L65" s="1703"/>
      <c r="M65" s="1705" t="s">
        <v>680</v>
      </c>
      <c r="N65" s="1706"/>
      <c r="O65" s="1706"/>
      <c r="P65" s="1706"/>
      <c r="Q65" s="1706"/>
      <c r="R65" s="1707"/>
      <c r="S65" s="1705" t="s">
        <v>681</v>
      </c>
      <c r="T65" s="1706"/>
      <c r="U65" s="1706"/>
      <c r="V65" s="1706"/>
      <c r="W65" s="1706"/>
      <c r="X65" s="1707"/>
      <c r="Y65" s="469"/>
      <c r="Z65" s="152"/>
      <c r="AA65" s="794"/>
    </row>
    <row r="66" spans="1:27" s="312" customFormat="1" ht="21" customHeight="1" x14ac:dyDescent="0.2">
      <c r="A66" s="1061"/>
      <c r="B66" s="150"/>
      <c r="C66" s="1704"/>
      <c r="D66" s="1568"/>
      <c r="E66" s="1568"/>
      <c r="F66" s="1568"/>
      <c r="G66" s="1568"/>
      <c r="H66" s="1568"/>
      <c r="I66" s="1568"/>
      <c r="J66" s="1568"/>
      <c r="K66" s="1568"/>
      <c r="L66" s="1569"/>
      <c r="M66" s="1708" t="str">
        <f>IF(M44="","Summe wie 1.1",M44)</f>
        <v>Summe wie 1.1</v>
      </c>
      <c r="N66" s="1709"/>
      <c r="O66" s="1709"/>
      <c r="P66" s="1709"/>
      <c r="Q66" s="1709"/>
      <c r="R66" s="1710"/>
      <c r="S66" s="1708" t="str">
        <f>IF(S44="","Summe wie 1.2",S44)</f>
        <v>Summe wie 1.2</v>
      </c>
      <c r="T66" s="1709"/>
      <c r="U66" s="1709"/>
      <c r="V66" s="1709"/>
      <c r="W66" s="1709"/>
      <c r="X66" s="1710"/>
      <c r="Y66" s="469"/>
      <c r="Z66" s="152"/>
      <c r="AA66" s="794"/>
    </row>
    <row r="67" spans="1:27" s="312" customFormat="1" ht="9" customHeight="1" x14ac:dyDescent="0.2">
      <c r="A67" s="1060"/>
      <c r="B67" s="150"/>
      <c r="C67" s="1654" t="s">
        <v>123</v>
      </c>
      <c r="D67" s="1448" t="s">
        <v>1794</v>
      </c>
      <c r="E67" s="1449"/>
      <c r="F67" s="1449"/>
      <c r="G67" s="1449"/>
      <c r="H67" s="1449"/>
      <c r="I67" s="1449"/>
      <c r="J67" s="1449"/>
      <c r="K67" s="1449"/>
      <c r="L67" s="1449"/>
      <c r="M67" s="1591"/>
      <c r="N67" s="1592"/>
      <c r="O67" s="1592"/>
      <c r="P67" s="1592"/>
      <c r="Q67" s="1592"/>
      <c r="R67" s="1593"/>
      <c r="S67" s="1591"/>
      <c r="T67" s="1592"/>
      <c r="U67" s="1592"/>
      <c r="V67" s="1592"/>
      <c r="W67" s="1592"/>
      <c r="X67" s="1593"/>
      <c r="Y67" s="469"/>
      <c r="Z67" s="152"/>
      <c r="AA67" s="794"/>
    </row>
    <row r="68" spans="1:27" s="312" customFormat="1" ht="21" customHeight="1" x14ac:dyDescent="0.2">
      <c r="A68" s="1060" t="s">
        <v>413</v>
      </c>
      <c r="B68" s="150"/>
      <c r="C68" s="1655"/>
      <c r="D68" s="1450"/>
      <c r="E68" s="1451"/>
      <c r="F68" s="1451"/>
      <c r="G68" s="1451"/>
      <c r="H68" s="1451"/>
      <c r="I68" s="1451"/>
      <c r="J68" s="1451"/>
      <c r="K68" s="1451"/>
      <c r="L68" s="1451"/>
      <c r="M68" s="1627"/>
      <c r="N68" s="1628"/>
      <c r="O68" s="1628"/>
      <c r="P68" s="1628"/>
      <c r="Q68" s="1628"/>
      <c r="R68" s="1629"/>
      <c r="S68" s="1627"/>
      <c r="T68" s="1628"/>
      <c r="U68" s="1628"/>
      <c r="V68" s="1628"/>
      <c r="W68" s="1628"/>
      <c r="X68" s="1629"/>
      <c r="Y68" s="469"/>
      <c r="Z68" s="152"/>
      <c r="AA68" s="794">
        <f>IF(M68="?",0,IF(M68&lt;&gt;"",1,0))+IF(S68="?",0,IF(S68&lt;&gt;"",1,0))</f>
        <v>0</v>
      </c>
    </row>
    <row r="69" spans="1:27" s="312" customFormat="1" ht="5.25" customHeight="1" x14ac:dyDescent="0.2">
      <c r="A69" s="1061"/>
      <c r="B69" s="150"/>
      <c r="C69" s="1655"/>
      <c r="D69" s="1448" t="s">
        <v>1795</v>
      </c>
      <c r="E69" s="1449"/>
      <c r="F69" s="1449"/>
      <c r="G69" s="1449"/>
      <c r="H69" s="1449"/>
      <c r="I69" s="1449"/>
      <c r="J69" s="1449"/>
      <c r="K69" s="1449"/>
      <c r="L69" s="1449"/>
      <c r="M69" s="1591"/>
      <c r="N69" s="1592"/>
      <c r="O69" s="1592"/>
      <c r="P69" s="1592"/>
      <c r="Q69" s="1592"/>
      <c r="R69" s="1593"/>
      <c r="S69" s="1591"/>
      <c r="T69" s="1592"/>
      <c r="U69" s="1592"/>
      <c r="V69" s="1592"/>
      <c r="W69" s="1592"/>
      <c r="X69" s="1593"/>
      <c r="Y69" s="469"/>
      <c r="Z69" s="152"/>
      <c r="AA69" s="794"/>
    </row>
    <row r="70" spans="1:27" s="312" customFormat="1" ht="21" customHeight="1" x14ac:dyDescent="0.2">
      <c r="A70" s="1060" t="s">
        <v>414</v>
      </c>
      <c r="B70" s="150"/>
      <c r="C70" s="1655"/>
      <c r="D70" s="1450"/>
      <c r="E70" s="1451"/>
      <c r="F70" s="1451"/>
      <c r="G70" s="1451"/>
      <c r="H70" s="1451"/>
      <c r="I70" s="1451"/>
      <c r="J70" s="1451"/>
      <c r="K70" s="1451"/>
      <c r="L70" s="1451"/>
      <c r="M70" s="1627"/>
      <c r="N70" s="1628"/>
      <c r="O70" s="1628"/>
      <c r="P70" s="1628"/>
      <c r="Q70" s="1628"/>
      <c r="R70" s="1629"/>
      <c r="S70" s="1627"/>
      <c r="T70" s="1628"/>
      <c r="U70" s="1628"/>
      <c r="V70" s="1628"/>
      <c r="W70" s="1628"/>
      <c r="X70" s="1629"/>
      <c r="Y70" s="469"/>
      <c r="Z70" s="152"/>
      <c r="AA70" s="794">
        <f>IF(M70="?",0,IF(M70&lt;&gt;"",1,0))+IF(S70="?",0,IF(S70&lt;&gt;"",1,0))</f>
        <v>0</v>
      </c>
    </row>
    <row r="71" spans="1:27" s="312" customFormat="1" ht="5.25" customHeight="1" x14ac:dyDescent="0.2">
      <c r="A71" s="1061"/>
      <c r="B71" s="150"/>
      <c r="C71" s="1655"/>
      <c r="D71" s="1448" t="s">
        <v>1796</v>
      </c>
      <c r="E71" s="1449"/>
      <c r="F71" s="1449"/>
      <c r="G71" s="1449"/>
      <c r="H71" s="1449"/>
      <c r="I71" s="1449"/>
      <c r="J71" s="1449"/>
      <c r="K71" s="1449"/>
      <c r="L71" s="1449"/>
      <c r="M71" s="1591"/>
      <c r="N71" s="1592"/>
      <c r="O71" s="1592"/>
      <c r="P71" s="1592"/>
      <c r="Q71" s="1592"/>
      <c r="R71" s="1593"/>
      <c r="S71" s="1591"/>
      <c r="T71" s="1592"/>
      <c r="U71" s="1592"/>
      <c r="V71" s="1592"/>
      <c r="W71" s="1592"/>
      <c r="X71" s="1593"/>
      <c r="Y71" s="469"/>
      <c r="Z71" s="152"/>
      <c r="AA71" s="794"/>
    </row>
    <row r="72" spans="1:27" s="312" customFormat="1" ht="21" customHeight="1" x14ac:dyDescent="0.2">
      <c r="A72" s="1060" t="s">
        <v>415</v>
      </c>
      <c r="B72" s="150"/>
      <c r="C72" s="1656"/>
      <c r="D72" s="1450"/>
      <c r="E72" s="1451"/>
      <c r="F72" s="1451"/>
      <c r="G72" s="1451"/>
      <c r="H72" s="1451"/>
      <c r="I72" s="1451"/>
      <c r="J72" s="1451"/>
      <c r="K72" s="1451"/>
      <c r="L72" s="1451"/>
      <c r="M72" s="1627"/>
      <c r="N72" s="1628"/>
      <c r="O72" s="1628"/>
      <c r="P72" s="1628"/>
      <c r="Q72" s="1628"/>
      <c r="R72" s="1629"/>
      <c r="S72" s="1627"/>
      <c r="T72" s="1628"/>
      <c r="U72" s="1628"/>
      <c r="V72" s="1628"/>
      <c r="W72" s="1628"/>
      <c r="X72" s="1629"/>
      <c r="Y72" s="469"/>
      <c r="Z72" s="152"/>
      <c r="AA72" s="794">
        <f>IF(M72="?",0,IF(M72&lt;&gt;"",1,0))+IF(S72="?",0,IF(S72&lt;&gt;"",1,0))</f>
        <v>0</v>
      </c>
    </row>
    <row r="73" spans="1:27" s="312" customFormat="1" ht="9" customHeight="1" thickBot="1" x14ac:dyDescent="0.25">
      <c r="A73" s="1122"/>
      <c r="B73" s="150"/>
      <c r="C73" s="505"/>
      <c r="D73" s="505"/>
      <c r="E73" s="505"/>
      <c r="F73" s="506"/>
      <c r="G73" s="506"/>
      <c r="H73" s="506"/>
      <c r="I73" s="506"/>
      <c r="J73" s="506"/>
      <c r="K73" s="506"/>
      <c r="L73" s="506"/>
      <c r="M73" s="164"/>
      <c r="N73" s="164"/>
      <c r="O73" s="164"/>
      <c r="P73" s="164"/>
      <c r="Q73" s="164"/>
      <c r="R73" s="164"/>
      <c r="S73" s="507"/>
      <c r="T73" s="507"/>
      <c r="U73" s="507"/>
      <c r="V73" s="507"/>
      <c r="W73" s="507"/>
      <c r="X73" s="507"/>
      <c r="Y73" s="55"/>
      <c r="Z73" s="152"/>
      <c r="AA73" s="794"/>
    </row>
    <row r="74" spans="1:27" s="312" customFormat="1" ht="9" customHeight="1" x14ac:dyDescent="0.2">
      <c r="A74" s="1122"/>
      <c r="B74" s="150"/>
      <c r="C74" s="207"/>
      <c r="D74" s="207"/>
      <c r="E74" s="207"/>
      <c r="F74" s="504"/>
      <c r="G74" s="504"/>
      <c r="H74" s="504"/>
      <c r="I74" s="504"/>
      <c r="J74" s="504"/>
      <c r="K74" s="504"/>
      <c r="L74" s="504"/>
      <c r="M74" s="159"/>
      <c r="N74" s="159"/>
      <c r="O74" s="159"/>
      <c r="P74" s="159"/>
      <c r="Q74" s="159"/>
      <c r="R74" s="159"/>
      <c r="S74" s="71"/>
      <c r="T74" s="71"/>
      <c r="U74" s="71"/>
      <c r="V74" s="71"/>
      <c r="W74" s="71"/>
      <c r="X74" s="71"/>
      <c r="Y74" s="55"/>
      <c r="Z74" s="152"/>
      <c r="AA74" s="794"/>
    </row>
    <row r="75" spans="1:27" s="312" customFormat="1" ht="30" customHeight="1" x14ac:dyDescent="0.2">
      <c r="A75" s="393"/>
      <c r="B75" s="150"/>
      <c r="C75" s="1651" t="s">
        <v>1102</v>
      </c>
      <c r="D75" s="1652"/>
      <c r="E75" s="1652"/>
      <c r="F75" s="1652"/>
      <c r="G75" s="1652"/>
      <c r="H75" s="1652"/>
      <c r="I75" s="1652"/>
      <c r="J75" s="1652"/>
      <c r="K75" s="1652"/>
      <c r="L75" s="1653"/>
      <c r="M75" s="1473" t="s">
        <v>817</v>
      </c>
      <c r="N75" s="1474"/>
      <c r="O75" s="1474"/>
      <c r="P75" s="1474"/>
      <c r="Q75" s="1474"/>
      <c r="R75" s="1475"/>
      <c r="S75" s="1473" t="s">
        <v>818</v>
      </c>
      <c r="T75" s="1474"/>
      <c r="U75" s="1474"/>
      <c r="V75" s="1474"/>
      <c r="W75" s="1474"/>
      <c r="X75" s="1475"/>
      <c r="Y75" s="594"/>
      <c r="Z75" s="152"/>
      <c r="AA75" s="796"/>
    </row>
    <row r="76" spans="1:27" s="312" customFormat="1" ht="9" customHeight="1" x14ac:dyDescent="0.2">
      <c r="A76" s="834"/>
      <c r="B76" s="150"/>
      <c r="C76" s="207"/>
      <c r="D76" s="207"/>
      <c r="E76" s="207"/>
      <c r="F76" s="504"/>
      <c r="G76" s="504"/>
      <c r="H76" s="504"/>
      <c r="I76" s="504"/>
      <c r="J76" s="504"/>
      <c r="K76" s="504"/>
      <c r="L76" s="504"/>
      <c r="M76" s="177"/>
      <c r="N76" s="177"/>
      <c r="O76" s="177"/>
      <c r="P76" s="177"/>
      <c r="Q76" s="177"/>
      <c r="R76" s="177"/>
      <c r="S76" s="55"/>
      <c r="T76" s="55"/>
      <c r="U76" s="55"/>
      <c r="V76" s="55"/>
      <c r="W76" s="55"/>
      <c r="X76" s="55"/>
      <c r="Y76" s="55"/>
      <c r="Z76" s="152"/>
      <c r="AA76" s="794"/>
    </row>
    <row r="77" spans="1:27" s="312" customFormat="1" ht="13.5" customHeight="1" x14ac:dyDescent="0.2">
      <c r="A77" s="1528" t="s">
        <v>408</v>
      </c>
      <c r="B77" s="150"/>
      <c r="C77" s="1635" t="s">
        <v>1098</v>
      </c>
      <c r="D77" s="1637"/>
      <c r="E77" s="1637"/>
      <c r="F77" s="1637"/>
      <c r="G77" s="1637"/>
      <c r="H77" s="1637"/>
      <c r="I77" s="1637"/>
      <c r="J77" s="1637"/>
      <c r="K77" s="1637"/>
      <c r="L77" s="1638"/>
      <c r="M77" s="1495" t="s">
        <v>252</v>
      </c>
      <c r="N77" s="1496"/>
      <c r="O77" s="1496"/>
      <c r="P77" s="1496"/>
      <c r="Q77" s="1496"/>
      <c r="R77" s="1496"/>
      <c r="S77" s="1496"/>
      <c r="T77" s="1496"/>
      <c r="U77" s="1496"/>
      <c r="V77" s="1496"/>
      <c r="W77" s="1496"/>
      <c r="X77" s="1497"/>
      <c r="Y77" s="594"/>
      <c r="Z77" s="152"/>
      <c r="AA77" s="794"/>
    </row>
    <row r="78" spans="1:27" s="312" customFormat="1" ht="13.5" customHeight="1" x14ac:dyDescent="0.2">
      <c r="A78" s="1529"/>
      <c r="B78" s="150"/>
      <c r="C78" s="1702"/>
      <c r="D78" s="1263"/>
      <c r="E78" s="1263"/>
      <c r="F78" s="1263"/>
      <c r="G78" s="1263"/>
      <c r="H78" s="1263"/>
      <c r="I78" s="1263"/>
      <c r="J78" s="1263"/>
      <c r="K78" s="1263"/>
      <c r="L78" s="1703"/>
      <c r="M78" s="1632" t="s">
        <v>1304</v>
      </c>
      <c r="N78" s="1633"/>
      <c r="O78" s="1633"/>
      <c r="P78" s="1633"/>
      <c r="Q78" s="1633"/>
      <c r="R78" s="1634"/>
      <c r="S78" s="1632" t="s">
        <v>1305</v>
      </c>
      <c r="T78" s="1633"/>
      <c r="U78" s="1633"/>
      <c r="V78" s="1633"/>
      <c r="W78" s="1633"/>
      <c r="X78" s="1634"/>
      <c r="Y78" s="594"/>
      <c r="Z78" s="152"/>
      <c r="AA78" s="794"/>
    </row>
    <row r="79" spans="1:27" s="312" customFormat="1" ht="21" customHeight="1" x14ac:dyDescent="0.2">
      <c r="A79" s="1529"/>
      <c r="B79" s="150"/>
      <c r="C79" s="1704"/>
      <c r="D79" s="1568"/>
      <c r="E79" s="1568"/>
      <c r="F79" s="1568"/>
      <c r="G79" s="1568"/>
      <c r="H79" s="1568"/>
      <c r="I79" s="1568"/>
      <c r="J79" s="1568"/>
      <c r="K79" s="1568"/>
      <c r="L79" s="1569"/>
      <c r="M79" s="1708" t="str">
        <f>IF(M44="","Summe wie 1.1",M44)</f>
        <v>Summe wie 1.1</v>
      </c>
      <c r="N79" s="1709"/>
      <c r="O79" s="1709"/>
      <c r="P79" s="1709"/>
      <c r="Q79" s="1709"/>
      <c r="R79" s="1710"/>
      <c r="S79" s="1708" t="str">
        <f>IF(S44="","Summe wie 1.2",S44)</f>
        <v>Summe wie 1.2</v>
      </c>
      <c r="T79" s="1709"/>
      <c r="U79" s="1709"/>
      <c r="V79" s="1709"/>
      <c r="W79" s="1709"/>
      <c r="X79" s="1710"/>
      <c r="Y79" s="594"/>
      <c r="Z79" s="152"/>
      <c r="AA79" s="794"/>
    </row>
    <row r="80" spans="1:27" s="312" customFormat="1" ht="9" customHeight="1" x14ac:dyDescent="0.2">
      <c r="A80" s="1060"/>
      <c r="B80" s="150"/>
      <c r="C80" s="1654" t="s">
        <v>123</v>
      </c>
      <c r="D80" s="1448" t="s">
        <v>1797</v>
      </c>
      <c r="E80" s="1449"/>
      <c r="F80" s="1449"/>
      <c r="G80" s="1449"/>
      <c r="H80" s="1449"/>
      <c r="I80" s="1449"/>
      <c r="J80" s="1449"/>
      <c r="K80" s="1449"/>
      <c r="L80" s="1449"/>
      <c r="M80" s="1591"/>
      <c r="N80" s="1592"/>
      <c r="O80" s="1592"/>
      <c r="P80" s="1592"/>
      <c r="Q80" s="1592"/>
      <c r="R80" s="1593"/>
      <c r="S80" s="1591"/>
      <c r="T80" s="1592"/>
      <c r="U80" s="1592"/>
      <c r="V80" s="1592"/>
      <c r="W80" s="1592"/>
      <c r="X80" s="1593"/>
      <c r="Y80" s="594"/>
      <c r="Z80" s="152"/>
      <c r="AA80" s="794"/>
    </row>
    <row r="81" spans="1:27" s="312" customFormat="1" ht="21" customHeight="1" x14ac:dyDescent="0.2">
      <c r="A81" s="1060" t="s">
        <v>1171</v>
      </c>
      <c r="B81" s="150"/>
      <c r="C81" s="1655"/>
      <c r="D81" s="1450"/>
      <c r="E81" s="1451"/>
      <c r="F81" s="1451"/>
      <c r="G81" s="1451"/>
      <c r="H81" s="1451"/>
      <c r="I81" s="1451"/>
      <c r="J81" s="1451"/>
      <c r="K81" s="1451"/>
      <c r="L81" s="1451"/>
      <c r="M81" s="1627"/>
      <c r="N81" s="1628"/>
      <c r="O81" s="1628"/>
      <c r="P81" s="1628"/>
      <c r="Q81" s="1628"/>
      <c r="R81" s="1629"/>
      <c r="S81" s="1627"/>
      <c r="T81" s="1628"/>
      <c r="U81" s="1628"/>
      <c r="V81" s="1628"/>
      <c r="W81" s="1628"/>
      <c r="X81" s="1629"/>
      <c r="Y81" s="594"/>
      <c r="Z81" s="152"/>
      <c r="AA81" s="794">
        <f>IF(M81="?",0,IF(M81&lt;&gt;"",1,0))+IF(S81="?",0,IF(S81&lt;&gt;"",1,0))</f>
        <v>0</v>
      </c>
    </row>
    <row r="82" spans="1:27" s="312" customFormat="1" ht="5.25" customHeight="1" x14ac:dyDescent="0.2">
      <c r="A82" s="1061"/>
      <c r="B82" s="150"/>
      <c r="C82" s="1655"/>
      <c r="D82" s="1448" t="s">
        <v>1798</v>
      </c>
      <c r="E82" s="1449"/>
      <c r="F82" s="1449"/>
      <c r="G82" s="1449"/>
      <c r="H82" s="1449"/>
      <c r="I82" s="1449"/>
      <c r="J82" s="1449"/>
      <c r="K82" s="1449"/>
      <c r="L82" s="1449"/>
      <c r="M82" s="1591"/>
      <c r="N82" s="1592"/>
      <c r="O82" s="1592"/>
      <c r="P82" s="1592"/>
      <c r="Q82" s="1592"/>
      <c r="R82" s="1593"/>
      <c r="S82" s="1591"/>
      <c r="T82" s="1592"/>
      <c r="U82" s="1592"/>
      <c r="V82" s="1592"/>
      <c r="W82" s="1592"/>
      <c r="X82" s="1593"/>
      <c r="Y82" s="594"/>
      <c r="Z82" s="152"/>
      <c r="AA82" s="794"/>
    </row>
    <row r="83" spans="1:27" s="312" customFormat="1" ht="21" customHeight="1" x14ac:dyDescent="0.2">
      <c r="A83" s="1060" t="s">
        <v>1172</v>
      </c>
      <c r="B83" s="150"/>
      <c r="C83" s="1656"/>
      <c r="D83" s="1450"/>
      <c r="E83" s="1451"/>
      <c r="F83" s="1451"/>
      <c r="G83" s="1451"/>
      <c r="H83" s="1451"/>
      <c r="I83" s="1451"/>
      <c r="J83" s="1451"/>
      <c r="K83" s="1451"/>
      <c r="L83" s="1451"/>
      <c r="M83" s="1627"/>
      <c r="N83" s="1628"/>
      <c r="O83" s="1628"/>
      <c r="P83" s="1628"/>
      <c r="Q83" s="1628"/>
      <c r="R83" s="1629"/>
      <c r="S83" s="1627"/>
      <c r="T83" s="1628"/>
      <c r="U83" s="1628"/>
      <c r="V83" s="1628"/>
      <c r="W83" s="1628"/>
      <c r="X83" s="1629"/>
      <c r="Y83" s="594"/>
      <c r="Z83" s="152"/>
      <c r="AA83" s="794">
        <f>IF(M83="?",0,IF(M83&lt;&gt;"",1,0))+IF(S83="?",0,IF(S83&lt;&gt;"",1,0))</f>
        <v>0</v>
      </c>
    </row>
    <row r="84" spans="1:27" s="312" customFormat="1" ht="9" customHeight="1" x14ac:dyDescent="0.2">
      <c r="A84" s="265" t="str">
        <f>IF(L4&lt;&gt;"",L4,"")</f>
        <v>00000000</v>
      </c>
      <c r="B84" s="166"/>
      <c r="C84" s="167"/>
      <c r="D84" s="167"/>
      <c r="E84" s="167"/>
      <c r="F84" s="167"/>
      <c r="G84" s="167"/>
      <c r="H84" s="167"/>
      <c r="I84" s="167"/>
      <c r="J84" s="167"/>
      <c r="K84" s="167"/>
      <c r="L84" s="167"/>
      <c r="M84" s="167"/>
      <c r="N84" s="167"/>
      <c r="O84" s="167"/>
      <c r="P84" s="167"/>
      <c r="Q84" s="167"/>
      <c r="R84" s="167"/>
      <c r="S84" s="167"/>
      <c r="T84" s="167"/>
      <c r="U84" s="167"/>
      <c r="V84" s="167"/>
      <c r="W84" s="167"/>
      <c r="X84" s="167"/>
      <c r="Y84" s="167"/>
      <c r="Z84" s="168"/>
      <c r="AA84" s="794"/>
    </row>
    <row r="85" spans="1:27" s="312" customFormat="1" ht="5.25" customHeight="1" x14ac:dyDescent="0.2">
      <c r="A85" s="393"/>
      <c r="B85" s="631"/>
      <c r="C85" s="632"/>
      <c r="D85" s="632"/>
      <c r="E85" s="632"/>
      <c r="F85" s="632"/>
      <c r="G85" s="632"/>
      <c r="H85" s="632"/>
      <c r="I85" s="632"/>
      <c r="J85" s="632"/>
      <c r="K85" s="632"/>
      <c r="L85" s="632"/>
      <c r="M85" s="632"/>
      <c r="N85" s="632"/>
      <c r="O85" s="632"/>
      <c r="P85" s="632"/>
      <c r="Q85" s="632"/>
      <c r="R85" s="632"/>
      <c r="S85" s="632"/>
      <c r="T85" s="632"/>
      <c r="U85" s="632"/>
      <c r="V85" s="632"/>
      <c r="W85" s="632"/>
      <c r="X85" s="632"/>
      <c r="Y85" s="632"/>
      <c r="Z85" s="634"/>
      <c r="AA85" s="796"/>
    </row>
    <row r="86" spans="1:27" s="312" customFormat="1" ht="24" customHeight="1" x14ac:dyDescent="0.2">
      <c r="A86" s="393"/>
      <c r="B86" s="150"/>
      <c r="C86" s="153" t="s">
        <v>1580</v>
      </c>
      <c r="D86" s="153"/>
      <c r="E86" s="153"/>
      <c r="F86" s="153"/>
      <c r="G86" s="153"/>
      <c r="H86" s="153"/>
      <c r="I86" s="153"/>
      <c r="J86" s="153"/>
      <c r="K86" s="153"/>
      <c r="L86" s="153"/>
      <c r="M86" s="153"/>
      <c r="N86" s="153"/>
      <c r="O86" s="153"/>
      <c r="P86" s="153"/>
      <c r="Q86" s="153"/>
      <c r="R86" s="153"/>
      <c r="S86" s="153"/>
      <c r="T86" s="153"/>
      <c r="U86" s="153"/>
      <c r="V86" s="153"/>
      <c r="W86" s="153"/>
      <c r="X86" s="153"/>
      <c r="Y86" s="153"/>
      <c r="Z86" s="152"/>
      <c r="AA86" s="796"/>
    </row>
    <row r="87" spans="1:27" s="768" customFormat="1" ht="5.25" customHeight="1" x14ac:dyDescent="0.2">
      <c r="A87" s="394"/>
      <c r="B87" s="155"/>
      <c r="C87" s="1121"/>
      <c r="D87" s="122"/>
      <c r="E87" s="122"/>
      <c r="F87" s="122"/>
      <c r="G87" s="122"/>
      <c r="H87" s="122"/>
      <c r="I87" s="122"/>
      <c r="J87" s="122"/>
      <c r="K87" s="122"/>
      <c r="L87" s="122"/>
      <c r="M87" s="122"/>
      <c r="N87" s="122"/>
      <c r="O87" s="122"/>
      <c r="P87" s="122"/>
      <c r="Q87" s="122"/>
      <c r="R87" s="122"/>
      <c r="S87" s="122"/>
      <c r="T87" s="122"/>
      <c r="U87" s="122"/>
      <c r="V87" s="122"/>
      <c r="W87" s="122"/>
      <c r="X87" s="122"/>
      <c r="Y87" s="122"/>
      <c r="Z87" s="156"/>
      <c r="AA87" s="796"/>
    </row>
    <row r="88" spans="1:27" s="768" customFormat="1" ht="15" customHeight="1" x14ac:dyDescent="0.2">
      <c r="A88" s="394" t="s">
        <v>219</v>
      </c>
      <c r="B88" s="155"/>
      <c r="C88" s="1719" t="s">
        <v>1462</v>
      </c>
      <c r="D88" s="1719"/>
      <c r="E88" s="1719"/>
      <c r="F88" s="1719"/>
      <c r="G88" s="1719"/>
      <c r="H88" s="1719"/>
      <c r="I88" s="1719"/>
      <c r="J88" s="1719"/>
      <c r="K88" s="1719"/>
      <c r="L88" s="1719"/>
      <c r="M88" s="1719"/>
      <c r="N88" s="1719"/>
      <c r="O88" s="1719"/>
      <c r="P88" s="1719"/>
      <c r="Q88" s="1719"/>
      <c r="R88" s="1719"/>
      <c r="S88" s="1719"/>
      <c r="T88" s="1719"/>
      <c r="U88" s="1719"/>
      <c r="V88" s="1719"/>
      <c r="W88" s="1719"/>
      <c r="X88" s="1719"/>
      <c r="Y88" s="122"/>
      <c r="Z88" s="156"/>
      <c r="AA88" s="796"/>
    </row>
    <row r="89" spans="1:27" s="768" customFormat="1" ht="5.25" customHeight="1" x14ac:dyDescent="0.2">
      <c r="A89" s="394"/>
      <c r="B89" s="155"/>
      <c r="C89" s="1121"/>
      <c r="D89" s="122"/>
      <c r="E89" s="122"/>
      <c r="F89" s="122"/>
      <c r="G89" s="122"/>
      <c r="H89" s="122"/>
      <c r="I89" s="122"/>
      <c r="J89" s="122"/>
      <c r="K89" s="122"/>
      <c r="L89" s="122"/>
      <c r="M89" s="122"/>
      <c r="N89" s="122"/>
      <c r="O89" s="122"/>
      <c r="P89" s="122"/>
      <c r="Q89" s="122"/>
      <c r="R89" s="122"/>
      <c r="S89" s="122"/>
      <c r="T89" s="122"/>
      <c r="U89" s="122"/>
      <c r="V89" s="122"/>
      <c r="W89" s="122"/>
      <c r="X89" s="122"/>
      <c r="Y89" s="122"/>
      <c r="Z89" s="156"/>
      <c r="AA89" s="796"/>
    </row>
    <row r="90" spans="1:27" s="312" customFormat="1" ht="36" customHeight="1" x14ac:dyDescent="0.2">
      <c r="A90" s="393"/>
      <c r="B90" s="150"/>
      <c r="C90" s="1722" t="s">
        <v>1399</v>
      </c>
      <c r="D90" s="1723"/>
      <c r="E90" s="1723"/>
      <c r="F90" s="1723"/>
      <c r="G90" s="1723"/>
      <c r="H90" s="1723"/>
      <c r="I90" s="1723"/>
      <c r="J90" s="1723"/>
      <c r="K90" s="1723"/>
      <c r="L90" s="1723"/>
      <c r="M90" s="1546" t="s">
        <v>1583</v>
      </c>
      <c r="N90" s="1547"/>
      <c r="O90" s="1547"/>
      <c r="P90" s="1547"/>
      <c r="Q90" s="1547"/>
      <c r="R90" s="1547"/>
      <c r="S90" s="1548"/>
      <c r="T90" s="1548"/>
      <c r="U90" s="1548"/>
      <c r="V90" s="1548"/>
      <c r="W90" s="1548"/>
      <c r="X90" s="1549"/>
      <c r="Y90" s="594"/>
      <c r="Z90" s="152"/>
      <c r="AA90" s="796"/>
    </row>
    <row r="91" spans="1:27" s="312" customFormat="1" ht="5.25" customHeight="1" x14ac:dyDescent="0.2">
      <c r="A91" s="1063"/>
      <c r="B91" s="150"/>
      <c r="C91" s="1720" t="s">
        <v>1349</v>
      </c>
      <c r="D91" s="1721"/>
      <c r="E91" s="1721"/>
      <c r="F91" s="1721"/>
      <c r="G91" s="1721"/>
      <c r="H91" s="1721"/>
      <c r="I91" s="1721"/>
      <c r="J91" s="1721"/>
      <c r="K91" s="1721"/>
      <c r="L91" s="1721"/>
      <c r="M91" s="1657"/>
      <c r="N91" s="1463"/>
      <c r="O91" s="1463"/>
      <c r="P91" s="1463"/>
      <c r="Q91" s="1463"/>
      <c r="R91" s="1463"/>
      <c r="S91" s="1578"/>
      <c r="T91" s="1463"/>
      <c r="U91" s="1463"/>
      <c r="V91" s="1463"/>
      <c r="W91" s="1463"/>
      <c r="X91" s="1464"/>
      <c r="Y91" s="55"/>
      <c r="Z91" s="152"/>
      <c r="AA91" s="794"/>
    </row>
    <row r="92" spans="1:27" s="312" customFormat="1" ht="21" customHeight="1" x14ac:dyDescent="0.2">
      <c r="A92" s="1063" t="s">
        <v>1464</v>
      </c>
      <c r="B92" s="150"/>
      <c r="C92" s="1665"/>
      <c r="D92" s="1665"/>
      <c r="E92" s="1665"/>
      <c r="F92" s="1665"/>
      <c r="G92" s="1665"/>
      <c r="H92" s="1665"/>
      <c r="I92" s="1665"/>
      <c r="J92" s="1665"/>
      <c r="K92" s="1665"/>
      <c r="L92" s="1665"/>
      <c r="M92" s="1627"/>
      <c r="N92" s="1628"/>
      <c r="O92" s="1628"/>
      <c r="P92" s="1628"/>
      <c r="Q92" s="1628"/>
      <c r="R92" s="1628"/>
      <c r="S92" s="1628"/>
      <c r="T92" s="1628"/>
      <c r="U92" s="1628"/>
      <c r="V92" s="1628"/>
      <c r="W92" s="1628"/>
      <c r="X92" s="1629"/>
      <c r="Y92" s="55"/>
      <c r="Z92" s="152"/>
      <c r="AA92" s="794">
        <f>IF(M92="?",0,IF(M92&lt;&gt;"",1,0))</f>
        <v>0</v>
      </c>
    </row>
    <row r="93" spans="1:27" s="312" customFormat="1" ht="5.25" customHeight="1" x14ac:dyDescent="0.2">
      <c r="A93" s="1133"/>
      <c r="B93" s="150"/>
      <c r="C93" s="1663" t="s">
        <v>1350</v>
      </c>
      <c r="D93" s="1664"/>
      <c r="E93" s="1664"/>
      <c r="F93" s="1664"/>
      <c r="G93" s="1664"/>
      <c r="H93" s="1664"/>
      <c r="I93" s="1664"/>
      <c r="J93" s="1664"/>
      <c r="K93" s="1664"/>
      <c r="L93" s="1664"/>
      <c r="M93" s="1657"/>
      <c r="N93" s="1463"/>
      <c r="O93" s="1463"/>
      <c r="P93" s="1463"/>
      <c r="Q93" s="1463"/>
      <c r="R93" s="1463"/>
      <c r="S93" s="1578"/>
      <c r="T93" s="1463"/>
      <c r="U93" s="1463"/>
      <c r="V93" s="1463"/>
      <c r="W93" s="1463"/>
      <c r="X93" s="1464"/>
      <c r="Y93" s="55"/>
      <c r="Z93" s="152"/>
      <c r="AA93" s="794"/>
    </row>
    <row r="94" spans="1:27" s="312" customFormat="1" ht="21" customHeight="1" x14ac:dyDescent="0.2">
      <c r="A94" s="1063" t="s">
        <v>1465</v>
      </c>
      <c r="B94" s="150"/>
      <c r="C94" s="1665"/>
      <c r="D94" s="1665"/>
      <c r="E94" s="1665"/>
      <c r="F94" s="1665"/>
      <c r="G94" s="1665"/>
      <c r="H94" s="1665"/>
      <c r="I94" s="1665"/>
      <c r="J94" s="1665"/>
      <c r="K94" s="1665"/>
      <c r="L94" s="1665"/>
      <c r="M94" s="1627"/>
      <c r="N94" s="1628"/>
      <c r="O94" s="1628"/>
      <c r="P94" s="1628"/>
      <c r="Q94" s="1628"/>
      <c r="R94" s="1628"/>
      <c r="S94" s="1628"/>
      <c r="T94" s="1628"/>
      <c r="U94" s="1628"/>
      <c r="V94" s="1628"/>
      <c r="W94" s="1628"/>
      <c r="X94" s="1629"/>
      <c r="Y94" s="55"/>
      <c r="Z94" s="152"/>
      <c r="AA94" s="794">
        <f>IF(M94="?",0,IF(M94&lt;&gt;"",1,0))</f>
        <v>0</v>
      </c>
    </row>
    <row r="95" spans="1:27" s="312" customFormat="1" ht="5.25" customHeight="1" x14ac:dyDescent="0.2">
      <c r="A95" s="1133"/>
      <c r="B95" s="150"/>
      <c r="C95" s="1663" t="s">
        <v>1396</v>
      </c>
      <c r="D95" s="1664"/>
      <c r="E95" s="1664"/>
      <c r="F95" s="1664"/>
      <c r="G95" s="1664"/>
      <c r="H95" s="1664"/>
      <c r="I95" s="1664"/>
      <c r="J95" s="1664"/>
      <c r="K95" s="1664"/>
      <c r="L95" s="1664"/>
      <c r="M95" s="1657"/>
      <c r="N95" s="1463"/>
      <c r="O95" s="1463"/>
      <c r="P95" s="1463"/>
      <c r="Q95" s="1463"/>
      <c r="R95" s="1463"/>
      <c r="S95" s="1578"/>
      <c r="T95" s="1463"/>
      <c r="U95" s="1463"/>
      <c r="V95" s="1463"/>
      <c r="W95" s="1463"/>
      <c r="X95" s="1464"/>
      <c r="Y95" s="55"/>
      <c r="Z95" s="152"/>
      <c r="AA95" s="794"/>
    </row>
    <row r="96" spans="1:27" s="312" customFormat="1" ht="21" customHeight="1" x14ac:dyDescent="0.2">
      <c r="A96" s="1063" t="s">
        <v>1698</v>
      </c>
      <c r="B96" s="150"/>
      <c r="C96" s="1665"/>
      <c r="D96" s="1665"/>
      <c r="E96" s="1665"/>
      <c r="F96" s="1665"/>
      <c r="G96" s="1665"/>
      <c r="H96" s="1665"/>
      <c r="I96" s="1665"/>
      <c r="J96" s="1665"/>
      <c r="K96" s="1665"/>
      <c r="L96" s="1665"/>
      <c r="M96" s="1627"/>
      <c r="N96" s="1628"/>
      <c r="O96" s="1628"/>
      <c r="P96" s="1628"/>
      <c r="Q96" s="1628"/>
      <c r="R96" s="1628"/>
      <c r="S96" s="1628"/>
      <c r="T96" s="1628"/>
      <c r="U96" s="1628"/>
      <c r="V96" s="1628"/>
      <c r="W96" s="1628"/>
      <c r="X96" s="1629"/>
      <c r="Y96" s="55"/>
      <c r="Z96" s="152"/>
      <c r="AA96" s="794">
        <f>IF(M96="?",0,IF(M96&lt;&gt;"",1,0))</f>
        <v>0</v>
      </c>
    </row>
    <row r="97" spans="1:27" s="312" customFormat="1" ht="9" customHeight="1" thickBot="1" x14ac:dyDescent="0.25">
      <c r="A97" s="1063"/>
      <c r="B97" s="150"/>
      <c r="C97" s="505"/>
      <c r="D97" s="505"/>
      <c r="E97" s="505"/>
      <c r="F97" s="506"/>
      <c r="G97" s="506"/>
      <c r="H97" s="506"/>
      <c r="I97" s="506"/>
      <c r="J97" s="506"/>
      <c r="K97" s="506"/>
      <c r="L97" s="506"/>
      <c r="M97" s="164"/>
      <c r="N97" s="164"/>
      <c r="O97" s="164"/>
      <c r="P97" s="164"/>
      <c r="Q97" s="164"/>
      <c r="R97" s="164"/>
      <c r="S97" s="507"/>
      <c r="T97" s="507"/>
      <c r="U97" s="507"/>
      <c r="V97" s="507"/>
      <c r="W97" s="507"/>
      <c r="X97" s="507"/>
      <c r="Y97" s="55"/>
      <c r="Z97" s="152"/>
      <c r="AA97" s="794"/>
    </row>
    <row r="98" spans="1:27" s="312" customFormat="1" ht="9" customHeight="1" x14ac:dyDescent="0.2">
      <c r="A98" s="747"/>
      <c r="B98" s="150"/>
      <c r="C98" s="207"/>
      <c r="D98" s="207"/>
      <c r="E98" s="207"/>
      <c r="F98" s="504"/>
      <c r="G98" s="504"/>
      <c r="H98" s="504"/>
      <c r="I98" s="504"/>
      <c r="J98" s="504"/>
      <c r="K98" s="504"/>
      <c r="L98" s="504"/>
      <c r="M98" s="159"/>
      <c r="N98" s="159"/>
      <c r="O98" s="159"/>
      <c r="P98" s="159"/>
      <c r="Q98" s="159"/>
      <c r="R98" s="159"/>
      <c r="S98" s="71"/>
      <c r="T98" s="71"/>
      <c r="U98" s="71"/>
      <c r="V98" s="71"/>
      <c r="W98" s="71"/>
      <c r="X98" s="71"/>
      <c r="Y98" s="55"/>
      <c r="Z98" s="152"/>
      <c r="AA98" s="794"/>
    </row>
    <row r="99" spans="1:27" s="312" customFormat="1" ht="36" customHeight="1" x14ac:dyDescent="0.2">
      <c r="A99" s="393"/>
      <c r="B99" s="150"/>
      <c r="C99" s="1651"/>
      <c r="D99" s="1652"/>
      <c r="E99" s="1652"/>
      <c r="F99" s="1652"/>
      <c r="G99" s="1652"/>
      <c r="H99" s="1652"/>
      <c r="I99" s="1652"/>
      <c r="J99" s="1652"/>
      <c r="K99" s="1652"/>
      <c r="L99" s="1653"/>
      <c r="M99" s="1648"/>
      <c r="N99" s="1649"/>
      <c r="O99" s="1649"/>
      <c r="P99" s="1649"/>
      <c r="Q99" s="1649"/>
      <c r="R99" s="1650"/>
      <c r="S99" s="1473" t="s">
        <v>1849</v>
      </c>
      <c r="T99" s="1474"/>
      <c r="U99" s="1474"/>
      <c r="V99" s="1474"/>
      <c r="W99" s="1474"/>
      <c r="X99" s="1475"/>
      <c r="Y99" s="594"/>
      <c r="Z99" s="152"/>
      <c r="AA99" s="796"/>
    </row>
    <row r="100" spans="1:27" s="312" customFormat="1" ht="9" customHeight="1" x14ac:dyDescent="0.2">
      <c r="A100" s="1170"/>
      <c r="B100" s="150"/>
      <c r="C100" s="207"/>
      <c r="D100" s="207"/>
      <c r="E100" s="207"/>
      <c r="F100" s="504"/>
      <c r="G100" s="504"/>
      <c r="H100" s="504"/>
      <c r="I100" s="504"/>
      <c r="J100" s="504"/>
      <c r="K100" s="504"/>
      <c r="L100" s="504"/>
      <c r="M100" s="177"/>
      <c r="N100" s="177"/>
      <c r="O100" s="177"/>
      <c r="P100" s="177"/>
      <c r="Q100" s="177"/>
      <c r="R100" s="177"/>
      <c r="S100" s="55"/>
      <c r="T100" s="55"/>
      <c r="U100" s="55"/>
      <c r="V100" s="594"/>
      <c r="W100" s="594"/>
      <c r="X100" s="594"/>
      <c r="Y100" s="594"/>
      <c r="Z100" s="152"/>
      <c r="AA100" s="796"/>
    </row>
    <row r="101" spans="1:27" s="312" customFormat="1" ht="5.25" customHeight="1" x14ac:dyDescent="0.2">
      <c r="A101" s="1172"/>
      <c r="B101" s="150"/>
      <c r="C101" s="1738" t="s">
        <v>1848</v>
      </c>
      <c r="D101" s="1739"/>
      <c r="E101" s="1739"/>
      <c r="F101" s="1739"/>
      <c r="G101" s="1739"/>
      <c r="H101" s="1739"/>
      <c r="I101" s="1739"/>
      <c r="J101" s="1739"/>
      <c r="K101" s="1739"/>
      <c r="L101" s="1739"/>
      <c r="M101" s="1578"/>
      <c r="N101" s="1578"/>
      <c r="O101" s="1578"/>
      <c r="P101" s="1578"/>
      <c r="Q101" s="1578"/>
      <c r="R101" s="1578"/>
      <c r="S101" s="1578"/>
      <c r="T101" s="1578"/>
      <c r="U101" s="1578"/>
      <c r="V101" s="1578"/>
      <c r="W101" s="1578"/>
      <c r="X101" s="1579"/>
      <c r="Y101" s="55"/>
      <c r="Z101" s="152"/>
      <c r="AA101" s="794"/>
    </row>
    <row r="102" spans="1:27" s="312" customFormat="1" ht="21" customHeight="1" x14ac:dyDescent="0.2">
      <c r="A102" s="1171" t="s">
        <v>110</v>
      </c>
      <c r="B102" s="150"/>
      <c r="C102" s="1492"/>
      <c r="D102" s="1493"/>
      <c r="E102" s="1493"/>
      <c r="F102" s="1493"/>
      <c r="G102" s="1493"/>
      <c r="H102" s="1493"/>
      <c r="I102" s="1493"/>
      <c r="J102" s="1493"/>
      <c r="K102" s="1493"/>
      <c r="L102" s="1493"/>
      <c r="M102" s="1740"/>
      <c r="N102" s="1741"/>
      <c r="O102" s="1741"/>
      <c r="P102" s="1741"/>
      <c r="Q102" s="1741"/>
      <c r="R102" s="1741"/>
      <c r="S102" s="1671"/>
      <c r="T102" s="1628"/>
      <c r="U102" s="1628"/>
      <c r="V102" s="1628"/>
      <c r="W102" s="1628"/>
      <c r="X102" s="1629"/>
      <c r="Y102" s="55"/>
      <c r="Z102" s="152"/>
      <c r="AA102" s="794">
        <f>IF(S102="?",0,IF(S102&lt;&gt;"",1,0))</f>
        <v>0</v>
      </c>
    </row>
    <row r="103" spans="1:27" s="312" customFormat="1" ht="9" customHeight="1" x14ac:dyDescent="0.2">
      <c r="A103" s="393"/>
      <c r="B103" s="166"/>
      <c r="C103" s="167"/>
      <c r="D103" s="167"/>
      <c r="E103" s="167"/>
      <c r="F103" s="167"/>
      <c r="G103" s="167"/>
      <c r="H103" s="167"/>
      <c r="I103" s="167"/>
      <c r="J103" s="167"/>
      <c r="K103" s="167"/>
      <c r="L103" s="167"/>
      <c r="M103" s="167"/>
      <c r="N103" s="167"/>
      <c r="O103" s="167"/>
      <c r="P103" s="167"/>
      <c r="Q103" s="167"/>
      <c r="R103" s="167"/>
      <c r="S103" s="167"/>
      <c r="T103" s="167"/>
      <c r="U103" s="167"/>
      <c r="V103" s="167"/>
      <c r="W103" s="167"/>
      <c r="X103" s="167"/>
      <c r="Y103" s="167"/>
      <c r="Z103" s="168"/>
      <c r="AA103" s="794"/>
    </row>
    <row r="104" spans="1:27" s="312" customFormat="1" ht="5.25" customHeight="1" x14ac:dyDescent="0.2">
      <c r="A104" s="393"/>
      <c r="B104" s="631"/>
      <c r="C104" s="632"/>
      <c r="D104" s="632"/>
      <c r="E104" s="632"/>
      <c r="F104" s="632"/>
      <c r="G104" s="632"/>
      <c r="H104" s="632"/>
      <c r="I104" s="632"/>
      <c r="J104" s="632"/>
      <c r="K104" s="632"/>
      <c r="L104" s="632"/>
      <c r="M104" s="632"/>
      <c r="N104" s="632"/>
      <c r="O104" s="632"/>
      <c r="P104" s="632"/>
      <c r="Q104" s="632"/>
      <c r="R104" s="632"/>
      <c r="S104" s="632"/>
      <c r="T104" s="632"/>
      <c r="U104" s="632"/>
      <c r="V104" s="632"/>
      <c r="W104" s="632"/>
      <c r="X104" s="632"/>
      <c r="Y104" s="632"/>
      <c r="Z104" s="634"/>
      <c r="AA104" s="794"/>
    </row>
    <row r="105" spans="1:27" s="312" customFormat="1" ht="24" customHeight="1" x14ac:dyDescent="0.2">
      <c r="A105" s="393"/>
      <c r="B105" s="150"/>
      <c r="C105" s="153" t="s">
        <v>1742</v>
      </c>
      <c r="D105" s="153"/>
      <c r="E105" s="153"/>
      <c r="F105" s="153"/>
      <c r="G105" s="153"/>
      <c r="H105" s="153"/>
      <c r="I105" s="153"/>
      <c r="J105" s="153"/>
      <c r="K105" s="153"/>
      <c r="L105" s="153"/>
      <c r="M105" s="153"/>
      <c r="N105" s="153"/>
      <c r="O105" s="153"/>
      <c r="P105" s="153"/>
      <c r="Q105" s="153"/>
      <c r="R105" s="153"/>
      <c r="S105" s="308"/>
      <c r="T105" s="308"/>
      <c r="U105" s="308"/>
      <c r="V105" s="153"/>
      <c r="W105" s="153"/>
      <c r="X105" s="153"/>
      <c r="Y105" s="153"/>
      <c r="Z105" s="152"/>
      <c r="AA105" s="794"/>
    </row>
    <row r="106" spans="1:27" s="768" customFormat="1" ht="15" customHeight="1" x14ac:dyDescent="0.2">
      <c r="A106" s="394" t="s">
        <v>219</v>
      </c>
      <c r="B106" s="155"/>
      <c r="C106" s="1660" t="s">
        <v>1347</v>
      </c>
      <c r="D106" s="1661"/>
      <c r="E106" s="1661"/>
      <c r="F106" s="1661"/>
      <c r="G106" s="1661"/>
      <c r="H106" s="1661"/>
      <c r="I106" s="1661"/>
      <c r="J106" s="1661"/>
      <c r="K106" s="1661"/>
      <c r="L106" s="1661"/>
      <c r="M106" s="1661"/>
      <c r="N106" s="1661"/>
      <c r="O106" s="1661"/>
      <c r="P106" s="1661"/>
      <c r="Q106" s="1661"/>
      <c r="R106" s="1661"/>
      <c r="S106" s="1661"/>
      <c r="T106" s="1661"/>
      <c r="U106" s="1661"/>
      <c r="V106" s="1661"/>
      <c r="W106" s="1662"/>
      <c r="X106" s="1662"/>
      <c r="Y106" s="1662"/>
      <c r="Z106" s="156"/>
      <c r="AA106" s="794"/>
    </row>
    <row r="107" spans="1:27" s="768" customFormat="1" ht="27" customHeight="1" x14ac:dyDescent="0.2">
      <c r="A107" s="394" t="s">
        <v>219</v>
      </c>
      <c r="B107" s="155"/>
      <c r="C107" s="1621" t="s">
        <v>1271</v>
      </c>
      <c r="D107" s="1661"/>
      <c r="E107" s="1661"/>
      <c r="F107" s="1661"/>
      <c r="G107" s="1661"/>
      <c r="H107" s="1661"/>
      <c r="I107" s="1661"/>
      <c r="J107" s="1661"/>
      <c r="K107" s="1661"/>
      <c r="L107" s="1661"/>
      <c r="M107" s="1661"/>
      <c r="N107" s="1661"/>
      <c r="O107" s="1661"/>
      <c r="P107" s="1661"/>
      <c r="Q107" s="1661"/>
      <c r="R107" s="1661"/>
      <c r="S107" s="1661"/>
      <c r="T107" s="1661"/>
      <c r="U107" s="1661"/>
      <c r="V107" s="1661"/>
      <c r="W107" s="1662"/>
      <c r="X107" s="1662"/>
      <c r="Y107" s="1662"/>
      <c r="Z107" s="156"/>
      <c r="AA107" s="794"/>
    </row>
    <row r="108" spans="1:27" s="768" customFormat="1" ht="27" customHeight="1" x14ac:dyDescent="0.2">
      <c r="A108" s="394" t="s">
        <v>219</v>
      </c>
      <c r="B108" s="155"/>
      <c r="C108" s="1672" t="s">
        <v>1035</v>
      </c>
      <c r="D108" s="1266"/>
      <c r="E108" s="1266"/>
      <c r="F108" s="1266"/>
      <c r="G108" s="1266"/>
      <c r="H108" s="1266"/>
      <c r="I108" s="1266"/>
      <c r="J108" s="1266"/>
      <c r="K108" s="1266"/>
      <c r="L108" s="1266"/>
      <c r="M108" s="1266"/>
      <c r="N108" s="1266"/>
      <c r="O108" s="1266"/>
      <c r="P108" s="1266"/>
      <c r="Q108" s="1266"/>
      <c r="R108" s="1266"/>
      <c r="S108" s="1266"/>
      <c r="T108" s="1266"/>
      <c r="U108" s="1266"/>
      <c r="V108" s="1266"/>
      <c r="W108" s="1266"/>
      <c r="X108" s="1266"/>
      <c r="Y108" s="122"/>
      <c r="Z108" s="156"/>
      <c r="AA108" s="796"/>
    </row>
    <row r="109" spans="1:27" s="768" customFormat="1" ht="9" customHeight="1" x14ac:dyDescent="0.2">
      <c r="A109" s="394"/>
      <c r="B109" s="155"/>
      <c r="C109" s="833"/>
      <c r="D109" s="122"/>
      <c r="E109" s="122"/>
      <c r="F109" s="122"/>
      <c r="G109" s="122"/>
      <c r="H109" s="122"/>
      <c r="I109" s="122"/>
      <c r="J109" s="122"/>
      <c r="K109" s="122"/>
      <c r="L109" s="122"/>
      <c r="M109" s="122"/>
      <c r="N109" s="122"/>
      <c r="O109" s="122"/>
      <c r="P109" s="122"/>
      <c r="Q109" s="122"/>
      <c r="R109" s="122"/>
      <c r="S109" s="122"/>
      <c r="T109" s="122"/>
      <c r="U109" s="122"/>
      <c r="V109" s="122"/>
      <c r="W109" s="122"/>
      <c r="X109" s="122"/>
      <c r="Y109" s="122"/>
      <c r="Z109" s="156"/>
      <c r="AA109" s="794"/>
    </row>
    <row r="110" spans="1:27" s="312" customFormat="1" ht="30" customHeight="1" x14ac:dyDescent="0.2">
      <c r="A110" s="393"/>
      <c r="B110" s="150"/>
      <c r="C110" s="1651" t="s">
        <v>1102</v>
      </c>
      <c r="D110" s="1652"/>
      <c r="E110" s="1652"/>
      <c r="F110" s="1652"/>
      <c r="G110" s="1652"/>
      <c r="H110" s="1652"/>
      <c r="I110" s="1652"/>
      <c r="J110" s="1652"/>
      <c r="K110" s="1652"/>
      <c r="L110" s="1653"/>
      <c r="M110" s="1473" t="s">
        <v>817</v>
      </c>
      <c r="N110" s="1474"/>
      <c r="O110" s="1474"/>
      <c r="P110" s="1474"/>
      <c r="Q110" s="1474"/>
      <c r="R110" s="1475"/>
      <c r="S110" s="1473" t="s">
        <v>818</v>
      </c>
      <c r="T110" s="1474"/>
      <c r="U110" s="1474"/>
      <c r="V110" s="1474"/>
      <c r="W110" s="1474"/>
      <c r="X110" s="1475"/>
      <c r="Y110" s="594"/>
      <c r="Z110" s="152"/>
      <c r="AA110" s="796"/>
    </row>
    <row r="111" spans="1:27" s="312" customFormat="1" ht="9" customHeight="1" x14ac:dyDescent="0.2">
      <c r="A111" s="694"/>
      <c r="B111" s="150"/>
      <c r="C111" s="207"/>
      <c r="D111" s="207"/>
      <c r="E111" s="207"/>
      <c r="F111" s="504"/>
      <c r="G111" s="504"/>
      <c r="H111" s="504"/>
      <c r="I111" s="504"/>
      <c r="J111" s="504"/>
      <c r="K111" s="504"/>
      <c r="L111" s="504"/>
      <c r="M111" s="177"/>
      <c r="N111" s="177"/>
      <c r="O111" s="177"/>
      <c r="P111" s="177"/>
      <c r="Q111" s="177"/>
      <c r="R111" s="177"/>
      <c r="S111" s="55"/>
      <c r="T111" s="55"/>
      <c r="U111" s="55"/>
      <c r="V111" s="469"/>
      <c r="W111" s="469"/>
      <c r="X111" s="469"/>
      <c r="Y111" s="469"/>
      <c r="Z111" s="152"/>
      <c r="AA111" s="794"/>
    </row>
    <row r="112" spans="1:27" s="312" customFormat="1" ht="13.5" customHeight="1" x14ac:dyDescent="0.2">
      <c r="A112" s="1528" t="s">
        <v>417</v>
      </c>
      <c r="B112" s="150"/>
      <c r="C112" s="1635" t="s">
        <v>277</v>
      </c>
      <c r="D112" s="1637"/>
      <c r="E112" s="1637"/>
      <c r="F112" s="1637"/>
      <c r="G112" s="1637"/>
      <c r="H112" s="1637"/>
      <c r="I112" s="1637"/>
      <c r="J112" s="1637"/>
      <c r="K112" s="1637"/>
      <c r="L112" s="1638"/>
      <c r="M112" s="1495" t="s">
        <v>67</v>
      </c>
      <c r="N112" s="1496"/>
      <c r="O112" s="1496"/>
      <c r="P112" s="1496"/>
      <c r="Q112" s="1496"/>
      <c r="R112" s="1496"/>
      <c r="S112" s="1496"/>
      <c r="T112" s="1496"/>
      <c r="U112" s="1496"/>
      <c r="V112" s="1496"/>
      <c r="W112" s="1496"/>
      <c r="X112" s="1497"/>
      <c r="Y112" s="469"/>
      <c r="Z112" s="152"/>
      <c r="AA112" s="794"/>
    </row>
    <row r="113" spans="1:27" s="312" customFormat="1" ht="13.5" customHeight="1" x14ac:dyDescent="0.2">
      <c r="A113" s="1529"/>
      <c r="B113" s="150"/>
      <c r="C113" s="1702"/>
      <c r="D113" s="1263"/>
      <c r="E113" s="1263"/>
      <c r="F113" s="1263"/>
      <c r="G113" s="1263"/>
      <c r="H113" s="1263"/>
      <c r="I113" s="1263"/>
      <c r="J113" s="1263"/>
      <c r="K113" s="1263"/>
      <c r="L113" s="1703"/>
      <c r="M113" s="1705" t="s">
        <v>858</v>
      </c>
      <c r="N113" s="1706"/>
      <c r="O113" s="1706"/>
      <c r="P113" s="1706"/>
      <c r="Q113" s="1706"/>
      <c r="R113" s="1707"/>
      <c r="S113" s="1705" t="s">
        <v>859</v>
      </c>
      <c r="T113" s="1706"/>
      <c r="U113" s="1706"/>
      <c r="V113" s="1706"/>
      <c r="W113" s="1706"/>
      <c r="X113" s="1707"/>
      <c r="Y113" s="469"/>
      <c r="Z113" s="152"/>
      <c r="AA113" s="794"/>
    </row>
    <row r="114" spans="1:27" s="312" customFormat="1" ht="21" customHeight="1" x14ac:dyDescent="0.2">
      <c r="A114" s="1529"/>
      <c r="B114" s="150"/>
      <c r="C114" s="1704"/>
      <c r="D114" s="1568"/>
      <c r="E114" s="1568"/>
      <c r="F114" s="1568"/>
      <c r="G114" s="1568"/>
      <c r="H114" s="1568"/>
      <c r="I114" s="1568"/>
      <c r="J114" s="1568"/>
      <c r="K114" s="1568"/>
      <c r="L114" s="1569"/>
      <c r="M114" s="1645"/>
      <c r="N114" s="1646"/>
      <c r="O114" s="1646"/>
      <c r="P114" s="1646"/>
      <c r="Q114" s="1646"/>
      <c r="R114" s="1647"/>
      <c r="S114" s="1645"/>
      <c r="T114" s="1646"/>
      <c r="U114" s="1646"/>
      <c r="V114" s="1646"/>
      <c r="W114" s="1646"/>
      <c r="X114" s="1647"/>
      <c r="Y114" s="469"/>
      <c r="Z114" s="152"/>
      <c r="AA114" s="794">
        <f>IF(M114="?",0,IF(M114&lt;&gt;"",1,0))+IF(S114="?",0,IF(S114&lt;&gt;"",1,0))</f>
        <v>0</v>
      </c>
    </row>
    <row r="115" spans="1:27" s="312" customFormat="1" ht="9" customHeight="1" x14ac:dyDescent="0.2">
      <c r="A115" s="1060"/>
      <c r="B115" s="150"/>
      <c r="C115" s="1654" t="s">
        <v>123</v>
      </c>
      <c r="D115" s="1448" t="s">
        <v>278</v>
      </c>
      <c r="E115" s="1449"/>
      <c r="F115" s="1449"/>
      <c r="G115" s="1449"/>
      <c r="H115" s="1449"/>
      <c r="I115" s="1449"/>
      <c r="J115" s="1449"/>
      <c r="K115" s="1449"/>
      <c r="L115" s="1449"/>
      <c r="M115" s="1591"/>
      <c r="N115" s="1592"/>
      <c r="O115" s="1592"/>
      <c r="P115" s="1592"/>
      <c r="Q115" s="1592"/>
      <c r="R115" s="1593"/>
      <c r="S115" s="1591"/>
      <c r="T115" s="1592"/>
      <c r="U115" s="1592"/>
      <c r="V115" s="1592"/>
      <c r="W115" s="1592"/>
      <c r="X115" s="1593"/>
      <c r="Y115" s="469"/>
      <c r="Z115" s="152"/>
      <c r="AA115" s="794"/>
    </row>
    <row r="116" spans="1:27" s="312" customFormat="1" ht="21" customHeight="1" x14ac:dyDescent="0.2">
      <c r="A116" s="1061" t="s">
        <v>418</v>
      </c>
      <c r="B116" s="150"/>
      <c r="C116" s="1655"/>
      <c r="D116" s="1450"/>
      <c r="E116" s="1451"/>
      <c r="F116" s="1451"/>
      <c r="G116" s="1451"/>
      <c r="H116" s="1451"/>
      <c r="I116" s="1451"/>
      <c r="J116" s="1451"/>
      <c r="K116" s="1451"/>
      <c r="L116" s="1451"/>
      <c r="M116" s="1645"/>
      <c r="N116" s="1646"/>
      <c r="O116" s="1646"/>
      <c r="P116" s="1646"/>
      <c r="Q116" s="1646"/>
      <c r="R116" s="1647"/>
      <c r="S116" s="1645"/>
      <c r="T116" s="1646"/>
      <c r="U116" s="1646"/>
      <c r="V116" s="1646"/>
      <c r="W116" s="1646"/>
      <c r="X116" s="1647"/>
      <c r="Y116" s="469"/>
      <c r="Z116" s="152"/>
      <c r="AA116" s="794">
        <f>IF(M116="?",0,IF(M116&lt;&gt;"",1,0))+IF(S116="?",0,IF(S116&lt;&gt;"",1,0))</f>
        <v>0</v>
      </c>
    </row>
    <row r="117" spans="1:27" s="312" customFormat="1" ht="5.25" customHeight="1" x14ac:dyDescent="0.2">
      <c r="A117" s="1060"/>
      <c r="B117" s="150"/>
      <c r="C117" s="1655"/>
      <c r="D117" s="1448" t="s">
        <v>334</v>
      </c>
      <c r="E117" s="1449"/>
      <c r="F117" s="1449"/>
      <c r="G117" s="1449"/>
      <c r="H117" s="1449"/>
      <c r="I117" s="1449"/>
      <c r="J117" s="1449"/>
      <c r="K117" s="1449"/>
      <c r="L117" s="1449"/>
      <c r="M117" s="1591"/>
      <c r="N117" s="1592"/>
      <c r="O117" s="1592"/>
      <c r="P117" s="1592"/>
      <c r="Q117" s="1592"/>
      <c r="R117" s="1593"/>
      <c r="S117" s="1591"/>
      <c r="T117" s="1592"/>
      <c r="U117" s="1592"/>
      <c r="V117" s="1592"/>
      <c r="W117" s="1592"/>
      <c r="X117" s="1593"/>
      <c r="Y117" s="469"/>
      <c r="Z117" s="152"/>
      <c r="AA117" s="794"/>
    </row>
    <row r="118" spans="1:27" s="312" customFormat="1" ht="21" customHeight="1" x14ac:dyDescent="0.2">
      <c r="A118" s="1061" t="s">
        <v>419</v>
      </c>
      <c r="B118" s="150"/>
      <c r="C118" s="1655"/>
      <c r="D118" s="1450"/>
      <c r="E118" s="1451"/>
      <c r="F118" s="1451"/>
      <c r="G118" s="1451"/>
      <c r="H118" s="1451"/>
      <c r="I118" s="1451"/>
      <c r="J118" s="1451"/>
      <c r="K118" s="1451"/>
      <c r="L118" s="1451"/>
      <c r="M118" s="1645"/>
      <c r="N118" s="1646"/>
      <c r="O118" s="1646"/>
      <c r="P118" s="1646"/>
      <c r="Q118" s="1646"/>
      <c r="R118" s="1647"/>
      <c r="S118" s="1645"/>
      <c r="T118" s="1646"/>
      <c r="U118" s="1646"/>
      <c r="V118" s="1646"/>
      <c r="W118" s="1646"/>
      <c r="X118" s="1647"/>
      <c r="Y118" s="469"/>
      <c r="Z118" s="152"/>
      <c r="AA118" s="794">
        <f>IF(M118="?",0,IF(M118&lt;&gt;"",1,0))+IF(S118="?",0,IF(S118&lt;&gt;"",1,0))</f>
        <v>0</v>
      </c>
    </row>
    <row r="119" spans="1:27" s="312" customFormat="1" ht="5.25" customHeight="1" x14ac:dyDescent="0.2">
      <c r="A119" s="1060"/>
      <c r="B119" s="150"/>
      <c r="C119" s="1655"/>
      <c r="D119" s="1448" t="s">
        <v>1021</v>
      </c>
      <c r="E119" s="1449"/>
      <c r="F119" s="1449"/>
      <c r="G119" s="1449"/>
      <c r="H119" s="1449"/>
      <c r="I119" s="1449"/>
      <c r="J119" s="1449"/>
      <c r="K119" s="1449"/>
      <c r="L119" s="1449"/>
      <c r="M119" s="1591"/>
      <c r="N119" s="1592"/>
      <c r="O119" s="1592"/>
      <c r="P119" s="1592"/>
      <c r="Q119" s="1592"/>
      <c r="R119" s="1593"/>
      <c r="S119" s="1591"/>
      <c r="T119" s="1592"/>
      <c r="U119" s="1592"/>
      <c r="V119" s="1592"/>
      <c r="W119" s="1592"/>
      <c r="X119" s="1593"/>
      <c r="Y119" s="469"/>
      <c r="Z119" s="152"/>
      <c r="AA119" s="794"/>
    </row>
    <row r="120" spans="1:27" s="312" customFormat="1" ht="21" customHeight="1" x14ac:dyDescent="0.2">
      <c r="A120" s="1061" t="s">
        <v>420</v>
      </c>
      <c r="B120" s="150"/>
      <c r="C120" s="1656"/>
      <c r="D120" s="1450"/>
      <c r="E120" s="1451"/>
      <c r="F120" s="1451"/>
      <c r="G120" s="1451"/>
      <c r="H120" s="1451"/>
      <c r="I120" s="1451"/>
      <c r="J120" s="1451"/>
      <c r="K120" s="1451"/>
      <c r="L120" s="1451"/>
      <c r="M120" s="1645"/>
      <c r="N120" s="1646"/>
      <c r="O120" s="1646"/>
      <c r="P120" s="1646"/>
      <c r="Q120" s="1646"/>
      <c r="R120" s="1647"/>
      <c r="S120" s="1645"/>
      <c r="T120" s="1646"/>
      <c r="U120" s="1646"/>
      <c r="V120" s="1646"/>
      <c r="W120" s="1646"/>
      <c r="X120" s="1647"/>
      <c r="Y120" s="469"/>
      <c r="Z120" s="152"/>
      <c r="AA120" s="794">
        <f>IF(M120="?",0,IF(M120&lt;&gt;"",1,0))+IF(S120="?",0,IF(S120&lt;&gt;"",1,0))</f>
        <v>0</v>
      </c>
    </row>
    <row r="121" spans="1:27" s="312" customFormat="1" ht="9" customHeight="1" thickBot="1" x14ac:dyDescent="0.25">
      <c r="A121" s="834"/>
      <c r="B121" s="150"/>
      <c r="C121" s="505"/>
      <c r="D121" s="505"/>
      <c r="E121" s="505"/>
      <c r="F121" s="506"/>
      <c r="G121" s="506"/>
      <c r="H121" s="506"/>
      <c r="I121" s="506"/>
      <c r="J121" s="506"/>
      <c r="K121" s="506"/>
      <c r="L121" s="506"/>
      <c r="M121" s="164"/>
      <c r="N121" s="164"/>
      <c r="O121" s="164"/>
      <c r="P121" s="164"/>
      <c r="Q121" s="164"/>
      <c r="R121" s="164"/>
      <c r="S121" s="507"/>
      <c r="T121" s="507"/>
      <c r="U121" s="507"/>
      <c r="V121" s="507"/>
      <c r="W121" s="507"/>
      <c r="X121" s="507"/>
      <c r="Y121" s="55"/>
      <c r="Z121" s="152"/>
      <c r="AA121" s="794"/>
    </row>
    <row r="122" spans="1:27" s="312" customFormat="1" ht="9" customHeight="1" x14ac:dyDescent="0.2">
      <c r="A122" s="834"/>
      <c r="B122" s="150"/>
      <c r="C122" s="207"/>
      <c r="D122" s="207"/>
      <c r="E122" s="207"/>
      <c r="F122" s="504"/>
      <c r="G122" s="504"/>
      <c r="H122" s="504"/>
      <c r="I122" s="504"/>
      <c r="J122" s="504"/>
      <c r="K122" s="504"/>
      <c r="L122" s="504"/>
      <c r="M122" s="159"/>
      <c r="N122" s="159"/>
      <c r="O122" s="159"/>
      <c r="P122" s="159"/>
      <c r="Q122" s="159"/>
      <c r="R122" s="159"/>
      <c r="S122" s="71"/>
      <c r="T122" s="71"/>
      <c r="U122" s="71"/>
      <c r="V122" s="71"/>
      <c r="W122" s="71"/>
      <c r="X122" s="71"/>
      <c r="Y122" s="55"/>
      <c r="Z122" s="152"/>
      <c r="AA122" s="794"/>
    </row>
    <row r="123" spans="1:27" s="312" customFormat="1" ht="13.5" customHeight="1" x14ac:dyDescent="0.2">
      <c r="A123" s="1528" t="s">
        <v>417</v>
      </c>
      <c r="B123" s="150"/>
      <c r="C123" s="1635" t="s">
        <v>1099</v>
      </c>
      <c r="D123" s="1637"/>
      <c r="E123" s="1637"/>
      <c r="F123" s="1637"/>
      <c r="G123" s="1637"/>
      <c r="H123" s="1637"/>
      <c r="I123" s="1637"/>
      <c r="J123" s="1637"/>
      <c r="K123" s="1637"/>
      <c r="L123" s="1638"/>
      <c r="M123" s="1495" t="s">
        <v>252</v>
      </c>
      <c r="N123" s="1496"/>
      <c r="O123" s="1496"/>
      <c r="P123" s="1496"/>
      <c r="Q123" s="1496"/>
      <c r="R123" s="1496"/>
      <c r="S123" s="1496"/>
      <c r="T123" s="1496"/>
      <c r="U123" s="1496"/>
      <c r="V123" s="1496"/>
      <c r="W123" s="1496"/>
      <c r="X123" s="1497"/>
      <c r="Y123" s="469"/>
      <c r="Z123" s="152"/>
      <c r="AA123" s="794"/>
    </row>
    <row r="124" spans="1:27" s="312" customFormat="1" ht="13.5" customHeight="1" x14ac:dyDescent="0.2">
      <c r="A124" s="1529"/>
      <c r="B124" s="150"/>
      <c r="C124" s="1702"/>
      <c r="D124" s="1263"/>
      <c r="E124" s="1263"/>
      <c r="F124" s="1263"/>
      <c r="G124" s="1263"/>
      <c r="H124" s="1263"/>
      <c r="I124" s="1263"/>
      <c r="J124" s="1263"/>
      <c r="K124" s="1263"/>
      <c r="L124" s="1703"/>
      <c r="M124" s="1705" t="s">
        <v>682</v>
      </c>
      <c r="N124" s="1706"/>
      <c r="O124" s="1706"/>
      <c r="P124" s="1706"/>
      <c r="Q124" s="1706"/>
      <c r="R124" s="1707"/>
      <c r="S124" s="1705" t="s">
        <v>683</v>
      </c>
      <c r="T124" s="1706"/>
      <c r="U124" s="1706"/>
      <c r="V124" s="1706"/>
      <c r="W124" s="1706"/>
      <c r="X124" s="1707"/>
      <c r="Y124" s="469"/>
      <c r="Z124" s="152"/>
      <c r="AA124" s="794"/>
    </row>
    <row r="125" spans="1:27" s="312" customFormat="1" ht="21" customHeight="1" x14ac:dyDescent="0.2">
      <c r="A125" s="1529"/>
      <c r="B125" s="150"/>
      <c r="C125" s="1704"/>
      <c r="D125" s="1568"/>
      <c r="E125" s="1568"/>
      <c r="F125" s="1568"/>
      <c r="G125" s="1568"/>
      <c r="H125" s="1568"/>
      <c r="I125" s="1568"/>
      <c r="J125" s="1568"/>
      <c r="K125" s="1568"/>
      <c r="L125" s="1569"/>
      <c r="M125" s="1716" t="str">
        <f>IF(M114="","Summe wie 1.5",M114)</f>
        <v>Summe wie 1.5</v>
      </c>
      <c r="N125" s="1717"/>
      <c r="O125" s="1717"/>
      <c r="P125" s="1717"/>
      <c r="Q125" s="1717"/>
      <c r="R125" s="1718"/>
      <c r="S125" s="1716" t="str">
        <f>IF(S114="","Summe wie 1.6",S114)</f>
        <v>Summe wie 1.6</v>
      </c>
      <c r="T125" s="1717"/>
      <c r="U125" s="1717"/>
      <c r="V125" s="1717"/>
      <c r="W125" s="1717"/>
      <c r="X125" s="1718"/>
      <c r="Y125" s="469"/>
      <c r="Z125" s="152"/>
      <c r="AA125" s="794"/>
    </row>
    <row r="126" spans="1:27" s="312" customFormat="1" ht="9" customHeight="1" x14ac:dyDescent="0.2">
      <c r="A126" s="696"/>
      <c r="B126" s="150"/>
      <c r="C126" s="1742" t="s">
        <v>123</v>
      </c>
      <c r="D126" s="1448" t="s">
        <v>1799</v>
      </c>
      <c r="E126" s="1449"/>
      <c r="F126" s="1449"/>
      <c r="G126" s="1449"/>
      <c r="H126" s="1449"/>
      <c r="I126" s="1449"/>
      <c r="J126" s="1449"/>
      <c r="K126" s="1449"/>
      <c r="L126" s="1449"/>
      <c r="M126" s="1591"/>
      <c r="N126" s="1592"/>
      <c r="O126" s="1592"/>
      <c r="P126" s="1592"/>
      <c r="Q126" s="1592"/>
      <c r="R126" s="1593"/>
      <c r="S126" s="1591"/>
      <c r="T126" s="1592"/>
      <c r="U126" s="1592"/>
      <c r="V126" s="1592"/>
      <c r="W126" s="1592"/>
      <c r="X126" s="1593"/>
      <c r="Y126" s="433"/>
      <c r="Z126" s="152"/>
      <c r="AA126" s="794"/>
    </row>
    <row r="127" spans="1:27" s="312" customFormat="1" ht="21" customHeight="1" x14ac:dyDescent="0.2">
      <c r="A127" s="695" t="s">
        <v>422</v>
      </c>
      <c r="B127" s="150"/>
      <c r="C127" s="1743"/>
      <c r="D127" s="1450"/>
      <c r="E127" s="1451"/>
      <c r="F127" s="1451"/>
      <c r="G127" s="1451"/>
      <c r="H127" s="1451"/>
      <c r="I127" s="1451"/>
      <c r="J127" s="1451"/>
      <c r="K127" s="1451"/>
      <c r="L127" s="1451"/>
      <c r="M127" s="1645"/>
      <c r="N127" s="1646"/>
      <c r="O127" s="1646"/>
      <c r="P127" s="1646"/>
      <c r="Q127" s="1646"/>
      <c r="R127" s="1647"/>
      <c r="S127" s="1645"/>
      <c r="T127" s="1646"/>
      <c r="U127" s="1646"/>
      <c r="V127" s="1646"/>
      <c r="W127" s="1646"/>
      <c r="X127" s="1647"/>
      <c r="Y127" s="471"/>
      <c r="Z127" s="152"/>
      <c r="AA127" s="794">
        <f>IF(M127="?",0,IF(M127&lt;&gt;"",1,0))+IF(S127="?",0,IF(S127&lt;&gt;"",1,0))</f>
        <v>0</v>
      </c>
    </row>
    <row r="128" spans="1:27" s="312" customFormat="1" ht="5.25" customHeight="1" x14ac:dyDescent="0.2">
      <c r="A128" s="696"/>
      <c r="B128" s="150"/>
      <c r="C128" s="1743"/>
      <c r="D128" s="1448" t="s">
        <v>1800</v>
      </c>
      <c r="E128" s="1449"/>
      <c r="F128" s="1449"/>
      <c r="G128" s="1449"/>
      <c r="H128" s="1449"/>
      <c r="I128" s="1449"/>
      <c r="J128" s="1449"/>
      <c r="K128" s="1449"/>
      <c r="L128" s="1449"/>
      <c r="M128" s="1591"/>
      <c r="N128" s="1592"/>
      <c r="O128" s="1592"/>
      <c r="P128" s="1592"/>
      <c r="Q128" s="1592"/>
      <c r="R128" s="1593"/>
      <c r="S128" s="1591"/>
      <c r="T128" s="1592"/>
      <c r="U128" s="1592"/>
      <c r="V128" s="1592"/>
      <c r="W128" s="1592"/>
      <c r="X128" s="1593"/>
      <c r="Y128" s="471"/>
      <c r="Z128" s="152"/>
      <c r="AA128" s="794"/>
    </row>
    <row r="129" spans="1:27" s="312" customFormat="1" ht="24" customHeight="1" x14ac:dyDescent="0.2">
      <c r="A129" s="695" t="s">
        <v>423</v>
      </c>
      <c r="B129" s="150"/>
      <c r="C129" s="1743"/>
      <c r="D129" s="1450"/>
      <c r="E129" s="1451"/>
      <c r="F129" s="1451"/>
      <c r="G129" s="1451"/>
      <c r="H129" s="1451"/>
      <c r="I129" s="1451"/>
      <c r="J129" s="1451"/>
      <c r="K129" s="1451"/>
      <c r="L129" s="1451"/>
      <c r="M129" s="1645"/>
      <c r="N129" s="1646"/>
      <c r="O129" s="1646"/>
      <c r="P129" s="1646"/>
      <c r="Q129" s="1646"/>
      <c r="R129" s="1647"/>
      <c r="S129" s="1645"/>
      <c r="T129" s="1646"/>
      <c r="U129" s="1646"/>
      <c r="V129" s="1646"/>
      <c r="W129" s="1646"/>
      <c r="X129" s="1647"/>
      <c r="Y129" s="471"/>
      <c r="Z129" s="152"/>
      <c r="AA129" s="794">
        <f>IF(M129="?",0,IF(M129&lt;&gt;"",1,0))+IF(S129="?",0,IF(S129&lt;&gt;"",1,0))</f>
        <v>0</v>
      </c>
    </row>
    <row r="130" spans="1:27" s="312" customFormat="1" ht="5.25" customHeight="1" x14ac:dyDescent="0.2">
      <c r="A130" s="696"/>
      <c r="B130" s="150"/>
      <c r="C130" s="1743"/>
      <c r="D130" s="1448" t="s">
        <v>1801</v>
      </c>
      <c r="E130" s="1449"/>
      <c r="F130" s="1449"/>
      <c r="G130" s="1449"/>
      <c r="H130" s="1449"/>
      <c r="I130" s="1449"/>
      <c r="J130" s="1449"/>
      <c r="K130" s="1449"/>
      <c r="L130" s="1449"/>
      <c r="M130" s="1591"/>
      <c r="N130" s="1592"/>
      <c r="O130" s="1592"/>
      <c r="P130" s="1592"/>
      <c r="Q130" s="1592"/>
      <c r="R130" s="1593"/>
      <c r="S130" s="1591"/>
      <c r="T130" s="1592"/>
      <c r="U130" s="1592"/>
      <c r="V130" s="1592"/>
      <c r="W130" s="1592"/>
      <c r="X130" s="1593"/>
      <c r="Y130" s="471"/>
      <c r="Z130" s="152"/>
      <c r="AA130" s="794"/>
    </row>
    <row r="131" spans="1:27" s="312" customFormat="1" ht="24" customHeight="1" x14ac:dyDescent="0.2">
      <c r="A131" s="695" t="s">
        <v>424</v>
      </c>
      <c r="B131" s="150"/>
      <c r="C131" s="1743"/>
      <c r="D131" s="1450"/>
      <c r="E131" s="1451"/>
      <c r="F131" s="1451"/>
      <c r="G131" s="1451"/>
      <c r="H131" s="1451"/>
      <c r="I131" s="1451"/>
      <c r="J131" s="1451"/>
      <c r="K131" s="1451"/>
      <c r="L131" s="1451"/>
      <c r="M131" s="1645"/>
      <c r="N131" s="1646"/>
      <c r="O131" s="1646"/>
      <c r="P131" s="1646"/>
      <c r="Q131" s="1646"/>
      <c r="R131" s="1647"/>
      <c r="S131" s="1645"/>
      <c r="T131" s="1646"/>
      <c r="U131" s="1646"/>
      <c r="V131" s="1646"/>
      <c r="W131" s="1646"/>
      <c r="X131" s="1647"/>
      <c r="Y131" s="471"/>
      <c r="Z131" s="152"/>
      <c r="AA131" s="794">
        <f>IF(M131="?",0,IF(M131&lt;&gt;"",1,0))+IF(S131="?",0,IF(S131&lt;&gt;"",1,0))</f>
        <v>0</v>
      </c>
    </row>
    <row r="132" spans="1:27" s="312" customFormat="1" ht="5.25" customHeight="1" x14ac:dyDescent="0.2">
      <c r="A132" s="696"/>
      <c r="B132" s="150"/>
      <c r="C132" s="1743"/>
      <c r="D132" s="1448" t="s">
        <v>1802</v>
      </c>
      <c r="E132" s="1449"/>
      <c r="F132" s="1449"/>
      <c r="G132" s="1449"/>
      <c r="H132" s="1449"/>
      <c r="I132" s="1449"/>
      <c r="J132" s="1449"/>
      <c r="K132" s="1449"/>
      <c r="L132" s="1449"/>
      <c r="M132" s="1591"/>
      <c r="N132" s="1592"/>
      <c r="O132" s="1592"/>
      <c r="P132" s="1592"/>
      <c r="Q132" s="1592"/>
      <c r="R132" s="1593"/>
      <c r="S132" s="1591"/>
      <c r="T132" s="1592"/>
      <c r="U132" s="1592"/>
      <c r="V132" s="1592"/>
      <c r="W132" s="1592"/>
      <c r="X132" s="1593"/>
      <c r="Y132" s="471"/>
      <c r="Z132" s="152"/>
      <c r="AA132" s="794"/>
    </row>
    <row r="133" spans="1:27" s="312" customFormat="1" ht="24" customHeight="1" x14ac:dyDescent="0.2">
      <c r="A133" s="695" t="s">
        <v>425</v>
      </c>
      <c r="B133" s="150"/>
      <c r="C133" s="1743"/>
      <c r="D133" s="1450"/>
      <c r="E133" s="1451"/>
      <c r="F133" s="1451"/>
      <c r="G133" s="1451"/>
      <c r="H133" s="1451"/>
      <c r="I133" s="1451"/>
      <c r="J133" s="1451"/>
      <c r="K133" s="1451"/>
      <c r="L133" s="1451"/>
      <c r="M133" s="1645"/>
      <c r="N133" s="1646"/>
      <c r="O133" s="1646"/>
      <c r="P133" s="1646"/>
      <c r="Q133" s="1646"/>
      <c r="R133" s="1647"/>
      <c r="S133" s="1645"/>
      <c r="T133" s="1646"/>
      <c r="U133" s="1646"/>
      <c r="V133" s="1646"/>
      <c r="W133" s="1646"/>
      <c r="X133" s="1647"/>
      <c r="Y133" s="471"/>
      <c r="Z133" s="152"/>
      <c r="AA133" s="794">
        <f>IF(M133="?",0,IF(M133&lt;&gt;"",1,0))+IF(S133="?",0,IF(S133&lt;&gt;"",1,0))</f>
        <v>0</v>
      </c>
    </row>
    <row r="134" spans="1:27" s="312" customFormat="1" ht="5.25" customHeight="1" x14ac:dyDescent="0.2">
      <c r="A134" s="696"/>
      <c r="B134" s="150"/>
      <c r="C134" s="1655"/>
      <c r="D134" s="1448" t="s">
        <v>1803</v>
      </c>
      <c r="E134" s="1449"/>
      <c r="F134" s="1449"/>
      <c r="G134" s="1449"/>
      <c r="H134" s="1449"/>
      <c r="I134" s="1449"/>
      <c r="J134" s="1449"/>
      <c r="K134" s="1449"/>
      <c r="L134" s="1449"/>
      <c r="M134" s="1591"/>
      <c r="N134" s="1592"/>
      <c r="O134" s="1592"/>
      <c r="P134" s="1592"/>
      <c r="Q134" s="1592"/>
      <c r="R134" s="1593"/>
      <c r="S134" s="1591"/>
      <c r="T134" s="1592"/>
      <c r="U134" s="1592"/>
      <c r="V134" s="1592"/>
      <c r="W134" s="1592"/>
      <c r="X134" s="1593"/>
      <c r="Y134" s="471"/>
      <c r="Z134" s="152"/>
      <c r="AA134" s="794"/>
    </row>
    <row r="135" spans="1:27" s="312" customFormat="1" ht="24" customHeight="1" x14ac:dyDescent="0.2">
      <c r="A135" s="695" t="s">
        <v>426</v>
      </c>
      <c r="B135" s="150"/>
      <c r="C135" s="1656"/>
      <c r="D135" s="1450"/>
      <c r="E135" s="1451"/>
      <c r="F135" s="1451"/>
      <c r="G135" s="1451"/>
      <c r="H135" s="1451"/>
      <c r="I135" s="1451"/>
      <c r="J135" s="1451"/>
      <c r="K135" s="1451"/>
      <c r="L135" s="1451"/>
      <c r="M135" s="1645"/>
      <c r="N135" s="1646"/>
      <c r="O135" s="1646"/>
      <c r="P135" s="1646"/>
      <c r="Q135" s="1646"/>
      <c r="R135" s="1647"/>
      <c r="S135" s="1645"/>
      <c r="T135" s="1646"/>
      <c r="U135" s="1646"/>
      <c r="V135" s="1646"/>
      <c r="W135" s="1646"/>
      <c r="X135" s="1647"/>
      <c r="Y135" s="471"/>
      <c r="Z135" s="152"/>
      <c r="AA135" s="794">
        <f>IF(M135="?",0,IF(M135&lt;&gt;"",1,0))+IF(S135="?",0,IF(S135&lt;&gt;"",1,0))</f>
        <v>0</v>
      </c>
    </row>
    <row r="136" spans="1:27" s="312" customFormat="1" ht="9" customHeight="1" x14ac:dyDescent="0.2">
      <c r="A136" s="265" t="str">
        <f>IF(L4&lt;&gt;"",L4,"")</f>
        <v>00000000</v>
      </c>
      <c r="B136" s="166"/>
      <c r="C136" s="846"/>
      <c r="D136" s="846"/>
      <c r="E136" s="846"/>
      <c r="F136" s="847"/>
      <c r="G136" s="847"/>
      <c r="H136" s="847"/>
      <c r="I136" s="847"/>
      <c r="J136" s="847"/>
      <c r="K136" s="847"/>
      <c r="L136" s="847"/>
      <c r="M136" s="848"/>
      <c r="N136" s="848"/>
      <c r="O136" s="848"/>
      <c r="P136" s="848"/>
      <c r="Q136" s="848"/>
      <c r="R136" s="848"/>
      <c r="S136" s="849"/>
      <c r="T136" s="849"/>
      <c r="U136" s="849"/>
      <c r="V136" s="849"/>
      <c r="W136" s="849"/>
      <c r="X136" s="849"/>
      <c r="Y136" s="850"/>
      <c r="Z136" s="168"/>
      <c r="AA136" s="794"/>
    </row>
    <row r="137" spans="1:27" s="312" customFormat="1" ht="5.25" customHeight="1" x14ac:dyDescent="0.2">
      <c r="A137" s="393"/>
      <c r="B137" s="169"/>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1"/>
      <c r="AA137" s="794"/>
    </row>
    <row r="138" spans="1:27" s="312" customFormat="1" ht="24" customHeight="1" x14ac:dyDescent="0.2">
      <c r="A138" s="393"/>
      <c r="B138" s="150"/>
      <c r="C138" s="153" t="s">
        <v>1743</v>
      </c>
      <c r="D138" s="153"/>
      <c r="E138" s="153"/>
      <c r="F138" s="153"/>
      <c r="G138" s="153"/>
      <c r="H138" s="153"/>
      <c r="I138" s="153"/>
      <c r="J138" s="153"/>
      <c r="K138" s="153"/>
      <c r="L138" s="153"/>
      <c r="M138" s="153"/>
      <c r="N138" s="153"/>
      <c r="O138" s="153"/>
      <c r="P138" s="153"/>
      <c r="Q138" s="153"/>
      <c r="R138" s="153"/>
      <c r="S138" s="308"/>
      <c r="T138" s="308"/>
      <c r="U138" s="308"/>
      <c r="V138" s="153"/>
      <c r="W138" s="153"/>
      <c r="X138" s="153"/>
      <c r="Y138" s="153"/>
      <c r="Z138" s="152"/>
      <c r="AA138" s="794"/>
    </row>
    <row r="139" spans="1:27" s="312" customFormat="1" ht="5.25" customHeight="1" x14ac:dyDescent="0.2">
      <c r="A139" s="395"/>
      <c r="B139" s="150"/>
      <c r="C139" s="315"/>
      <c r="D139" s="315"/>
      <c r="E139" s="415"/>
      <c r="F139" s="158"/>
      <c r="G139" s="158"/>
      <c r="H139" s="158"/>
      <c r="I139" s="158"/>
      <c r="J139" s="158"/>
      <c r="K139" s="158"/>
      <c r="L139" s="158"/>
      <c r="M139" s="159"/>
      <c r="N139" s="159"/>
      <c r="O139" s="159"/>
      <c r="P139" s="159"/>
      <c r="Q139" s="159"/>
      <c r="R139" s="159"/>
      <c r="S139" s="160"/>
      <c r="T139" s="160"/>
      <c r="U139" s="160"/>
      <c r="V139" s="160"/>
      <c r="W139" s="107"/>
      <c r="X139" s="107"/>
      <c r="Y139" s="107"/>
      <c r="Z139" s="152"/>
      <c r="AA139" s="794"/>
    </row>
    <row r="140" spans="1:27" s="312" customFormat="1" ht="30" customHeight="1" x14ac:dyDescent="0.2">
      <c r="A140" s="393"/>
      <c r="B140" s="150"/>
      <c r="C140" s="1651" t="s">
        <v>1102</v>
      </c>
      <c r="D140" s="1652"/>
      <c r="E140" s="1652"/>
      <c r="F140" s="1652"/>
      <c r="G140" s="1652"/>
      <c r="H140" s="1652"/>
      <c r="I140" s="1652"/>
      <c r="J140" s="1652"/>
      <c r="K140" s="1652"/>
      <c r="L140" s="1653"/>
      <c r="M140" s="1473" t="s">
        <v>817</v>
      </c>
      <c r="N140" s="1474"/>
      <c r="O140" s="1474"/>
      <c r="P140" s="1474"/>
      <c r="Q140" s="1474"/>
      <c r="R140" s="1475"/>
      <c r="S140" s="1473" t="s">
        <v>818</v>
      </c>
      <c r="T140" s="1474"/>
      <c r="U140" s="1474"/>
      <c r="V140" s="1474"/>
      <c r="W140" s="1474"/>
      <c r="X140" s="1475"/>
      <c r="Y140" s="594"/>
      <c r="Z140" s="152"/>
      <c r="AA140" s="796"/>
    </row>
    <row r="141" spans="1:27" s="312" customFormat="1" ht="9" customHeight="1" x14ac:dyDescent="0.2">
      <c r="A141" s="834"/>
      <c r="B141" s="150"/>
      <c r="C141" s="851"/>
      <c r="D141" s="851"/>
      <c r="E141" s="851"/>
      <c r="F141" s="852"/>
      <c r="G141" s="852"/>
      <c r="H141" s="852"/>
      <c r="I141" s="852"/>
      <c r="J141" s="852"/>
      <c r="K141" s="852"/>
      <c r="L141" s="852"/>
      <c r="M141" s="853"/>
      <c r="N141" s="853"/>
      <c r="O141" s="853"/>
      <c r="P141" s="853"/>
      <c r="Q141" s="853"/>
      <c r="R141" s="853"/>
      <c r="S141" s="854"/>
      <c r="T141" s="854"/>
      <c r="U141" s="854"/>
      <c r="V141" s="854"/>
      <c r="W141" s="107"/>
      <c r="X141" s="107"/>
      <c r="Y141" s="107"/>
      <c r="Z141" s="152"/>
      <c r="AA141" s="794"/>
    </row>
    <row r="142" spans="1:27" s="312" customFormat="1" ht="13.5" customHeight="1" x14ac:dyDescent="0.2">
      <c r="A142" s="1528" t="s">
        <v>417</v>
      </c>
      <c r="B142" s="150"/>
      <c r="C142" s="1635" t="s">
        <v>1100</v>
      </c>
      <c r="D142" s="1637"/>
      <c r="E142" s="1637"/>
      <c r="F142" s="1637"/>
      <c r="G142" s="1637"/>
      <c r="H142" s="1637"/>
      <c r="I142" s="1637"/>
      <c r="J142" s="1637"/>
      <c r="K142" s="1637"/>
      <c r="L142" s="1638"/>
      <c r="M142" s="1495" t="s">
        <v>252</v>
      </c>
      <c r="N142" s="1496"/>
      <c r="O142" s="1496"/>
      <c r="P142" s="1496"/>
      <c r="Q142" s="1496"/>
      <c r="R142" s="1496"/>
      <c r="S142" s="1496"/>
      <c r="T142" s="1496"/>
      <c r="U142" s="1496"/>
      <c r="V142" s="1496"/>
      <c r="W142" s="1496"/>
      <c r="X142" s="1497"/>
      <c r="Y142" s="594"/>
      <c r="Z142" s="152"/>
      <c r="AA142" s="794"/>
    </row>
    <row r="143" spans="1:27" s="312" customFormat="1" ht="13.5" customHeight="1" x14ac:dyDescent="0.2">
      <c r="A143" s="1529"/>
      <c r="B143" s="150"/>
      <c r="C143" s="1702"/>
      <c r="D143" s="1263"/>
      <c r="E143" s="1263"/>
      <c r="F143" s="1263"/>
      <c r="G143" s="1263"/>
      <c r="H143" s="1263"/>
      <c r="I143" s="1263"/>
      <c r="J143" s="1263"/>
      <c r="K143" s="1263"/>
      <c r="L143" s="1703"/>
      <c r="M143" s="1632" t="s">
        <v>1306</v>
      </c>
      <c r="N143" s="1633"/>
      <c r="O143" s="1633"/>
      <c r="P143" s="1633"/>
      <c r="Q143" s="1633"/>
      <c r="R143" s="1634"/>
      <c r="S143" s="1632" t="s">
        <v>1307</v>
      </c>
      <c r="T143" s="1633"/>
      <c r="U143" s="1633"/>
      <c r="V143" s="1633"/>
      <c r="W143" s="1633"/>
      <c r="X143" s="1634"/>
      <c r="Y143" s="594"/>
      <c r="Z143" s="152"/>
      <c r="AA143" s="794"/>
    </row>
    <row r="144" spans="1:27" s="312" customFormat="1" ht="21" customHeight="1" x14ac:dyDescent="0.2">
      <c r="A144" s="1529"/>
      <c r="B144" s="150"/>
      <c r="C144" s="1704"/>
      <c r="D144" s="1568"/>
      <c r="E144" s="1568"/>
      <c r="F144" s="1568"/>
      <c r="G144" s="1568"/>
      <c r="H144" s="1568"/>
      <c r="I144" s="1568"/>
      <c r="J144" s="1568"/>
      <c r="K144" s="1568"/>
      <c r="L144" s="1569"/>
      <c r="M144" s="1716" t="str">
        <f>IF(M114="","Summe wie 1.5",M114)</f>
        <v>Summe wie 1.5</v>
      </c>
      <c r="N144" s="1717"/>
      <c r="O144" s="1717"/>
      <c r="P144" s="1717"/>
      <c r="Q144" s="1717"/>
      <c r="R144" s="1718"/>
      <c r="S144" s="1716" t="str">
        <f>IF(S114="","Summe wie 1.6",S114)</f>
        <v>Summe wie 1.6</v>
      </c>
      <c r="T144" s="1717"/>
      <c r="U144" s="1717"/>
      <c r="V144" s="1717"/>
      <c r="W144" s="1717"/>
      <c r="X144" s="1718"/>
      <c r="Y144" s="594"/>
      <c r="Z144" s="152"/>
      <c r="AA144" s="794"/>
    </row>
    <row r="145" spans="1:27" s="312" customFormat="1" ht="9" customHeight="1" x14ac:dyDescent="0.2">
      <c r="A145" s="1060"/>
      <c r="B145" s="150"/>
      <c r="C145" s="1654" t="s">
        <v>123</v>
      </c>
      <c r="D145" s="1448" t="s">
        <v>1804</v>
      </c>
      <c r="E145" s="1449"/>
      <c r="F145" s="1449"/>
      <c r="G145" s="1449"/>
      <c r="H145" s="1449"/>
      <c r="I145" s="1449"/>
      <c r="J145" s="1449"/>
      <c r="K145" s="1449"/>
      <c r="L145" s="1449"/>
      <c r="M145" s="1591"/>
      <c r="N145" s="1592"/>
      <c r="O145" s="1592"/>
      <c r="P145" s="1592"/>
      <c r="Q145" s="1592"/>
      <c r="R145" s="1593"/>
      <c r="S145" s="1591"/>
      <c r="T145" s="1592"/>
      <c r="U145" s="1592"/>
      <c r="V145" s="1592"/>
      <c r="W145" s="1592"/>
      <c r="X145" s="1593"/>
      <c r="Y145" s="554"/>
      <c r="Z145" s="152"/>
      <c r="AA145" s="794"/>
    </row>
    <row r="146" spans="1:27" s="312" customFormat="1" ht="21" customHeight="1" x14ac:dyDescent="0.2">
      <c r="A146" s="1060" t="s">
        <v>1173</v>
      </c>
      <c r="B146" s="150"/>
      <c r="C146" s="1655"/>
      <c r="D146" s="1450"/>
      <c r="E146" s="1451"/>
      <c r="F146" s="1451"/>
      <c r="G146" s="1451"/>
      <c r="H146" s="1451"/>
      <c r="I146" s="1451"/>
      <c r="J146" s="1451"/>
      <c r="K146" s="1451"/>
      <c r="L146" s="1451"/>
      <c r="M146" s="1645"/>
      <c r="N146" s="1646"/>
      <c r="O146" s="1646"/>
      <c r="P146" s="1646"/>
      <c r="Q146" s="1646"/>
      <c r="R146" s="1647"/>
      <c r="S146" s="1645"/>
      <c r="T146" s="1646"/>
      <c r="U146" s="1646"/>
      <c r="V146" s="1646"/>
      <c r="W146" s="1646"/>
      <c r="X146" s="1647"/>
      <c r="Y146" s="554"/>
      <c r="Z146" s="152"/>
      <c r="AA146" s="794">
        <f>IF(M146="?",0,IF(M146&lt;&gt;"",1,0))+IF(S146="?",0,IF(S146&lt;&gt;"",1,0))</f>
        <v>0</v>
      </c>
    </row>
    <row r="147" spans="1:27" s="312" customFormat="1" ht="5.25" customHeight="1" x14ac:dyDescent="0.2">
      <c r="A147" s="1061"/>
      <c r="B147" s="150"/>
      <c r="C147" s="1655"/>
      <c r="D147" s="1448" t="s">
        <v>1805</v>
      </c>
      <c r="E147" s="1449"/>
      <c r="F147" s="1449"/>
      <c r="G147" s="1449"/>
      <c r="H147" s="1449"/>
      <c r="I147" s="1449"/>
      <c r="J147" s="1449"/>
      <c r="K147" s="1449"/>
      <c r="L147" s="1449"/>
      <c r="M147" s="1591"/>
      <c r="N147" s="1592"/>
      <c r="O147" s="1592"/>
      <c r="P147" s="1592"/>
      <c r="Q147" s="1592"/>
      <c r="R147" s="1593"/>
      <c r="S147" s="1591"/>
      <c r="T147" s="1592"/>
      <c r="U147" s="1592"/>
      <c r="V147" s="1592"/>
      <c r="W147" s="1592"/>
      <c r="X147" s="1593"/>
      <c r="Y147" s="594"/>
      <c r="Z147" s="152"/>
      <c r="AA147" s="794"/>
    </row>
    <row r="148" spans="1:27" s="312" customFormat="1" ht="21" customHeight="1" x14ac:dyDescent="0.2">
      <c r="A148" s="1060" t="s">
        <v>1174</v>
      </c>
      <c r="B148" s="150"/>
      <c r="C148" s="1656"/>
      <c r="D148" s="1450"/>
      <c r="E148" s="1451"/>
      <c r="F148" s="1451"/>
      <c r="G148" s="1451"/>
      <c r="H148" s="1451"/>
      <c r="I148" s="1451"/>
      <c r="J148" s="1451"/>
      <c r="K148" s="1451"/>
      <c r="L148" s="1451"/>
      <c r="M148" s="1645"/>
      <c r="N148" s="1646"/>
      <c r="O148" s="1646"/>
      <c r="P148" s="1646"/>
      <c r="Q148" s="1646"/>
      <c r="R148" s="1647"/>
      <c r="S148" s="1645"/>
      <c r="T148" s="1646"/>
      <c r="U148" s="1646"/>
      <c r="V148" s="1646"/>
      <c r="W148" s="1646"/>
      <c r="X148" s="1647"/>
      <c r="Y148" s="594"/>
      <c r="Z148" s="152"/>
      <c r="AA148" s="794">
        <f>IF(M148="?",0,IF(M148&lt;&gt;"",1,0))+IF(S148="?",0,IF(S148&lt;&gt;"",1,0))</f>
        <v>0</v>
      </c>
    </row>
    <row r="149" spans="1:27" s="312" customFormat="1" ht="9" customHeight="1" thickBot="1" x14ac:dyDescent="0.25">
      <c r="B149" s="150"/>
      <c r="C149" s="505"/>
      <c r="D149" s="505"/>
      <c r="E149" s="505"/>
      <c r="F149" s="506"/>
      <c r="G149" s="506"/>
      <c r="H149" s="506"/>
      <c r="I149" s="506"/>
      <c r="J149" s="506"/>
      <c r="K149" s="506"/>
      <c r="L149" s="506"/>
      <c r="M149" s="164"/>
      <c r="N149" s="164"/>
      <c r="O149" s="164"/>
      <c r="P149" s="164"/>
      <c r="Q149" s="164"/>
      <c r="R149" s="164"/>
      <c r="S149" s="507"/>
      <c r="T149" s="507"/>
      <c r="U149" s="507"/>
      <c r="V149" s="507"/>
      <c r="W149" s="507"/>
      <c r="X149" s="507"/>
      <c r="Y149" s="594"/>
      <c r="Z149" s="152"/>
      <c r="AA149" s="794"/>
    </row>
    <row r="150" spans="1:27" s="312" customFormat="1" ht="9" customHeight="1" x14ac:dyDescent="0.2">
      <c r="A150" s="841"/>
      <c r="B150" s="150"/>
      <c r="C150" s="851"/>
      <c r="D150" s="851"/>
      <c r="E150" s="851"/>
      <c r="F150" s="852"/>
      <c r="G150" s="852"/>
      <c r="H150" s="852"/>
      <c r="I150" s="852"/>
      <c r="J150" s="852"/>
      <c r="K150" s="852"/>
      <c r="L150" s="852"/>
      <c r="M150" s="853"/>
      <c r="N150" s="853"/>
      <c r="O150" s="853"/>
      <c r="P150" s="853"/>
      <c r="Q150" s="853"/>
      <c r="R150" s="853"/>
      <c r="S150" s="854"/>
      <c r="T150" s="854"/>
      <c r="U150" s="854"/>
      <c r="V150" s="854"/>
      <c r="W150" s="107"/>
      <c r="X150" s="107"/>
      <c r="Y150" s="107"/>
      <c r="Z150" s="152"/>
      <c r="AA150" s="794"/>
    </row>
    <row r="151" spans="1:27" s="312" customFormat="1" ht="36" customHeight="1" x14ac:dyDescent="0.2">
      <c r="A151" s="393"/>
      <c r="B151" s="150"/>
      <c r="C151" s="1692" t="s">
        <v>1557</v>
      </c>
      <c r="D151" s="1693"/>
      <c r="E151" s="1693"/>
      <c r="F151" s="1693"/>
      <c r="G151" s="1693"/>
      <c r="H151" s="1693"/>
      <c r="I151" s="1693"/>
      <c r="J151" s="1693"/>
      <c r="K151" s="1693"/>
      <c r="L151" s="1694"/>
      <c r="M151" s="1546" t="s">
        <v>1582</v>
      </c>
      <c r="N151" s="1547"/>
      <c r="O151" s="1547"/>
      <c r="P151" s="1547"/>
      <c r="Q151" s="1547"/>
      <c r="R151" s="1547"/>
      <c r="S151" s="1548"/>
      <c r="T151" s="1548"/>
      <c r="U151" s="1548"/>
      <c r="V151" s="1548"/>
      <c r="W151" s="1548"/>
      <c r="X151" s="1549"/>
      <c r="Y151" s="594"/>
      <c r="Z151" s="152"/>
      <c r="AA151" s="796"/>
    </row>
    <row r="152" spans="1:27" s="312" customFormat="1" ht="5.25" customHeight="1" x14ac:dyDescent="0.2">
      <c r="A152" s="1063"/>
      <c r="B152" s="150"/>
      <c r="C152" s="1663" t="s">
        <v>1554</v>
      </c>
      <c r="D152" s="1664"/>
      <c r="E152" s="1664"/>
      <c r="F152" s="1664"/>
      <c r="G152" s="1664"/>
      <c r="H152" s="1664"/>
      <c r="I152" s="1664"/>
      <c r="J152" s="1664"/>
      <c r="K152" s="1664"/>
      <c r="L152" s="1664"/>
      <c r="M152" s="1657"/>
      <c r="N152" s="1463"/>
      <c r="O152" s="1463"/>
      <c r="P152" s="1463"/>
      <c r="Q152" s="1463"/>
      <c r="R152" s="1463"/>
      <c r="S152" s="1578"/>
      <c r="T152" s="1463"/>
      <c r="U152" s="1463"/>
      <c r="V152" s="1463"/>
      <c r="W152" s="1463"/>
      <c r="X152" s="1464"/>
      <c r="Y152" s="55"/>
      <c r="Z152" s="152"/>
      <c r="AA152" s="794"/>
    </row>
    <row r="153" spans="1:27" s="312" customFormat="1" ht="21" customHeight="1" x14ac:dyDescent="0.2">
      <c r="A153" s="1063" t="s">
        <v>1466</v>
      </c>
      <c r="B153" s="150"/>
      <c r="C153" s="1665"/>
      <c r="D153" s="1665"/>
      <c r="E153" s="1665"/>
      <c r="F153" s="1665"/>
      <c r="G153" s="1665"/>
      <c r="H153" s="1665"/>
      <c r="I153" s="1665"/>
      <c r="J153" s="1665"/>
      <c r="K153" s="1665"/>
      <c r="L153" s="1665"/>
      <c r="M153" s="1645"/>
      <c r="N153" s="1646"/>
      <c r="O153" s="1646"/>
      <c r="P153" s="1646"/>
      <c r="Q153" s="1646"/>
      <c r="R153" s="1646"/>
      <c r="S153" s="1646"/>
      <c r="T153" s="1646"/>
      <c r="U153" s="1646"/>
      <c r="V153" s="1646"/>
      <c r="W153" s="1646"/>
      <c r="X153" s="1647"/>
      <c r="Y153" s="55"/>
      <c r="Z153" s="152"/>
      <c r="AA153" s="794">
        <f>IF(M153="?",0,IF(M153&lt;&gt;"",1,0))</f>
        <v>0</v>
      </c>
    </row>
    <row r="154" spans="1:27" s="312" customFormat="1" ht="5.25" customHeight="1" x14ac:dyDescent="0.2">
      <c r="A154" s="1133"/>
      <c r="B154" s="150"/>
      <c r="C154" s="1663" t="s">
        <v>1555</v>
      </c>
      <c r="D154" s="1664"/>
      <c r="E154" s="1664"/>
      <c r="F154" s="1664"/>
      <c r="G154" s="1664"/>
      <c r="H154" s="1664"/>
      <c r="I154" s="1664"/>
      <c r="J154" s="1664"/>
      <c r="K154" s="1664"/>
      <c r="L154" s="1664"/>
      <c r="M154" s="1657"/>
      <c r="N154" s="1463"/>
      <c r="O154" s="1463"/>
      <c r="P154" s="1463"/>
      <c r="Q154" s="1463"/>
      <c r="R154" s="1463"/>
      <c r="S154" s="1578"/>
      <c r="T154" s="1463"/>
      <c r="U154" s="1463"/>
      <c r="V154" s="1463"/>
      <c r="W154" s="1463"/>
      <c r="X154" s="1464"/>
      <c r="Y154" s="55"/>
      <c r="Z154" s="152"/>
      <c r="AA154" s="794"/>
    </row>
    <row r="155" spans="1:27" s="312" customFormat="1" ht="21" customHeight="1" x14ac:dyDescent="0.2">
      <c r="A155" s="1063" t="s">
        <v>1467</v>
      </c>
      <c r="B155" s="150"/>
      <c r="C155" s="1665"/>
      <c r="D155" s="1665"/>
      <c r="E155" s="1665"/>
      <c r="F155" s="1665"/>
      <c r="G155" s="1665"/>
      <c r="H155" s="1665"/>
      <c r="I155" s="1665"/>
      <c r="J155" s="1665"/>
      <c r="K155" s="1665"/>
      <c r="L155" s="1665"/>
      <c r="M155" s="1645"/>
      <c r="N155" s="1646"/>
      <c r="O155" s="1646"/>
      <c r="P155" s="1646"/>
      <c r="Q155" s="1646"/>
      <c r="R155" s="1646"/>
      <c r="S155" s="1646"/>
      <c r="T155" s="1646"/>
      <c r="U155" s="1646"/>
      <c r="V155" s="1646"/>
      <c r="W155" s="1646"/>
      <c r="X155" s="1647"/>
      <c r="Y155" s="55"/>
      <c r="Z155" s="152"/>
      <c r="AA155" s="794">
        <f>IF(M155="?",0,IF(M155&lt;&gt;"",1,0))</f>
        <v>0</v>
      </c>
    </row>
    <row r="156" spans="1:27" s="312" customFormat="1" ht="5.25" customHeight="1" x14ac:dyDescent="0.2">
      <c r="A156" s="1133"/>
      <c r="B156" s="150"/>
      <c r="C156" s="1663" t="s">
        <v>1556</v>
      </c>
      <c r="D156" s="1664"/>
      <c r="E156" s="1664"/>
      <c r="F156" s="1664"/>
      <c r="G156" s="1664"/>
      <c r="H156" s="1664"/>
      <c r="I156" s="1664"/>
      <c r="J156" s="1664"/>
      <c r="K156" s="1664"/>
      <c r="L156" s="1664"/>
      <c r="M156" s="1657"/>
      <c r="N156" s="1463"/>
      <c r="O156" s="1463"/>
      <c r="P156" s="1463"/>
      <c r="Q156" s="1463"/>
      <c r="R156" s="1463"/>
      <c r="S156" s="1578"/>
      <c r="T156" s="1463"/>
      <c r="U156" s="1463"/>
      <c r="V156" s="1463"/>
      <c r="W156" s="1463"/>
      <c r="X156" s="1464"/>
      <c r="Y156" s="55"/>
      <c r="Z156" s="152"/>
      <c r="AA156" s="794"/>
    </row>
    <row r="157" spans="1:27" s="312" customFormat="1" ht="21" customHeight="1" x14ac:dyDescent="0.2">
      <c r="A157" s="1063" t="s">
        <v>1699</v>
      </c>
      <c r="B157" s="150"/>
      <c r="C157" s="1665"/>
      <c r="D157" s="1665"/>
      <c r="E157" s="1665"/>
      <c r="F157" s="1665"/>
      <c r="G157" s="1665"/>
      <c r="H157" s="1665"/>
      <c r="I157" s="1665"/>
      <c r="J157" s="1665"/>
      <c r="K157" s="1665"/>
      <c r="L157" s="1665"/>
      <c r="M157" s="1645"/>
      <c r="N157" s="1646"/>
      <c r="O157" s="1646"/>
      <c r="P157" s="1646"/>
      <c r="Q157" s="1646"/>
      <c r="R157" s="1646"/>
      <c r="S157" s="1646"/>
      <c r="T157" s="1646"/>
      <c r="U157" s="1646"/>
      <c r="V157" s="1646"/>
      <c r="W157" s="1646"/>
      <c r="X157" s="1647"/>
      <c r="Y157" s="55"/>
      <c r="Z157" s="152"/>
      <c r="AA157" s="794">
        <f>IF(M157="?",0,IF(M157&lt;&gt;"",1,0))</f>
        <v>0</v>
      </c>
    </row>
    <row r="158" spans="1:27" s="312" customFormat="1" ht="9" customHeight="1" thickBot="1" x14ac:dyDescent="0.25">
      <c r="B158" s="150"/>
      <c r="C158" s="505"/>
      <c r="D158" s="505"/>
      <c r="E158" s="505"/>
      <c r="F158" s="506"/>
      <c r="G158" s="506"/>
      <c r="H158" s="506"/>
      <c r="I158" s="506"/>
      <c r="J158" s="506"/>
      <c r="K158" s="506"/>
      <c r="L158" s="506"/>
      <c r="M158" s="164"/>
      <c r="N158" s="164"/>
      <c r="O158" s="164"/>
      <c r="P158" s="164"/>
      <c r="Q158" s="164"/>
      <c r="R158" s="164"/>
      <c r="S158" s="507"/>
      <c r="T158" s="507"/>
      <c r="U158" s="507"/>
      <c r="V158" s="507"/>
      <c r="W158" s="507"/>
      <c r="X158" s="507"/>
      <c r="Y158" s="594"/>
      <c r="Z158" s="152"/>
      <c r="AA158" s="794"/>
    </row>
    <row r="159" spans="1:27" s="312" customFormat="1" ht="9" customHeight="1" x14ac:dyDescent="0.2">
      <c r="A159" s="1170"/>
      <c r="B159" s="150"/>
      <c r="C159" s="851"/>
      <c r="D159" s="851"/>
      <c r="E159" s="851"/>
      <c r="F159" s="852"/>
      <c r="G159" s="852"/>
      <c r="H159" s="852"/>
      <c r="I159" s="852"/>
      <c r="J159" s="852"/>
      <c r="K159" s="852"/>
      <c r="L159" s="852"/>
      <c r="M159" s="853"/>
      <c r="N159" s="853"/>
      <c r="O159" s="853"/>
      <c r="P159" s="853"/>
      <c r="Q159" s="853"/>
      <c r="R159" s="853"/>
      <c r="S159" s="854"/>
      <c r="T159" s="854"/>
      <c r="U159" s="854"/>
      <c r="V159" s="854"/>
      <c r="W159" s="107"/>
      <c r="X159" s="107"/>
      <c r="Y159" s="107"/>
      <c r="Z159" s="152"/>
      <c r="AA159" s="794"/>
    </row>
    <row r="160" spans="1:27" s="312" customFormat="1" ht="36" customHeight="1" x14ac:dyDescent="0.2">
      <c r="A160" s="393"/>
      <c r="B160" s="150"/>
      <c r="C160" s="1651" t="s">
        <v>1102</v>
      </c>
      <c r="D160" s="1652"/>
      <c r="E160" s="1652"/>
      <c r="F160" s="1652"/>
      <c r="G160" s="1652"/>
      <c r="H160" s="1652"/>
      <c r="I160" s="1652"/>
      <c r="J160" s="1652"/>
      <c r="K160" s="1652"/>
      <c r="L160" s="1653"/>
      <c r="M160" s="1648"/>
      <c r="N160" s="1649"/>
      <c r="O160" s="1649"/>
      <c r="P160" s="1649"/>
      <c r="Q160" s="1649"/>
      <c r="R160" s="1650"/>
      <c r="S160" s="1473" t="s">
        <v>1849</v>
      </c>
      <c r="T160" s="1474"/>
      <c r="U160" s="1474"/>
      <c r="V160" s="1474"/>
      <c r="W160" s="1474"/>
      <c r="X160" s="1475"/>
      <c r="Y160" s="594"/>
      <c r="Z160" s="152"/>
      <c r="AA160" s="796"/>
    </row>
    <row r="161" spans="1:27" s="312" customFormat="1" ht="9" customHeight="1" x14ac:dyDescent="0.2">
      <c r="A161" s="1170"/>
      <c r="B161" s="150"/>
      <c r="C161" s="851"/>
      <c r="D161" s="851"/>
      <c r="E161" s="851"/>
      <c r="F161" s="852"/>
      <c r="G161" s="852"/>
      <c r="H161" s="852"/>
      <c r="I161" s="852"/>
      <c r="J161" s="852"/>
      <c r="K161" s="852"/>
      <c r="L161" s="852"/>
      <c r="M161" s="853"/>
      <c r="N161" s="853"/>
      <c r="O161" s="853"/>
      <c r="P161" s="853"/>
      <c r="Q161" s="853"/>
      <c r="R161" s="853"/>
      <c r="S161" s="854"/>
      <c r="T161" s="854"/>
      <c r="U161" s="854"/>
      <c r="V161" s="854"/>
      <c r="W161" s="107"/>
      <c r="X161" s="107"/>
      <c r="Y161" s="107"/>
      <c r="Z161" s="152"/>
      <c r="AA161" s="794"/>
    </row>
    <row r="162" spans="1:27" s="312" customFormat="1" ht="5.25" customHeight="1" x14ac:dyDescent="0.2">
      <c r="A162" s="696"/>
      <c r="B162" s="150"/>
      <c r="C162" s="1738" t="s">
        <v>1850</v>
      </c>
      <c r="D162" s="1739" t="s">
        <v>833</v>
      </c>
      <c r="E162" s="1739"/>
      <c r="F162" s="1739"/>
      <c r="G162" s="1739"/>
      <c r="H162" s="1739"/>
      <c r="I162" s="1739"/>
      <c r="J162" s="1739"/>
      <c r="K162" s="1739"/>
      <c r="L162" s="1739"/>
      <c r="M162" s="1578"/>
      <c r="N162" s="1463"/>
      <c r="O162" s="1463"/>
      <c r="P162" s="1463"/>
      <c r="Q162" s="1463"/>
      <c r="R162" s="1463"/>
      <c r="S162" s="1678"/>
      <c r="T162" s="1678"/>
      <c r="U162" s="1678"/>
      <c r="V162" s="1678"/>
      <c r="W162" s="1678"/>
      <c r="X162" s="1679"/>
      <c r="Y162" s="463"/>
      <c r="Z162" s="152"/>
      <c r="AA162" s="794"/>
    </row>
    <row r="163" spans="1:27" s="312" customFormat="1" ht="21" customHeight="1" x14ac:dyDescent="0.2">
      <c r="A163" s="695" t="s">
        <v>421</v>
      </c>
      <c r="B163" s="150"/>
      <c r="C163" s="1492"/>
      <c r="D163" s="1493"/>
      <c r="E163" s="1493"/>
      <c r="F163" s="1493"/>
      <c r="G163" s="1493"/>
      <c r="H163" s="1493"/>
      <c r="I163" s="1493"/>
      <c r="J163" s="1493"/>
      <c r="K163" s="1493"/>
      <c r="L163" s="1493"/>
      <c r="M163" s="1740"/>
      <c r="N163" s="1741"/>
      <c r="O163" s="1741"/>
      <c r="P163" s="1741"/>
      <c r="Q163" s="1741"/>
      <c r="R163" s="1741"/>
      <c r="S163" s="1683"/>
      <c r="T163" s="1646"/>
      <c r="U163" s="1646"/>
      <c r="V163" s="1646"/>
      <c r="W163" s="1646"/>
      <c r="X163" s="1647"/>
      <c r="Y163" s="463"/>
      <c r="Z163" s="152"/>
      <c r="AA163" s="794">
        <f>IF(S163="?",0,IF(S163&lt;&gt;"",1,0))</f>
        <v>0</v>
      </c>
    </row>
    <row r="164" spans="1:27" s="312" customFormat="1" ht="9" customHeight="1" x14ac:dyDescent="0.2">
      <c r="A164" s="265" t="str">
        <f>IF(L4&lt;&gt;"",L4,"")</f>
        <v>00000000</v>
      </c>
      <c r="B164" s="146"/>
      <c r="C164" s="147"/>
      <c r="D164" s="147"/>
      <c r="E164" s="147"/>
      <c r="F164" s="147"/>
      <c r="G164" s="147"/>
      <c r="H164" s="147"/>
      <c r="I164" s="147"/>
      <c r="J164" s="147"/>
      <c r="K164" s="147"/>
      <c r="L164" s="147"/>
      <c r="M164" s="147"/>
      <c r="N164" s="147"/>
      <c r="O164" s="147"/>
      <c r="P164" s="147"/>
      <c r="Q164" s="147"/>
      <c r="R164" s="147"/>
      <c r="S164" s="147"/>
      <c r="T164" s="147"/>
      <c r="U164" s="147"/>
      <c r="V164" s="148"/>
      <c r="W164" s="148"/>
      <c r="X164" s="148"/>
      <c r="Y164" s="148"/>
      <c r="Z164" s="149"/>
      <c r="AA164" s="794"/>
    </row>
    <row r="165" spans="1:27" s="312" customFormat="1" ht="5.25" customHeight="1" x14ac:dyDescent="0.2">
      <c r="A165" s="393"/>
      <c r="B165" s="169"/>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1"/>
      <c r="AA165" s="794"/>
    </row>
    <row r="166" spans="1:27" s="312" customFormat="1" ht="24" customHeight="1" x14ac:dyDescent="0.2">
      <c r="A166" s="393"/>
      <c r="B166" s="150"/>
      <c r="C166" s="153" t="s">
        <v>1581</v>
      </c>
      <c r="D166" s="153"/>
      <c r="E166" s="153"/>
      <c r="F166" s="153"/>
      <c r="G166" s="153"/>
      <c r="H166" s="153"/>
      <c r="I166" s="153"/>
      <c r="J166" s="153"/>
      <c r="K166" s="153"/>
      <c r="L166" s="153"/>
      <c r="M166" s="153"/>
      <c r="N166" s="153"/>
      <c r="O166" s="153"/>
      <c r="P166" s="153"/>
      <c r="Q166" s="153"/>
      <c r="R166" s="153"/>
      <c r="S166" s="308"/>
      <c r="T166" s="308"/>
      <c r="U166" s="308"/>
      <c r="V166" s="153"/>
      <c r="W166" s="153"/>
      <c r="X166" s="153"/>
      <c r="Y166" s="153"/>
      <c r="Z166" s="152"/>
      <c r="AA166" s="794"/>
    </row>
    <row r="167" spans="1:27" s="312" customFormat="1" ht="5.25" customHeight="1" x14ac:dyDescent="0.2">
      <c r="A167" s="395"/>
      <c r="B167" s="150"/>
      <c r="C167" s="1173"/>
      <c r="D167" s="1173"/>
      <c r="E167" s="1173"/>
      <c r="F167" s="158"/>
      <c r="G167" s="158"/>
      <c r="H167" s="158"/>
      <c r="I167" s="158"/>
      <c r="J167" s="158"/>
      <c r="K167" s="158"/>
      <c r="L167" s="158"/>
      <c r="M167" s="159"/>
      <c r="N167" s="159"/>
      <c r="O167" s="159"/>
      <c r="P167" s="159"/>
      <c r="Q167" s="159"/>
      <c r="R167" s="159"/>
      <c r="S167" s="160"/>
      <c r="T167" s="160"/>
      <c r="U167" s="160"/>
      <c r="V167" s="160"/>
      <c r="W167" s="107"/>
      <c r="X167" s="107"/>
      <c r="Y167" s="107"/>
      <c r="Z167" s="152"/>
      <c r="AA167" s="794"/>
    </row>
    <row r="168" spans="1:27" s="312" customFormat="1" ht="30" customHeight="1" x14ac:dyDescent="0.2">
      <c r="A168" s="393"/>
      <c r="B168" s="150"/>
      <c r="C168" s="1651"/>
      <c r="D168" s="1652"/>
      <c r="E168" s="1652"/>
      <c r="F168" s="1652"/>
      <c r="G168" s="1652"/>
      <c r="H168" s="1652"/>
      <c r="I168" s="1652"/>
      <c r="J168" s="1652"/>
      <c r="K168" s="1652"/>
      <c r="L168" s="1653"/>
      <c r="M168" s="1473" t="s">
        <v>817</v>
      </c>
      <c r="N168" s="1474"/>
      <c r="O168" s="1474"/>
      <c r="P168" s="1474"/>
      <c r="Q168" s="1474"/>
      <c r="R168" s="1475"/>
      <c r="S168" s="1473" t="s">
        <v>818</v>
      </c>
      <c r="T168" s="1474"/>
      <c r="U168" s="1474"/>
      <c r="V168" s="1474"/>
      <c r="W168" s="1474"/>
      <c r="X168" s="1475"/>
      <c r="Y168" s="594"/>
      <c r="Z168" s="152"/>
      <c r="AA168" s="796"/>
    </row>
    <row r="169" spans="1:27" s="312" customFormat="1" ht="9" customHeight="1" x14ac:dyDescent="0.2">
      <c r="A169" s="1059"/>
      <c r="B169" s="150"/>
      <c r="C169" s="851"/>
      <c r="D169" s="851"/>
      <c r="E169" s="851"/>
      <c r="F169" s="852"/>
      <c r="G169" s="852"/>
      <c r="H169" s="852"/>
      <c r="I169" s="852"/>
      <c r="J169" s="852"/>
      <c r="K169" s="852"/>
      <c r="L169" s="852"/>
      <c r="M169" s="853"/>
      <c r="N169" s="853"/>
      <c r="O169" s="853"/>
      <c r="P169" s="853"/>
      <c r="Q169" s="853"/>
      <c r="R169" s="853"/>
      <c r="S169" s="854"/>
      <c r="T169" s="854"/>
      <c r="U169" s="854"/>
      <c r="V169" s="854"/>
      <c r="W169" s="107"/>
      <c r="X169" s="107"/>
      <c r="Y169" s="107"/>
      <c r="Z169" s="152"/>
      <c r="AA169" s="794"/>
    </row>
    <row r="170" spans="1:27" s="312" customFormat="1" ht="13.5" customHeight="1" x14ac:dyDescent="0.15">
      <c r="A170" s="1059"/>
      <c r="B170" s="150"/>
      <c r="C170" s="1666" t="s">
        <v>279</v>
      </c>
      <c r="D170" s="1570"/>
      <c r="E170" s="1570"/>
      <c r="F170" s="1570"/>
      <c r="G170" s="1486"/>
      <c r="H170" s="1486"/>
      <c r="I170" s="1486"/>
      <c r="J170" s="1486"/>
      <c r="K170" s="1486"/>
      <c r="L170" s="1567"/>
      <c r="M170" s="1695" t="s">
        <v>29</v>
      </c>
      <c r="N170" s="1696"/>
      <c r="O170" s="1696"/>
      <c r="P170" s="1696"/>
      <c r="Q170" s="1696"/>
      <c r="R170" s="1696"/>
      <c r="S170" s="1696"/>
      <c r="T170" s="1696"/>
      <c r="U170" s="1696"/>
      <c r="V170" s="1696"/>
      <c r="W170" s="1696"/>
      <c r="X170" s="1699"/>
      <c r="Y170" s="835"/>
      <c r="Z170" s="152"/>
      <c r="AA170" s="794"/>
    </row>
    <row r="171" spans="1:27" s="312" customFormat="1" ht="21" customHeight="1" x14ac:dyDescent="0.15">
      <c r="A171" s="1059" t="s">
        <v>427</v>
      </c>
      <c r="B171" s="150"/>
      <c r="C171" s="1639"/>
      <c r="D171" s="1640"/>
      <c r="E171" s="1640"/>
      <c r="F171" s="1640"/>
      <c r="G171" s="1568"/>
      <c r="H171" s="1568"/>
      <c r="I171" s="1568"/>
      <c r="J171" s="1568"/>
      <c r="K171" s="1568"/>
      <c r="L171" s="1569"/>
      <c r="M171" s="1680"/>
      <c r="N171" s="1681"/>
      <c r="O171" s="1681"/>
      <c r="P171" s="1681"/>
      <c r="Q171" s="1681"/>
      <c r="R171" s="1682"/>
      <c r="S171" s="1680"/>
      <c r="T171" s="1681"/>
      <c r="U171" s="1681"/>
      <c r="V171" s="1681"/>
      <c r="W171" s="1681"/>
      <c r="X171" s="1682"/>
      <c r="Y171" s="463"/>
      <c r="Z171" s="152"/>
      <c r="AA171" s="794">
        <f>IF(M171="?",0,IF(M171&lt;&gt;"",1,0))+IF(S171="?",0,IF(S171&lt;&gt;"",1,0))</f>
        <v>0</v>
      </c>
    </row>
    <row r="172" spans="1:27" s="312" customFormat="1" ht="9" customHeight="1" x14ac:dyDescent="0.2">
      <c r="A172" s="1059"/>
      <c r="B172" s="150"/>
      <c r="C172" s="157"/>
      <c r="D172" s="157"/>
      <c r="E172" s="415"/>
      <c r="F172" s="158"/>
      <c r="G172" s="158"/>
      <c r="H172" s="158"/>
      <c r="I172" s="158"/>
      <c r="J172" s="158"/>
      <c r="K172" s="158"/>
      <c r="L172" s="158"/>
      <c r="M172" s="159"/>
      <c r="N172" s="159"/>
      <c r="O172" s="159"/>
      <c r="P172" s="159"/>
      <c r="Q172" s="159"/>
      <c r="R172" s="159"/>
      <c r="S172" s="160"/>
      <c r="T172" s="160"/>
      <c r="U172" s="160"/>
      <c r="V172" s="160"/>
      <c r="W172" s="107"/>
      <c r="X172" s="107"/>
      <c r="Y172" s="463"/>
      <c r="Z172" s="152"/>
      <c r="AA172" s="794"/>
    </row>
    <row r="173" spans="1:27" s="312" customFormat="1" ht="13.5" customHeight="1" x14ac:dyDescent="0.15">
      <c r="A173" s="1059"/>
      <c r="B173" s="150"/>
      <c r="C173" s="1635" t="s">
        <v>735</v>
      </c>
      <c r="D173" s="1636"/>
      <c r="E173" s="1636"/>
      <c r="F173" s="1636"/>
      <c r="G173" s="1637"/>
      <c r="H173" s="1637"/>
      <c r="I173" s="1637"/>
      <c r="J173" s="1637"/>
      <c r="K173" s="1637"/>
      <c r="L173" s="1638"/>
      <c r="M173" s="1695" t="s">
        <v>919</v>
      </c>
      <c r="N173" s="1696"/>
      <c r="O173" s="1696"/>
      <c r="P173" s="1696"/>
      <c r="Q173" s="1696"/>
      <c r="R173" s="1696"/>
      <c r="S173" s="1696"/>
      <c r="T173" s="1696"/>
      <c r="U173" s="1696"/>
      <c r="V173" s="1696"/>
      <c r="W173" s="1696"/>
      <c r="X173" s="1699"/>
      <c r="Y173" s="463"/>
      <c r="Z173" s="152"/>
      <c r="AA173" s="794"/>
    </row>
    <row r="174" spans="1:27" s="312" customFormat="1" ht="21" customHeight="1" x14ac:dyDescent="0.15">
      <c r="A174" s="1059" t="s">
        <v>428</v>
      </c>
      <c r="B174" s="150"/>
      <c r="C174" s="1639"/>
      <c r="D174" s="1640"/>
      <c r="E174" s="1640"/>
      <c r="F174" s="1640"/>
      <c r="G174" s="1568"/>
      <c r="H174" s="1568"/>
      <c r="I174" s="1568"/>
      <c r="J174" s="1568"/>
      <c r="K174" s="1568"/>
      <c r="L174" s="1569"/>
      <c r="M174" s="1642"/>
      <c r="N174" s="1643"/>
      <c r="O174" s="1643"/>
      <c r="P174" s="1643"/>
      <c r="Q174" s="1643"/>
      <c r="R174" s="1644"/>
      <c r="S174" s="1642"/>
      <c r="T174" s="1643"/>
      <c r="U174" s="1643"/>
      <c r="V174" s="1643"/>
      <c r="W174" s="1643"/>
      <c r="X174" s="1644"/>
      <c r="Y174" s="463"/>
      <c r="Z174" s="152"/>
      <c r="AA174" s="794">
        <f>IF(M174="?",0,IF(M174&lt;&gt;"",1,0))+IF(S174="?",0,IF(S174&lt;&gt;"",1,0))</f>
        <v>0</v>
      </c>
    </row>
    <row r="175" spans="1:27" s="312" customFormat="1" ht="9" customHeight="1" x14ac:dyDescent="0.2">
      <c r="A175" s="1059"/>
      <c r="B175" s="150"/>
      <c r="C175" s="157"/>
      <c r="D175" s="157"/>
      <c r="E175" s="415"/>
      <c r="F175" s="158"/>
      <c r="G175" s="158"/>
      <c r="H175" s="158"/>
      <c r="I175" s="158"/>
      <c r="J175" s="158"/>
      <c r="K175" s="158"/>
      <c r="L175" s="158"/>
      <c r="M175" s="159"/>
      <c r="N175" s="159"/>
      <c r="O175" s="159"/>
      <c r="P175" s="159"/>
      <c r="Q175" s="159"/>
      <c r="R175" s="159"/>
      <c r="S175" s="160"/>
      <c r="T175" s="160"/>
      <c r="U175" s="160"/>
      <c r="V175" s="160"/>
      <c r="W175" s="107"/>
      <c r="X175" s="107"/>
      <c r="Y175" s="463"/>
      <c r="Z175" s="152"/>
      <c r="AA175" s="794"/>
    </row>
    <row r="176" spans="1:27" s="312" customFormat="1" ht="13.5" customHeight="1" x14ac:dyDescent="0.15">
      <c r="A176" s="1059"/>
      <c r="B176" s="150"/>
      <c r="C176" s="1635" t="s">
        <v>734</v>
      </c>
      <c r="D176" s="1636"/>
      <c r="E176" s="1636"/>
      <c r="F176" s="1636"/>
      <c r="G176" s="1637"/>
      <c r="H176" s="1637"/>
      <c r="I176" s="1637"/>
      <c r="J176" s="1637"/>
      <c r="K176" s="1637"/>
      <c r="L176" s="1638"/>
      <c r="M176" s="1695" t="s">
        <v>727</v>
      </c>
      <c r="N176" s="1696"/>
      <c r="O176" s="1696"/>
      <c r="P176" s="1696"/>
      <c r="Q176" s="1696"/>
      <c r="R176" s="1696"/>
      <c r="S176" s="1696" t="s">
        <v>185</v>
      </c>
      <c r="T176" s="1696"/>
      <c r="U176" s="1696"/>
      <c r="V176" s="1696"/>
      <c r="W176" s="1697"/>
      <c r="X176" s="1698"/>
      <c r="Y176" s="463"/>
      <c r="Z176" s="152"/>
      <c r="AA176" s="794"/>
    </row>
    <row r="177" spans="1:27" s="312" customFormat="1" ht="21" customHeight="1" x14ac:dyDescent="0.15">
      <c r="A177" s="1059" t="s">
        <v>429</v>
      </c>
      <c r="B177" s="150"/>
      <c r="C177" s="1639"/>
      <c r="D177" s="1640"/>
      <c r="E177" s="1640"/>
      <c r="F177" s="1640"/>
      <c r="G177" s="1568"/>
      <c r="H177" s="1568"/>
      <c r="I177" s="1568"/>
      <c r="J177" s="1568"/>
      <c r="K177" s="1568"/>
      <c r="L177" s="1569"/>
      <c r="M177" s="1689"/>
      <c r="N177" s="1690"/>
      <c r="O177" s="1690"/>
      <c r="P177" s="1690"/>
      <c r="Q177" s="1690"/>
      <c r="R177" s="1691"/>
      <c r="S177" s="1689"/>
      <c r="T177" s="1690"/>
      <c r="U177" s="1690"/>
      <c r="V177" s="1690"/>
      <c r="W177" s="1690"/>
      <c r="X177" s="1691"/>
      <c r="Y177" s="463"/>
      <c r="Z177" s="152"/>
      <c r="AA177" s="794">
        <f>IF(M177="?",0,IF(M177&lt;&gt;"",1,0))+IF(S177="?",0,IF(S177&lt;&gt;"",1,0))</f>
        <v>0</v>
      </c>
    </row>
    <row r="178" spans="1:27" s="312" customFormat="1" ht="9" customHeight="1" x14ac:dyDescent="0.2">
      <c r="A178" s="1059"/>
      <c r="B178" s="150"/>
      <c r="C178" s="157"/>
      <c r="D178" s="157"/>
      <c r="E178" s="415"/>
      <c r="F178" s="158"/>
      <c r="G178" s="158"/>
      <c r="H178" s="158"/>
      <c r="I178" s="158"/>
      <c r="J178" s="158"/>
      <c r="K178" s="158"/>
      <c r="L178" s="158"/>
      <c r="M178" s="865"/>
      <c r="N178" s="865"/>
      <c r="O178" s="865"/>
      <c r="P178" s="865"/>
      <c r="Q178" s="865"/>
      <c r="R178" s="865"/>
      <c r="S178" s="872"/>
      <c r="T178" s="872"/>
      <c r="U178" s="872"/>
      <c r="V178" s="872"/>
      <c r="W178" s="872"/>
      <c r="X178" s="872"/>
      <c r="Y178" s="463"/>
      <c r="Z178" s="152"/>
      <c r="AA178" s="794"/>
    </row>
    <row r="179" spans="1:27" s="312" customFormat="1" ht="21" customHeight="1" x14ac:dyDescent="0.2">
      <c r="A179" s="1060" t="s">
        <v>430</v>
      </c>
      <c r="B179" s="150"/>
      <c r="C179" s="1746" t="s">
        <v>181</v>
      </c>
      <c r="D179" s="1747"/>
      <c r="E179" s="1747"/>
      <c r="F179" s="1747"/>
      <c r="G179" s="1748"/>
      <c r="H179" s="1748"/>
      <c r="I179" s="1748"/>
      <c r="J179" s="1748"/>
      <c r="K179" s="1748"/>
      <c r="L179" s="1749"/>
      <c r="M179" s="1465"/>
      <c r="N179" s="1467"/>
      <c r="O179" s="1467"/>
      <c r="P179" s="1467"/>
      <c r="Q179" s="1467"/>
      <c r="R179" s="1468"/>
      <c r="S179" s="1465"/>
      <c r="T179" s="1467"/>
      <c r="U179" s="1467"/>
      <c r="V179" s="1467"/>
      <c r="W179" s="1467"/>
      <c r="X179" s="1468"/>
      <c r="Y179" s="463"/>
      <c r="Z179" s="152"/>
      <c r="AA179" s="794">
        <f>IF(M179="?",0,IF(M179&lt;&gt;"",1,0))+IF(S179="?",0,IF(S179&lt;&gt;"",1,0))</f>
        <v>0</v>
      </c>
    </row>
    <row r="180" spans="1:27" s="312" customFormat="1" ht="9" customHeight="1" thickBot="1" x14ac:dyDescent="0.25">
      <c r="A180" s="1060"/>
      <c r="B180" s="150"/>
      <c r="C180" s="505"/>
      <c r="D180" s="505"/>
      <c r="E180" s="505"/>
      <c r="F180" s="506"/>
      <c r="G180" s="506"/>
      <c r="H180" s="506"/>
      <c r="I180" s="506"/>
      <c r="J180" s="506"/>
      <c r="K180" s="506"/>
      <c r="L180" s="506"/>
      <c r="M180" s="164"/>
      <c r="N180" s="164"/>
      <c r="O180" s="164"/>
      <c r="P180" s="164"/>
      <c r="Q180" s="164"/>
      <c r="R180" s="164"/>
      <c r="S180" s="507"/>
      <c r="T180" s="507"/>
      <c r="U180" s="507"/>
      <c r="V180" s="507"/>
      <c r="W180" s="507"/>
      <c r="X180" s="507"/>
      <c r="Y180" s="594"/>
      <c r="Z180" s="152"/>
      <c r="AA180" s="794"/>
    </row>
    <row r="181" spans="1:27" s="312" customFormat="1" ht="9" customHeight="1" x14ac:dyDescent="0.2">
      <c r="A181" s="1059"/>
      <c r="B181" s="150"/>
      <c r="C181" s="851"/>
      <c r="D181" s="851"/>
      <c r="E181" s="851"/>
      <c r="F181" s="852"/>
      <c r="G181" s="852"/>
      <c r="H181" s="852"/>
      <c r="I181" s="852"/>
      <c r="J181" s="852"/>
      <c r="K181" s="852"/>
      <c r="L181" s="852"/>
      <c r="M181" s="853"/>
      <c r="N181" s="853"/>
      <c r="O181" s="853"/>
      <c r="P181" s="853"/>
      <c r="Q181" s="853"/>
      <c r="R181" s="853"/>
      <c r="S181" s="854"/>
      <c r="T181" s="854"/>
      <c r="U181" s="854"/>
      <c r="V181" s="854"/>
      <c r="W181" s="107"/>
      <c r="X181" s="107"/>
      <c r="Y181" s="107"/>
      <c r="Z181" s="152"/>
      <c r="AA181" s="794"/>
    </row>
    <row r="182" spans="1:27" s="312" customFormat="1" ht="36" customHeight="1" x14ac:dyDescent="0.2">
      <c r="A182" s="393"/>
      <c r="B182" s="150"/>
      <c r="C182" s="1692" t="s">
        <v>1553</v>
      </c>
      <c r="D182" s="1693"/>
      <c r="E182" s="1693"/>
      <c r="F182" s="1693"/>
      <c r="G182" s="1693"/>
      <c r="H182" s="1693"/>
      <c r="I182" s="1693"/>
      <c r="J182" s="1693"/>
      <c r="K182" s="1693"/>
      <c r="L182" s="1694"/>
      <c r="M182" s="1546" t="s">
        <v>1584</v>
      </c>
      <c r="N182" s="1547"/>
      <c r="O182" s="1547"/>
      <c r="P182" s="1547"/>
      <c r="Q182" s="1547"/>
      <c r="R182" s="1547"/>
      <c r="S182" s="1548"/>
      <c r="T182" s="1548"/>
      <c r="U182" s="1548"/>
      <c r="V182" s="1548"/>
      <c r="W182" s="1548"/>
      <c r="X182" s="1549"/>
      <c r="Y182" s="594"/>
      <c r="Z182" s="152"/>
      <c r="AA182" s="796"/>
    </row>
    <row r="183" spans="1:27" s="312" customFormat="1" ht="5.25" customHeight="1" x14ac:dyDescent="0.2">
      <c r="A183" s="1063"/>
      <c r="B183" s="150"/>
      <c r="C183" s="1663" t="s">
        <v>1550</v>
      </c>
      <c r="D183" s="1664"/>
      <c r="E183" s="1664"/>
      <c r="F183" s="1664"/>
      <c r="G183" s="1664"/>
      <c r="H183" s="1664"/>
      <c r="I183" s="1664"/>
      <c r="J183" s="1664"/>
      <c r="K183" s="1664"/>
      <c r="L183" s="1664"/>
      <c r="M183" s="1657"/>
      <c r="N183" s="1463"/>
      <c r="O183" s="1463"/>
      <c r="P183" s="1463"/>
      <c r="Q183" s="1463"/>
      <c r="R183" s="1463"/>
      <c r="S183" s="1578"/>
      <c r="T183" s="1463"/>
      <c r="U183" s="1463"/>
      <c r="V183" s="1463"/>
      <c r="W183" s="1463"/>
      <c r="X183" s="1464"/>
      <c r="Y183" s="55"/>
      <c r="Z183" s="152"/>
      <c r="AA183" s="794"/>
    </row>
    <row r="184" spans="1:27" s="312" customFormat="1" ht="21" customHeight="1" x14ac:dyDescent="0.2">
      <c r="A184" s="1063" t="s">
        <v>1468</v>
      </c>
      <c r="B184" s="150"/>
      <c r="C184" s="1665"/>
      <c r="D184" s="1665"/>
      <c r="E184" s="1665"/>
      <c r="F184" s="1665"/>
      <c r="G184" s="1665"/>
      <c r="H184" s="1665"/>
      <c r="I184" s="1665"/>
      <c r="J184" s="1665"/>
      <c r="K184" s="1665"/>
      <c r="L184" s="1665"/>
      <c r="M184" s="1680"/>
      <c r="N184" s="1681"/>
      <c r="O184" s="1681"/>
      <c r="P184" s="1681"/>
      <c r="Q184" s="1681"/>
      <c r="R184" s="1681"/>
      <c r="S184" s="1681"/>
      <c r="T184" s="1681"/>
      <c r="U184" s="1681"/>
      <c r="V184" s="1681"/>
      <c r="W184" s="1681"/>
      <c r="X184" s="1682"/>
      <c r="Y184" s="55"/>
      <c r="Z184" s="152"/>
      <c r="AA184" s="794">
        <f>IF(M184="?",0,IF(M184&lt;&gt;"",1,0))</f>
        <v>0</v>
      </c>
    </row>
    <row r="185" spans="1:27" s="312" customFormat="1" ht="5.25" customHeight="1" x14ac:dyDescent="0.2">
      <c r="A185" s="1133"/>
      <c r="B185" s="150"/>
      <c r="C185" s="1663" t="s">
        <v>1551</v>
      </c>
      <c r="D185" s="1664"/>
      <c r="E185" s="1664"/>
      <c r="F185" s="1664"/>
      <c r="G185" s="1664"/>
      <c r="H185" s="1664"/>
      <c r="I185" s="1664"/>
      <c r="J185" s="1664"/>
      <c r="K185" s="1664"/>
      <c r="L185" s="1664"/>
      <c r="M185" s="1657"/>
      <c r="N185" s="1463"/>
      <c r="O185" s="1463"/>
      <c r="P185" s="1463"/>
      <c r="Q185" s="1463"/>
      <c r="R185" s="1463"/>
      <c r="S185" s="1578"/>
      <c r="T185" s="1463"/>
      <c r="U185" s="1463"/>
      <c r="V185" s="1463"/>
      <c r="W185" s="1463"/>
      <c r="X185" s="1464"/>
      <c r="Y185" s="55"/>
      <c r="Z185" s="152"/>
      <c r="AA185" s="794"/>
    </row>
    <row r="186" spans="1:27" s="312" customFormat="1" ht="21" customHeight="1" x14ac:dyDescent="0.2">
      <c r="A186" s="1063" t="s">
        <v>1469</v>
      </c>
      <c r="B186" s="150"/>
      <c r="C186" s="1665"/>
      <c r="D186" s="1665"/>
      <c r="E186" s="1665"/>
      <c r="F186" s="1665"/>
      <c r="G186" s="1665"/>
      <c r="H186" s="1665"/>
      <c r="I186" s="1665"/>
      <c r="J186" s="1665"/>
      <c r="K186" s="1665"/>
      <c r="L186" s="1665"/>
      <c r="M186" s="1680"/>
      <c r="N186" s="1681"/>
      <c r="O186" s="1681"/>
      <c r="P186" s="1681"/>
      <c r="Q186" s="1681"/>
      <c r="R186" s="1681"/>
      <c r="S186" s="1681"/>
      <c r="T186" s="1681"/>
      <c r="U186" s="1681"/>
      <c r="V186" s="1681"/>
      <c r="W186" s="1681"/>
      <c r="X186" s="1682"/>
      <c r="Y186" s="55"/>
      <c r="Z186" s="152"/>
      <c r="AA186" s="794">
        <f>IF(M186="?",0,IF(M186&lt;&gt;"",1,0))</f>
        <v>0</v>
      </c>
    </row>
    <row r="187" spans="1:27" s="312" customFormat="1" ht="5.25" customHeight="1" x14ac:dyDescent="0.2">
      <c r="A187" s="1133"/>
      <c r="B187" s="150"/>
      <c r="C187" s="1663" t="s">
        <v>1552</v>
      </c>
      <c r="D187" s="1664"/>
      <c r="E187" s="1664"/>
      <c r="F187" s="1664"/>
      <c r="G187" s="1664"/>
      <c r="H187" s="1664"/>
      <c r="I187" s="1664"/>
      <c r="J187" s="1664"/>
      <c r="K187" s="1664"/>
      <c r="L187" s="1664"/>
      <c r="M187" s="1657"/>
      <c r="N187" s="1463"/>
      <c r="O187" s="1463"/>
      <c r="P187" s="1463"/>
      <c r="Q187" s="1463"/>
      <c r="R187" s="1463"/>
      <c r="S187" s="1578"/>
      <c r="T187" s="1463"/>
      <c r="U187" s="1463"/>
      <c r="V187" s="1463"/>
      <c r="W187" s="1463"/>
      <c r="X187" s="1464"/>
      <c r="Y187" s="55"/>
      <c r="Z187" s="152"/>
      <c r="AA187" s="794"/>
    </row>
    <row r="188" spans="1:27" s="312" customFormat="1" ht="21" customHeight="1" x14ac:dyDescent="0.2">
      <c r="A188" s="1063" t="s">
        <v>1700</v>
      </c>
      <c r="B188" s="150"/>
      <c r="C188" s="1665"/>
      <c r="D188" s="1665"/>
      <c r="E188" s="1665"/>
      <c r="F188" s="1665"/>
      <c r="G188" s="1665"/>
      <c r="H188" s="1665"/>
      <c r="I188" s="1665"/>
      <c r="J188" s="1665"/>
      <c r="K188" s="1665"/>
      <c r="L188" s="1665"/>
      <c r="M188" s="1680"/>
      <c r="N188" s="1681"/>
      <c r="O188" s="1681"/>
      <c r="P188" s="1681"/>
      <c r="Q188" s="1681"/>
      <c r="R188" s="1681"/>
      <c r="S188" s="1681"/>
      <c r="T188" s="1681"/>
      <c r="U188" s="1681"/>
      <c r="V188" s="1681"/>
      <c r="W188" s="1681"/>
      <c r="X188" s="1682"/>
      <c r="Y188" s="55"/>
      <c r="Z188" s="152"/>
      <c r="AA188" s="794">
        <f>IF(M188="?",0,IF(M188&lt;&gt;"",1,0))</f>
        <v>0</v>
      </c>
    </row>
    <row r="189" spans="1:27" ht="9" customHeight="1" x14ac:dyDescent="0.2">
      <c r="A189" s="393"/>
      <c r="B189" s="194"/>
      <c r="C189" s="123"/>
      <c r="D189" s="123"/>
      <c r="E189" s="123"/>
      <c r="F189" s="195"/>
      <c r="G189" s="195"/>
      <c r="H189" s="195"/>
      <c r="I189" s="195"/>
      <c r="J189" s="195"/>
      <c r="K189" s="195"/>
      <c r="L189" s="195"/>
      <c r="M189" s="80"/>
      <c r="N189" s="80"/>
      <c r="O189" s="80"/>
      <c r="P189" s="124"/>
      <c r="Q189" s="124"/>
      <c r="R189" s="124"/>
      <c r="S189" s="195"/>
      <c r="T189" s="195"/>
      <c r="U189" s="195"/>
      <c r="V189" s="124"/>
      <c r="W189" s="124"/>
      <c r="X189" s="124"/>
      <c r="Y189" s="124"/>
      <c r="Z189" s="196"/>
      <c r="AA189" s="794"/>
    </row>
    <row r="190" spans="1:27" ht="5.25" customHeight="1" x14ac:dyDescent="0.2">
      <c r="A190" s="393"/>
      <c r="B190" s="174"/>
      <c r="C190" s="56"/>
      <c r="D190" s="56"/>
      <c r="E190" s="56"/>
      <c r="F190" s="101"/>
      <c r="G190" s="101"/>
      <c r="H190" s="101"/>
      <c r="I190" s="101"/>
      <c r="J190" s="101"/>
      <c r="K190" s="101"/>
      <c r="L190" s="101"/>
      <c r="M190" s="55"/>
      <c r="N190" s="55"/>
      <c r="O190" s="55"/>
      <c r="P190" s="100"/>
      <c r="Q190" s="100"/>
      <c r="R190" s="100"/>
      <c r="S190" s="101"/>
      <c r="T190" s="101"/>
      <c r="U190" s="101"/>
      <c r="V190" s="100"/>
      <c r="W190" s="100"/>
      <c r="X190" s="100"/>
      <c r="Y190" s="100"/>
      <c r="Z190" s="175"/>
      <c r="AA190" s="794"/>
    </row>
    <row r="191" spans="1:27" ht="24" customHeight="1" x14ac:dyDescent="0.2">
      <c r="A191" s="393"/>
      <c r="B191" s="174"/>
      <c r="C191" s="153" t="s">
        <v>872</v>
      </c>
      <c r="D191" s="153"/>
      <c r="E191" s="153"/>
      <c r="F191" s="153"/>
      <c r="G191" s="153"/>
      <c r="H191" s="153"/>
      <c r="I191" s="153"/>
      <c r="J191" s="153"/>
      <c r="K191" s="153"/>
      <c r="L191" s="153"/>
      <c r="M191" s="153"/>
      <c r="N191" s="153"/>
      <c r="O191" s="153"/>
      <c r="P191" s="153"/>
      <c r="Q191" s="153"/>
      <c r="R191" s="153"/>
      <c r="S191" s="153"/>
      <c r="T191" s="153"/>
      <c r="U191" s="153"/>
      <c r="V191" s="197"/>
      <c r="W191" s="197"/>
      <c r="X191" s="197"/>
      <c r="Y191" s="197"/>
      <c r="Z191" s="175"/>
      <c r="AA191" s="794"/>
    </row>
    <row r="192" spans="1:27" ht="5.25" customHeight="1" x14ac:dyDescent="0.2">
      <c r="A192" s="393"/>
      <c r="B192" s="174"/>
      <c r="C192" s="56"/>
      <c r="D192" s="56"/>
      <c r="E192" s="56"/>
      <c r="F192" s="101"/>
      <c r="G192" s="101"/>
      <c r="H192" s="101"/>
      <c r="I192" s="101"/>
      <c r="J192" s="101"/>
      <c r="K192" s="101"/>
      <c r="L192" s="101"/>
      <c r="M192" s="55"/>
      <c r="N192" s="55"/>
      <c r="O192" s="55"/>
      <c r="P192" s="100"/>
      <c r="Q192" s="100"/>
      <c r="R192" s="100"/>
      <c r="S192" s="101"/>
      <c r="T192" s="101"/>
      <c r="U192" s="101"/>
      <c r="V192" s="100"/>
      <c r="W192" s="100"/>
      <c r="X192" s="100"/>
      <c r="Y192" s="100"/>
      <c r="Z192" s="175"/>
      <c r="AA192" s="794"/>
    </row>
    <row r="193" spans="1:28" s="768" customFormat="1" ht="24" customHeight="1" x14ac:dyDescent="0.2">
      <c r="A193" s="267"/>
      <c r="B193" s="155"/>
      <c r="C193" s="1621" t="s">
        <v>1348</v>
      </c>
      <c r="D193" s="1622"/>
      <c r="E193" s="1622"/>
      <c r="F193" s="1622"/>
      <c r="G193" s="1622"/>
      <c r="H193" s="1622"/>
      <c r="I193" s="1622"/>
      <c r="J193" s="1622"/>
      <c r="K193" s="1622"/>
      <c r="L193" s="1622"/>
      <c r="M193" s="1473" t="s">
        <v>817</v>
      </c>
      <c r="N193" s="1474"/>
      <c r="O193" s="1474"/>
      <c r="P193" s="1474"/>
      <c r="Q193" s="1474"/>
      <c r="R193" s="1475"/>
      <c r="S193" s="1473" t="s">
        <v>818</v>
      </c>
      <c r="T193" s="1474"/>
      <c r="U193" s="1474"/>
      <c r="V193" s="1474"/>
      <c r="W193" s="1474"/>
      <c r="X193" s="1475"/>
      <c r="Y193" s="122" t="s">
        <v>746</v>
      </c>
      <c r="Z193" s="156"/>
      <c r="AA193" s="794"/>
    </row>
    <row r="194" spans="1:28" s="768" customFormat="1" ht="21" customHeight="1" x14ac:dyDescent="0.2">
      <c r="A194" s="695" t="s">
        <v>877</v>
      </c>
      <c r="B194" s="155"/>
      <c r="C194" s="1622"/>
      <c r="D194" s="1622"/>
      <c r="E194" s="1622"/>
      <c r="F194" s="1622"/>
      <c r="G194" s="1622"/>
      <c r="H194" s="1622"/>
      <c r="I194" s="1622"/>
      <c r="J194" s="1622"/>
      <c r="K194" s="1622"/>
      <c r="L194" s="1622"/>
      <c r="M194" s="1645"/>
      <c r="N194" s="1646"/>
      <c r="O194" s="1646"/>
      <c r="P194" s="1646"/>
      <c r="Q194" s="1646"/>
      <c r="R194" s="1647"/>
      <c r="S194" s="1645"/>
      <c r="T194" s="1646"/>
      <c r="U194" s="1646"/>
      <c r="V194" s="1646"/>
      <c r="W194" s="1646"/>
      <c r="X194" s="1647"/>
      <c r="Y194" s="122"/>
      <c r="Z194" s="156"/>
      <c r="AA194" s="794">
        <f>IF(M194="?",0,IF(M194&lt;&gt;"",1,0))+IF(S194="?",0,IF(S194&lt;&gt;"",1,0))</f>
        <v>0</v>
      </c>
    </row>
    <row r="195" spans="1:28" ht="5.25" customHeight="1" x14ac:dyDescent="0.2">
      <c r="A195" s="393"/>
      <c r="B195" s="174"/>
      <c r="C195" s="56"/>
      <c r="D195" s="56"/>
      <c r="E195" s="56"/>
      <c r="F195" s="101"/>
      <c r="G195" s="101"/>
      <c r="H195" s="101"/>
      <c r="I195" s="101"/>
      <c r="J195" s="101"/>
      <c r="K195" s="101"/>
      <c r="L195" s="101"/>
      <c r="M195" s="55"/>
      <c r="N195" s="55"/>
      <c r="O195" s="55"/>
      <c r="P195" s="100"/>
      <c r="Q195" s="100"/>
      <c r="R195" s="100"/>
      <c r="S195" s="101"/>
      <c r="T195" s="101"/>
      <c r="U195" s="101"/>
      <c r="V195" s="100"/>
      <c r="W195" s="100"/>
      <c r="X195" s="100"/>
      <c r="Y195" s="100"/>
      <c r="Z195" s="175"/>
      <c r="AA195" s="794"/>
      <c r="AB195" s="768"/>
    </row>
    <row r="196" spans="1:28" s="768" customFormat="1" ht="24" customHeight="1" x14ac:dyDescent="0.2">
      <c r="A196" s="267"/>
      <c r="B196" s="155"/>
      <c r="C196" s="1750" t="s">
        <v>1119</v>
      </c>
      <c r="D196" s="1751"/>
      <c r="E196" s="1751"/>
      <c r="F196" s="1751"/>
      <c r="G196" s="1751"/>
      <c r="H196" s="1751"/>
      <c r="I196" s="1751"/>
      <c r="J196" s="1751"/>
      <c r="K196" s="1751"/>
      <c r="L196" s="1751"/>
      <c r="M196" s="1751"/>
      <c r="N196" s="1751"/>
      <c r="O196" s="1751"/>
      <c r="P196" s="1751"/>
      <c r="Q196" s="1751"/>
      <c r="R196" s="1751"/>
      <c r="S196" s="1266"/>
      <c r="T196" s="1266"/>
      <c r="U196" s="1266"/>
      <c r="V196" s="1266"/>
      <c r="W196" s="1266"/>
      <c r="X196" s="1266"/>
      <c r="Y196" s="302"/>
      <c r="Z196" s="156"/>
      <c r="AA196" s="794"/>
    </row>
    <row r="197" spans="1:28" s="768" customFormat="1" ht="60" customHeight="1" x14ac:dyDescent="0.2">
      <c r="A197" s="267" t="s">
        <v>416</v>
      </c>
      <c r="B197" s="155"/>
      <c r="C197" s="1458"/>
      <c r="D197" s="1630"/>
      <c r="E197" s="1630"/>
      <c r="F197" s="1630"/>
      <c r="G197" s="1630"/>
      <c r="H197" s="1630"/>
      <c r="I197" s="1630"/>
      <c r="J197" s="1630"/>
      <c r="K197" s="1630"/>
      <c r="L197" s="1630"/>
      <c r="M197" s="1630"/>
      <c r="N197" s="1630"/>
      <c r="O197" s="1630"/>
      <c r="P197" s="1630"/>
      <c r="Q197" s="1630"/>
      <c r="R197" s="1630"/>
      <c r="S197" s="1630"/>
      <c r="T197" s="1630"/>
      <c r="U197" s="1630"/>
      <c r="V197" s="1630"/>
      <c r="W197" s="1631"/>
      <c r="X197" s="1631"/>
      <c r="Y197" s="302"/>
      <c r="Z197" s="156"/>
      <c r="AA197" s="794">
        <f>IF(C197="?",0,IF(C197&lt;&gt;"",1,0))</f>
        <v>0</v>
      </c>
    </row>
    <row r="198" spans="1:28" ht="9" customHeight="1" x14ac:dyDescent="0.2">
      <c r="A198" s="393"/>
      <c r="B198" s="194"/>
      <c r="C198" s="123"/>
      <c r="D198" s="123"/>
      <c r="E198" s="123"/>
      <c r="F198" s="195"/>
      <c r="G198" s="195"/>
      <c r="H198" s="195"/>
      <c r="I198" s="195"/>
      <c r="J198" s="195"/>
      <c r="K198" s="195"/>
      <c r="L198" s="195"/>
      <c r="M198" s="80"/>
      <c r="N198" s="80"/>
      <c r="O198" s="80"/>
      <c r="P198" s="124"/>
      <c r="Q198" s="124"/>
      <c r="R198" s="124"/>
      <c r="S198" s="195"/>
      <c r="T198" s="195"/>
      <c r="U198" s="195"/>
      <c r="V198" s="124"/>
      <c r="W198" s="124"/>
      <c r="X198" s="124"/>
      <c r="Y198" s="124"/>
      <c r="Z198" s="196"/>
      <c r="AA198" s="794"/>
    </row>
    <row r="199" spans="1:28" ht="5.25" customHeight="1" x14ac:dyDescent="0.2">
      <c r="A199" s="393"/>
      <c r="B199" s="174"/>
      <c r="C199" s="56"/>
      <c r="D199" s="56"/>
      <c r="E199" s="56"/>
      <c r="F199" s="101"/>
      <c r="G199" s="101"/>
      <c r="H199" s="101"/>
      <c r="I199" s="101"/>
      <c r="J199" s="101"/>
      <c r="K199" s="101"/>
      <c r="L199" s="101"/>
      <c r="M199" s="55"/>
      <c r="N199" s="55"/>
      <c r="O199" s="55"/>
      <c r="P199" s="100"/>
      <c r="Q199" s="100"/>
      <c r="R199" s="100"/>
      <c r="S199" s="101"/>
      <c r="T199" s="101"/>
      <c r="U199" s="101"/>
      <c r="V199" s="100"/>
      <c r="W199" s="100"/>
      <c r="X199" s="100"/>
      <c r="Y199" s="100"/>
      <c r="Z199" s="175"/>
      <c r="AA199" s="794"/>
    </row>
    <row r="200" spans="1:28" ht="24" customHeight="1" x14ac:dyDescent="0.2">
      <c r="A200" s="393"/>
      <c r="B200" s="174"/>
      <c r="C200" s="153" t="s">
        <v>151</v>
      </c>
      <c r="D200" s="153"/>
      <c r="E200" s="153"/>
      <c r="F200" s="153"/>
      <c r="G200" s="153"/>
      <c r="H200" s="153"/>
      <c r="I200" s="153"/>
      <c r="J200" s="153"/>
      <c r="K200" s="153"/>
      <c r="L200" s="153"/>
      <c r="M200" s="153"/>
      <c r="N200" s="153"/>
      <c r="O200" s="153"/>
      <c r="P200" s="153"/>
      <c r="Q200" s="153"/>
      <c r="R200" s="153"/>
      <c r="S200" s="153"/>
      <c r="T200" s="153"/>
      <c r="U200" s="153"/>
      <c r="V200" s="197"/>
      <c r="W200" s="197"/>
      <c r="X200" s="197"/>
      <c r="Y200" s="197"/>
      <c r="Z200" s="175"/>
      <c r="AA200" s="794"/>
    </row>
    <row r="201" spans="1:28" ht="19.5" customHeight="1" x14ac:dyDescent="0.2">
      <c r="A201" s="393"/>
      <c r="B201" s="174"/>
      <c r="C201" s="186" t="s">
        <v>1558</v>
      </c>
      <c r="D201" s="179"/>
      <c r="E201" s="179"/>
      <c r="F201" s="179"/>
      <c r="G201" s="179"/>
      <c r="H201" s="179"/>
      <c r="I201" s="179"/>
      <c r="J201" s="179"/>
      <c r="K201" s="179"/>
      <c r="L201" s="179"/>
      <c r="M201" s="179"/>
      <c r="N201" s="179"/>
      <c r="O201" s="179"/>
      <c r="P201" s="179"/>
      <c r="Q201" s="179"/>
      <c r="R201" s="179"/>
      <c r="S201" s="179"/>
      <c r="T201" s="179"/>
      <c r="U201" s="179"/>
      <c r="V201" s="179"/>
      <c r="W201" s="179"/>
      <c r="X201" s="179"/>
      <c r="Y201" s="179"/>
      <c r="Z201" s="175"/>
      <c r="AA201" s="794"/>
    </row>
    <row r="202" spans="1:28" s="768" customFormat="1" ht="30" customHeight="1" x14ac:dyDescent="0.2">
      <c r="A202" s="267" t="s">
        <v>431</v>
      </c>
      <c r="B202" s="155"/>
      <c r="C202" s="1458"/>
      <c r="D202" s="1630"/>
      <c r="E202" s="1630"/>
      <c r="F202" s="1630"/>
      <c r="G202" s="1630"/>
      <c r="H202" s="1630"/>
      <c r="I202" s="1630"/>
      <c r="J202" s="1630"/>
      <c r="K202" s="1630"/>
      <c r="L202" s="1630"/>
      <c r="M202" s="1630"/>
      <c r="N202" s="1630"/>
      <c r="O202" s="1630"/>
      <c r="P202" s="1630"/>
      <c r="Q202" s="1630"/>
      <c r="R202" s="1630"/>
      <c r="S202" s="1630"/>
      <c r="T202" s="1630"/>
      <c r="U202" s="1630"/>
      <c r="V202" s="1630"/>
      <c r="W202" s="1631"/>
      <c r="X202" s="1631"/>
      <c r="Y202" s="302"/>
      <c r="Z202" s="156"/>
      <c r="AA202" s="794">
        <f>IF(C202="?",0,IF(C202&lt;&gt;"",1,0))</f>
        <v>0</v>
      </c>
    </row>
    <row r="203" spans="1:28" s="312" customFormat="1" ht="9" customHeight="1" x14ac:dyDescent="0.2">
      <c r="A203" s="265" t="str">
        <f>IF(L4&lt;&gt;"",L4,"")</f>
        <v>00000000</v>
      </c>
      <c r="B203" s="166"/>
      <c r="C203" s="167"/>
      <c r="D203" s="167"/>
      <c r="E203" s="167"/>
      <c r="F203" s="167"/>
      <c r="G203" s="167"/>
      <c r="H203" s="167"/>
      <c r="I203" s="167"/>
      <c r="J203" s="167"/>
      <c r="K203" s="167"/>
      <c r="L203" s="167"/>
      <c r="M203" s="167"/>
      <c r="N203" s="167"/>
      <c r="O203" s="167"/>
      <c r="P203" s="167"/>
      <c r="Q203" s="167"/>
      <c r="R203" s="167"/>
      <c r="S203" s="167"/>
      <c r="T203" s="167"/>
      <c r="U203" s="167"/>
      <c r="V203" s="167"/>
      <c r="W203" s="167"/>
      <c r="X203" s="167"/>
      <c r="Y203" s="167"/>
      <c r="Z203" s="168"/>
      <c r="AA203" s="794"/>
    </row>
    <row r="204" spans="1:28" s="312" customFormat="1" ht="5.25" customHeight="1" x14ac:dyDescent="0.2">
      <c r="A204" s="393"/>
      <c r="B204" s="169"/>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1"/>
      <c r="AA204" s="794"/>
    </row>
    <row r="205" spans="1:28" s="312" customFormat="1" ht="36" customHeight="1" x14ac:dyDescent="0.2">
      <c r="A205" s="393"/>
      <c r="B205" s="150"/>
      <c r="C205" s="1670" t="s">
        <v>1101</v>
      </c>
      <c r="D205" s="1701"/>
      <c r="E205" s="1701"/>
      <c r="F205" s="1701"/>
      <c r="G205" s="1701"/>
      <c r="H205" s="1701"/>
      <c r="I205" s="1701"/>
      <c r="J205" s="1701"/>
      <c r="K205" s="1701"/>
      <c r="L205" s="1701"/>
      <c r="M205" s="1701"/>
      <c r="N205" s="1701"/>
      <c r="O205" s="1701"/>
      <c r="P205" s="1701"/>
      <c r="Q205" s="1701"/>
      <c r="R205" s="1701"/>
      <c r="S205" s="1701"/>
      <c r="T205" s="1701"/>
      <c r="U205" s="1701"/>
      <c r="V205" s="1701"/>
      <c r="W205" s="469"/>
      <c r="X205" s="469"/>
      <c r="Y205" s="469"/>
      <c r="Z205" s="152"/>
      <c r="AA205" s="794"/>
    </row>
    <row r="206" spans="1:28" s="312" customFormat="1" ht="5.25" customHeight="1" x14ac:dyDescent="0.2">
      <c r="A206" s="393"/>
      <c r="B206" s="150"/>
      <c r="C206" s="297"/>
      <c r="D206" s="297"/>
      <c r="E206" s="438"/>
      <c r="F206" s="297"/>
      <c r="G206" s="438"/>
      <c r="H206" s="438"/>
      <c r="I206" s="438"/>
      <c r="J206" s="438"/>
      <c r="K206" s="438"/>
      <c r="L206" s="438"/>
      <c r="M206" s="297"/>
      <c r="N206" s="438"/>
      <c r="O206" s="438"/>
      <c r="P206" s="297"/>
      <c r="Q206" s="438"/>
      <c r="R206" s="438"/>
      <c r="S206" s="297"/>
      <c r="T206" s="438"/>
      <c r="U206" s="438"/>
      <c r="V206" s="297"/>
      <c r="W206" s="438"/>
      <c r="X206" s="438"/>
      <c r="Y206" s="438"/>
      <c r="Z206" s="152"/>
      <c r="AA206" s="794"/>
    </row>
    <row r="207" spans="1:28" s="312" customFormat="1" ht="27" customHeight="1" x14ac:dyDescent="0.2">
      <c r="A207" s="396" t="s">
        <v>432</v>
      </c>
      <c r="B207" s="150"/>
      <c r="C207" s="1688" t="s">
        <v>1741</v>
      </c>
      <c r="D207" s="1493"/>
      <c r="E207" s="1493"/>
      <c r="F207" s="1493"/>
      <c r="G207" s="1493"/>
      <c r="H207" s="1493"/>
      <c r="I207" s="1493"/>
      <c r="J207" s="1493"/>
      <c r="K207" s="1493"/>
      <c r="L207" s="1493"/>
      <c r="M207" s="1493"/>
      <c r="N207" s="1493"/>
      <c r="O207" s="1493"/>
      <c r="P207" s="1493"/>
      <c r="Q207" s="1493"/>
      <c r="R207" s="1493"/>
      <c r="S207" s="1493"/>
      <c r="T207" s="1493"/>
      <c r="U207" s="1493"/>
      <c r="V207" s="181"/>
      <c r="W207" s="674"/>
      <c r="X207" s="1213" t="s">
        <v>849</v>
      </c>
      <c r="Y207" s="435"/>
      <c r="Z207" s="152"/>
      <c r="AA207" s="794">
        <f>IF(X207="?",0,IF(X207&lt;&gt;"",1,0))</f>
        <v>0</v>
      </c>
    </row>
    <row r="208" spans="1:28" s="312" customFormat="1" ht="5.25" customHeight="1" x14ac:dyDescent="0.2">
      <c r="A208" s="393"/>
      <c r="B208" s="150"/>
      <c r="C208" s="469"/>
      <c r="D208" s="469"/>
      <c r="E208" s="469"/>
      <c r="F208" s="469"/>
      <c r="G208" s="469"/>
      <c r="H208" s="469"/>
      <c r="I208" s="469"/>
      <c r="J208" s="469"/>
      <c r="K208" s="469"/>
      <c r="L208" s="469"/>
      <c r="M208" s="469"/>
      <c r="N208" s="469"/>
      <c r="O208" s="469"/>
      <c r="P208" s="469"/>
      <c r="Q208" s="469"/>
      <c r="R208" s="469"/>
      <c r="S208" s="469"/>
      <c r="T208" s="706"/>
      <c r="U208" s="706"/>
      <c r="V208" s="706"/>
      <c r="W208" s="438"/>
      <c r="X208" s="438"/>
      <c r="Y208" s="438"/>
      <c r="Z208" s="152"/>
      <c r="AA208" s="794"/>
    </row>
    <row r="209" spans="1:27" s="768" customFormat="1" ht="15" customHeight="1" x14ac:dyDescent="0.2">
      <c r="A209" s="394" t="s">
        <v>219</v>
      </c>
      <c r="B209" s="155"/>
      <c r="C209" s="1660" t="s">
        <v>1347</v>
      </c>
      <c r="D209" s="1661"/>
      <c r="E209" s="1661"/>
      <c r="F209" s="1661"/>
      <c r="G209" s="1661"/>
      <c r="H209" s="1661"/>
      <c r="I209" s="1661"/>
      <c r="J209" s="1661"/>
      <c r="K209" s="1661"/>
      <c r="L209" s="1661"/>
      <c r="M209" s="1661"/>
      <c r="N209" s="1661"/>
      <c r="O209" s="1661"/>
      <c r="P209" s="1661"/>
      <c r="Q209" s="1661"/>
      <c r="R209" s="1661"/>
      <c r="S209" s="1661"/>
      <c r="T209" s="1661"/>
      <c r="U209" s="1661"/>
      <c r="V209" s="1661"/>
      <c r="W209" s="1662"/>
      <c r="X209" s="1662"/>
      <c r="Y209" s="1662"/>
      <c r="Z209" s="156"/>
      <c r="AA209" s="794"/>
    </row>
    <row r="210" spans="1:27" s="768" customFormat="1" ht="38.25" customHeight="1" x14ac:dyDescent="0.2">
      <c r="A210" s="394" t="s">
        <v>219</v>
      </c>
      <c r="B210" s="155"/>
      <c r="C210" s="1457" t="s">
        <v>1272</v>
      </c>
      <c r="D210" s="1457"/>
      <c r="E210" s="1457"/>
      <c r="F210" s="1457"/>
      <c r="G210" s="1457"/>
      <c r="H210" s="1457"/>
      <c r="I210" s="1457"/>
      <c r="J210" s="1457"/>
      <c r="K210" s="1457"/>
      <c r="L210" s="1457"/>
      <c r="M210" s="1457"/>
      <c r="N210" s="1457"/>
      <c r="O210" s="1457"/>
      <c r="P210" s="1457"/>
      <c r="Q210" s="1457"/>
      <c r="R210" s="1457"/>
      <c r="S210" s="1457"/>
      <c r="T210" s="1457"/>
      <c r="U210" s="1457"/>
      <c r="V210" s="1457"/>
      <c r="W210" s="1700"/>
      <c r="X210" s="1700"/>
      <c r="Y210" s="1120"/>
      <c r="Z210" s="156"/>
      <c r="AA210" s="794"/>
    </row>
    <row r="211" spans="1:27" s="312" customFormat="1" ht="5.25" customHeight="1" x14ac:dyDescent="0.2">
      <c r="A211" s="1224"/>
      <c r="B211" s="150"/>
      <c r="C211" s="1123"/>
      <c r="D211" s="1123"/>
      <c r="E211" s="1123"/>
      <c r="F211" s="158"/>
      <c r="G211" s="158"/>
      <c r="H211" s="158"/>
      <c r="I211" s="158"/>
      <c r="J211" s="158"/>
      <c r="K211" s="158"/>
      <c r="L211" s="158"/>
      <c r="M211" s="177"/>
      <c r="N211" s="177"/>
      <c r="O211" s="177"/>
      <c r="P211" s="177"/>
      <c r="Q211" s="177"/>
      <c r="R211" s="177"/>
      <c r="S211" s="107"/>
      <c r="T211" s="107"/>
      <c r="U211" s="107"/>
      <c r="V211" s="420"/>
      <c r="W211" s="420"/>
      <c r="X211" s="420"/>
      <c r="Y211" s="420"/>
      <c r="Z211" s="152"/>
      <c r="AA211" s="794"/>
    </row>
    <row r="212" spans="1:27" s="768" customFormat="1" ht="15" customHeight="1" x14ac:dyDescent="0.2">
      <c r="A212" s="393"/>
      <c r="B212" s="155"/>
      <c r="C212" s="1641" t="s">
        <v>241</v>
      </c>
      <c r="D212" s="1282"/>
      <c r="E212" s="1282"/>
      <c r="F212" s="1282"/>
      <c r="G212" s="1282"/>
      <c r="H212" s="1282"/>
      <c r="I212" s="1282"/>
      <c r="J212" s="1282"/>
      <c r="K212" s="1282"/>
      <c r="L212" s="1282"/>
      <c r="M212" s="1282"/>
      <c r="N212" s="1282"/>
      <c r="O212" s="1282"/>
      <c r="P212" s="1282"/>
      <c r="Q212" s="1282"/>
      <c r="R212" s="1282"/>
      <c r="S212" s="1282"/>
      <c r="T212" s="1282"/>
      <c r="U212" s="1282"/>
      <c r="V212" s="1282"/>
      <c r="W212" s="594"/>
      <c r="X212" s="594"/>
      <c r="Y212" s="594"/>
      <c r="Z212" s="156"/>
      <c r="AA212" s="794"/>
    </row>
    <row r="213" spans="1:27" ht="75" customHeight="1" x14ac:dyDescent="0.2">
      <c r="A213" s="396" t="s">
        <v>433</v>
      </c>
      <c r="B213" s="174"/>
      <c r="C213" s="1458"/>
      <c r="D213" s="1630"/>
      <c r="E213" s="1630"/>
      <c r="F213" s="1630"/>
      <c r="G213" s="1630"/>
      <c r="H213" s="1630"/>
      <c r="I213" s="1630"/>
      <c r="J213" s="1630"/>
      <c r="K213" s="1630"/>
      <c r="L213" s="1630"/>
      <c r="M213" s="1630"/>
      <c r="N213" s="1630"/>
      <c r="O213" s="1630"/>
      <c r="P213" s="1630"/>
      <c r="Q213" s="1630"/>
      <c r="R213" s="1630"/>
      <c r="S213" s="1630"/>
      <c r="T213" s="1630"/>
      <c r="U213" s="1630"/>
      <c r="V213" s="1630"/>
      <c r="W213" s="1631"/>
      <c r="X213" s="1631"/>
      <c r="Y213" s="122"/>
      <c r="Z213" s="175"/>
      <c r="AA213" s="794">
        <f>IF(C213="?",0,IF(C213&lt;&gt;"",1,0))</f>
        <v>0</v>
      </c>
    </row>
    <row r="214" spans="1:27" s="312" customFormat="1" ht="9" customHeight="1" x14ac:dyDescent="0.2">
      <c r="A214" s="1224"/>
      <c r="B214" s="166"/>
      <c r="C214" s="1111"/>
      <c r="D214" s="1111"/>
      <c r="E214" s="1111"/>
      <c r="F214" s="1112"/>
      <c r="G214" s="1112"/>
      <c r="H214" s="1112"/>
      <c r="I214" s="1112"/>
      <c r="J214" s="1112"/>
      <c r="K214" s="1112"/>
      <c r="L214" s="1112"/>
      <c r="M214" s="1113"/>
      <c r="N214" s="1113"/>
      <c r="O214" s="1113"/>
      <c r="P214" s="1113"/>
      <c r="Q214" s="1113"/>
      <c r="R214" s="1113"/>
      <c r="S214" s="1114"/>
      <c r="T214" s="1114"/>
      <c r="U214" s="1114"/>
      <c r="V214" s="1114"/>
      <c r="W214" s="1114"/>
      <c r="X214" s="1114"/>
      <c r="Y214" s="850"/>
      <c r="Z214" s="168"/>
      <c r="AA214" s="794"/>
    </row>
    <row r="215" spans="1:27" s="312" customFormat="1" ht="9" customHeight="1" x14ac:dyDescent="0.2">
      <c r="A215" s="393"/>
      <c r="B215" s="631"/>
      <c r="C215" s="632"/>
      <c r="D215" s="632"/>
      <c r="E215" s="632"/>
      <c r="F215" s="632"/>
      <c r="G215" s="632"/>
      <c r="H215" s="632"/>
      <c r="I215" s="632"/>
      <c r="J215" s="632"/>
      <c r="K215" s="632"/>
      <c r="L215" s="632"/>
      <c r="M215" s="632"/>
      <c r="N215" s="632"/>
      <c r="O215" s="632"/>
      <c r="P215" s="632"/>
      <c r="Q215" s="632"/>
      <c r="R215" s="632"/>
      <c r="S215" s="632"/>
      <c r="T215" s="632"/>
      <c r="U215" s="632"/>
      <c r="V215" s="632"/>
      <c r="W215" s="632"/>
      <c r="X215" s="632"/>
      <c r="Y215" s="632"/>
      <c r="Z215" s="634"/>
      <c r="AA215" s="794"/>
    </row>
    <row r="216" spans="1:27" s="768" customFormat="1" ht="27" customHeight="1" x14ac:dyDescent="0.2">
      <c r="A216" s="1063" t="s">
        <v>1701</v>
      </c>
      <c r="B216" s="155"/>
      <c r="C216" s="1674" t="s">
        <v>1572</v>
      </c>
      <c r="D216" s="1675"/>
      <c r="E216" s="1675"/>
      <c r="F216" s="1675"/>
      <c r="G216" s="1675"/>
      <c r="H216" s="1675"/>
      <c r="I216" s="1675"/>
      <c r="J216" s="1675"/>
      <c r="K216" s="1675"/>
      <c r="L216" s="1675"/>
      <c r="M216" s="1675"/>
      <c r="N216" s="1675"/>
      <c r="O216" s="1675"/>
      <c r="P216" s="1675"/>
      <c r="Q216" s="1675"/>
      <c r="R216" s="1676"/>
      <c r="S216" s="1675"/>
      <c r="T216" s="1675"/>
      <c r="U216" s="1675"/>
      <c r="V216" s="1677"/>
      <c r="W216" s="1358" t="s">
        <v>849</v>
      </c>
      <c r="X216" s="1359"/>
      <c r="Y216" s="1069"/>
      <c r="Z216" s="156"/>
      <c r="AA216" s="794">
        <f>IF(W216="?",0,IF(W216&lt;&gt;"",1,0))</f>
        <v>0</v>
      </c>
    </row>
    <row r="217" spans="1:27" s="768" customFormat="1" ht="15" customHeight="1" x14ac:dyDescent="0.2">
      <c r="A217" s="1063"/>
      <c r="B217" s="155"/>
      <c r="C217" s="1673" t="s">
        <v>1402</v>
      </c>
      <c r="D217" s="1673"/>
      <c r="E217" s="1673"/>
      <c r="F217" s="1673"/>
      <c r="G217" s="1673"/>
      <c r="H217" s="1673"/>
      <c r="I217" s="1673"/>
      <c r="J217" s="1673"/>
      <c r="K217" s="1673"/>
      <c r="L217" s="1673"/>
      <c r="M217" s="1673"/>
      <c r="N217" s="1673"/>
      <c r="O217" s="1673"/>
      <c r="P217" s="1673"/>
      <c r="Q217" s="1673"/>
      <c r="R217" s="1673"/>
      <c r="S217" s="1673"/>
      <c r="T217" s="1673"/>
      <c r="U217" s="1673"/>
      <c r="V217" s="1673"/>
      <c r="W217" s="1069"/>
      <c r="X217" s="1069"/>
      <c r="Y217" s="1104"/>
      <c r="Z217" s="156"/>
      <c r="AA217" s="794"/>
    </row>
    <row r="218" spans="1:27" s="768" customFormat="1" ht="60" customHeight="1" x14ac:dyDescent="0.2">
      <c r="A218" s="1063" t="s">
        <v>1702</v>
      </c>
      <c r="B218" s="155"/>
      <c r="C218" s="1458"/>
      <c r="D218" s="1630"/>
      <c r="E218" s="1630"/>
      <c r="F218" s="1630"/>
      <c r="G218" s="1630"/>
      <c r="H218" s="1630"/>
      <c r="I218" s="1630"/>
      <c r="J218" s="1630"/>
      <c r="K218" s="1630"/>
      <c r="L218" s="1630"/>
      <c r="M218" s="1630"/>
      <c r="N218" s="1630"/>
      <c r="O218" s="1630"/>
      <c r="P218" s="1630"/>
      <c r="Q218" s="1630"/>
      <c r="R218" s="1630"/>
      <c r="S218" s="1630"/>
      <c r="T218" s="1630"/>
      <c r="U218" s="1630"/>
      <c r="V218" s="1630"/>
      <c r="W218" s="1631"/>
      <c r="X218" s="1631"/>
      <c r="Y218" s="1070"/>
      <c r="Z218" s="156"/>
      <c r="AA218" s="794">
        <f>IF(C218="?",0,IF(C218&lt;&gt;"",1,0))</f>
        <v>0</v>
      </c>
    </row>
    <row r="219" spans="1:27" s="312" customFormat="1" ht="5.25" customHeight="1" x14ac:dyDescent="0.2">
      <c r="A219" s="1133"/>
      <c r="B219" s="150"/>
      <c r="C219" s="1105"/>
      <c r="D219" s="1105"/>
      <c r="E219" s="1105"/>
      <c r="F219" s="1105"/>
      <c r="G219" s="1105"/>
      <c r="H219" s="1105"/>
      <c r="I219" s="1105"/>
      <c r="J219" s="1105"/>
      <c r="K219" s="1105"/>
      <c r="L219" s="1105"/>
      <c r="M219" s="1105"/>
      <c r="N219" s="1105"/>
      <c r="O219" s="1105"/>
      <c r="P219" s="1105"/>
      <c r="Q219" s="1105"/>
      <c r="R219" s="1105"/>
      <c r="S219" s="1105"/>
      <c r="T219" s="1105"/>
      <c r="U219" s="1105"/>
      <c r="V219" s="1105"/>
      <c r="W219" s="1105"/>
      <c r="X219" s="1105"/>
      <c r="Y219" s="1104"/>
      <c r="Z219" s="156"/>
      <c r="AA219" s="794"/>
    </row>
    <row r="220" spans="1:27" s="312" customFormat="1" ht="21" customHeight="1" x14ac:dyDescent="0.2">
      <c r="A220" s="1063" t="s">
        <v>1703</v>
      </c>
      <c r="B220" s="150"/>
      <c r="C220" s="1115"/>
      <c r="D220" s="1684" t="s">
        <v>1573</v>
      </c>
      <c r="E220" s="1685"/>
      <c r="F220" s="1685"/>
      <c r="G220" s="1685"/>
      <c r="H220" s="1685"/>
      <c r="I220" s="1685"/>
      <c r="J220" s="1685"/>
      <c r="K220" s="1685"/>
      <c r="L220" s="1685"/>
      <c r="M220" s="1685"/>
      <c r="N220" s="1685"/>
      <c r="O220" s="1685"/>
      <c r="P220" s="1685"/>
      <c r="Q220" s="1685"/>
      <c r="R220" s="1686"/>
      <c r="S220" s="1667"/>
      <c r="T220" s="1668"/>
      <c r="U220" s="1668"/>
      <c r="V220" s="1668"/>
      <c r="W220" s="1668"/>
      <c r="X220" s="1669"/>
      <c r="Y220" s="1104"/>
      <c r="Z220" s="156"/>
      <c r="AA220" s="794">
        <f>IF(S220="?",0,IF(S220&lt;&gt;"",1,0))</f>
        <v>0</v>
      </c>
    </row>
    <row r="221" spans="1:27" s="768" customFormat="1" ht="9" customHeight="1" thickBot="1" x14ac:dyDescent="0.25">
      <c r="A221" s="1063"/>
      <c r="B221" s="150"/>
      <c r="C221" s="505"/>
      <c r="D221" s="818"/>
      <c r="E221" s="818"/>
      <c r="F221" s="819"/>
      <c r="G221" s="819"/>
      <c r="H221" s="819"/>
      <c r="I221" s="819"/>
      <c r="J221" s="819"/>
      <c r="K221" s="819"/>
      <c r="L221" s="819"/>
      <c r="M221" s="441"/>
      <c r="N221" s="441"/>
      <c r="O221" s="441"/>
      <c r="P221" s="441"/>
      <c r="Q221" s="441"/>
      <c r="R221" s="441"/>
      <c r="S221" s="507"/>
      <c r="T221" s="507"/>
      <c r="U221" s="507"/>
      <c r="V221" s="507"/>
      <c r="W221" s="507"/>
      <c r="X221" s="507"/>
      <c r="Y221" s="594"/>
      <c r="Z221" s="152"/>
      <c r="AA221" s="794"/>
    </row>
    <row r="222" spans="1:27" s="768" customFormat="1" ht="9" customHeight="1" x14ac:dyDescent="0.2">
      <c r="A222" s="1063"/>
      <c r="B222" s="150"/>
      <c r="C222" s="851"/>
      <c r="D222" s="851"/>
      <c r="E222" s="851"/>
      <c r="F222" s="852"/>
      <c r="G222" s="852"/>
      <c r="H222" s="852"/>
      <c r="I222" s="852"/>
      <c r="J222" s="852"/>
      <c r="K222" s="852"/>
      <c r="L222" s="852"/>
      <c r="M222" s="853"/>
      <c r="N222" s="853"/>
      <c r="O222" s="853"/>
      <c r="P222" s="853"/>
      <c r="Q222" s="853"/>
      <c r="R222" s="853"/>
      <c r="S222" s="854"/>
      <c r="T222" s="854"/>
      <c r="U222" s="854"/>
      <c r="V222" s="854"/>
      <c r="W222" s="107"/>
      <c r="X222" s="107"/>
      <c r="Y222" s="107"/>
      <c r="Z222" s="152"/>
      <c r="AA222" s="794"/>
    </row>
    <row r="223" spans="1:27" s="768" customFormat="1" ht="27" customHeight="1" x14ac:dyDescent="0.2">
      <c r="A223" s="1063" t="s">
        <v>1704</v>
      </c>
      <c r="B223" s="155"/>
      <c r="C223" s="1674" t="s">
        <v>1575</v>
      </c>
      <c r="D223" s="1675"/>
      <c r="E223" s="1675"/>
      <c r="F223" s="1675"/>
      <c r="G223" s="1675"/>
      <c r="H223" s="1675"/>
      <c r="I223" s="1675"/>
      <c r="J223" s="1675"/>
      <c r="K223" s="1675"/>
      <c r="L223" s="1675"/>
      <c r="M223" s="1675"/>
      <c r="N223" s="1675"/>
      <c r="O223" s="1675"/>
      <c r="P223" s="1675"/>
      <c r="Q223" s="1675"/>
      <c r="R223" s="1676"/>
      <c r="S223" s="1675"/>
      <c r="T223" s="1675"/>
      <c r="U223" s="1675"/>
      <c r="V223" s="1677"/>
      <c r="W223" s="1358" t="s">
        <v>849</v>
      </c>
      <c r="X223" s="1359"/>
      <c r="Y223" s="1069"/>
      <c r="Z223" s="156"/>
      <c r="AA223" s="794">
        <f>IF(W223="?",0,IF(W223&lt;&gt;"",1,0))</f>
        <v>0</v>
      </c>
    </row>
    <row r="224" spans="1:27" s="768" customFormat="1" ht="15" customHeight="1" x14ac:dyDescent="0.2">
      <c r="A224" s="1063"/>
      <c r="B224" s="155"/>
      <c r="C224" s="1673" t="s">
        <v>1444</v>
      </c>
      <c r="D224" s="1673"/>
      <c r="E224" s="1673"/>
      <c r="F224" s="1673"/>
      <c r="G224" s="1673"/>
      <c r="H224" s="1673"/>
      <c r="I224" s="1673"/>
      <c r="J224" s="1673"/>
      <c r="K224" s="1673"/>
      <c r="L224" s="1673"/>
      <c r="M224" s="1673"/>
      <c r="N224" s="1673"/>
      <c r="O224" s="1673"/>
      <c r="P224" s="1673"/>
      <c r="Q224" s="1673"/>
      <c r="R224" s="1673"/>
      <c r="S224" s="1673"/>
      <c r="T224" s="1673"/>
      <c r="U224" s="1673"/>
      <c r="V224" s="1673"/>
      <c r="W224" s="1069"/>
      <c r="X224" s="1069"/>
      <c r="Y224" s="1070"/>
      <c r="Z224" s="156"/>
      <c r="AA224" s="794"/>
    </row>
    <row r="225" spans="1:27" s="768" customFormat="1" ht="60" customHeight="1" x14ac:dyDescent="0.2">
      <c r="A225" s="1063" t="s">
        <v>1705</v>
      </c>
      <c r="B225" s="155"/>
      <c r="C225" s="1458"/>
      <c r="D225" s="1630"/>
      <c r="E225" s="1630"/>
      <c r="F225" s="1630"/>
      <c r="G225" s="1630"/>
      <c r="H225" s="1630"/>
      <c r="I225" s="1630"/>
      <c r="J225" s="1630"/>
      <c r="K225" s="1630"/>
      <c r="L225" s="1630"/>
      <c r="M225" s="1630"/>
      <c r="N225" s="1630"/>
      <c r="O225" s="1630"/>
      <c r="P225" s="1630"/>
      <c r="Q225" s="1630"/>
      <c r="R225" s="1630"/>
      <c r="S225" s="1630"/>
      <c r="T225" s="1630"/>
      <c r="U225" s="1630"/>
      <c r="V225" s="1630"/>
      <c r="W225" s="1631"/>
      <c r="X225" s="1631"/>
      <c r="Y225" s="1070"/>
      <c r="Z225" s="156"/>
      <c r="AA225" s="794">
        <f>IF(C225="?",0,IF(C225&lt;&gt;"",1,0))</f>
        <v>0</v>
      </c>
    </row>
    <row r="226" spans="1:27" s="312" customFormat="1" ht="5.25" customHeight="1" x14ac:dyDescent="0.2">
      <c r="A226" s="1133"/>
      <c r="B226" s="150"/>
      <c r="C226" s="1105"/>
      <c r="D226" s="1105"/>
      <c r="E226" s="1105"/>
      <c r="F226" s="1105"/>
      <c r="G226" s="1105"/>
      <c r="H226" s="1105"/>
      <c r="I226" s="1105"/>
      <c r="J226" s="1105"/>
      <c r="K226" s="1105"/>
      <c r="L226" s="1105"/>
      <c r="M226" s="1105"/>
      <c r="N226" s="1105"/>
      <c r="O226" s="1105"/>
      <c r="P226" s="1105"/>
      <c r="Q226" s="1105"/>
      <c r="R226" s="1105"/>
      <c r="S226" s="1105"/>
      <c r="T226" s="1105"/>
      <c r="U226" s="1105"/>
      <c r="V226" s="1105"/>
      <c r="W226" s="1105"/>
      <c r="X226" s="1105"/>
      <c r="Y226" s="1104"/>
      <c r="Z226" s="156"/>
      <c r="AA226" s="794"/>
    </row>
    <row r="227" spans="1:27" s="312" customFormat="1" ht="21" customHeight="1" x14ac:dyDescent="0.2">
      <c r="A227" s="1063" t="s">
        <v>1706</v>
      </c>
      <c r="B227" s="150"/>
      <c r="C227" s="1115"/>
      <c r="D227" s="1684" t="s">
        <v>1574</v>
      </c>
      <c r="E227" s="1687"/>
      <c r="F227" s="1687"/>
      <c r="G227" s="1687"/>
      <c r="H227" s="1687"/>
      <c r="I227" s="1687"/>
      <c r="J227" s="1687"/>
      <c r="K227" s="1687"/>
      <c r="L227" s="1687"/>
      <c r="M227" s="1687"/>
      <c r="N227" s="1687"/>
      <c r="O227" s="1687"/>
      <c r="P227" s="1687"/>
      <c r="Q227" s="1687"/>
      <c r="R227" s="1686"/>
      <c r="S227" s="1667"/>
      <c r="T227" s="1668"/>
      <c r="U227" s="1668"/>
      <c r="V227" s="1668"/>
      <c r="W227" s="1668"/>
      <c r="X227" s="1669"/>
      <c r="Y227" s="1104"/>
      <c r="Z227" s="156"/>
      <c r="AA227" s="794">
        <f>IF(S227="?",0,IF(S227&lt;&gt;"",1,0))</f>
        <v>0</v>
      </c>
    </row>
    <row r="228" spans="1:27" s="312" customFormat="1" ht="5.25" customHeight="1" x14ac:dyDescent="0.2">
      <c r="A228" s="1158"/>
      <c r="B228" s="150"/>
      <c r="C228" s="207"/>
      <c r="D228" s="207"/>
      <c r="E228" s="207"/>
      <c r="F228" s="504"/>
      <c r="G228" s="504"/>
      <c r="H228" s="504"/>
      <c r="I228" s="504"/>
      <c r="J228" s="504"/>
      <c r="K228" s="504"/>
      <c r="L228" s="504"/>
      <c r="M228" s="177"/>
      <c r="N228" s="177"/>
      <c r="O228" s="177"/>
      <c r="P228" s="177"/>
      <c r="Q228" s="177"/>
      <c r="R228" s="177"/>
      <c r="S228" s="55"/>
      <c r="T228" s="55"/>
      <c r="U228" s="55"/>
      <c r="V228" s="594"/>
      <c r="W228" s="594"/>
      <c r="X228" s="594"/>
      <c r="Y228" s="594"/>
      <c r="Z228" s="152"/>
      <c r="AA228" s="796"/>
    </row>
    <row r="229" spans="1:27" s="768" customFormat="1" ht="21" customHeight="1" x14ac:dyDescent="0.2">
      <c r="A229" s="394" t="s">
        <v>219</v>
      </c>
      <c r="B229" s="155"/>
      <c r="C229" s="1538" t="s">
        <v>1523</v>
      </c>
      <c r="D229" s="1658"/>
      <c r="E229" s="1658"/>
      <c r="F229" s="1658"/>
      <c r="G229" s="1658"/>
      <c r="H229" s="1658"/>
      <c r="I229" s="1658"/>
      <c r="J229" s="1658"/>
      <c r="K229" s="1658"/>
      <c r="L229" s="1658"/>
      <c r="M229" s="1658"/>
      <c r="N229" s="1658"/>
      <c r="O229" s="1658"/>
      <c r="P229" s="1658"/>
      <c r="Q229" s="1658"/>
      <c r="R229" s="1658"/>
      <c r="S229" s="1658"/>
      <c r="T229" s="1658"/>
      <c r="U229" s="1658"/>
      <c r="V229" s="1658"/>
      <c r="W229" s="1658"/>
      <c r="X229" s="1659"/>
      <c r="Y229" s="122"/>
      <c r="Z229" s="156"/>
      <c r="AA229" s="796"/>
    </row>
    <row r="230" spans="1:27" s="768" customFormat="1" ht="9" customHeight="1" x14ac:dyDescent="0.2">
      <c r="A230" s="393" t="str">
        <f>IF(L4&lt;&gt;"",L4,"")</f>
        <v>00000000</v>
      </c>
      <c r="B230" s="166"/>
      <c r="C230" s="1116"/>
      <c r="D230" s="1116"/>
      <c r="E230" s="1116"/>
      <c r="F230" s="1117"/>
      <c r="G230" s="1117"/>
      <c r="H230" s="1117"/>
      <c r="I230" s="1117"/>
      <c r="J230" s="1117"/>
      <c r="K230" s="1117"/>
      <c r="L230" s="1117"/>
      <c r="M230" s="1118"/>
      <c r="N230" s="1118"/>
      <c r="O230" s="1118"/>
      <c r="P230" s="1118"/>
      <c r="Q230" s="1118"/>
      <c r="R230" s="1118"/>
      <c r="S230" s="80"/>
      <c r="T230" s="80"/>
      <c r="U230" s="80"/>
      <c r="V230" s="80"/>
      <c r="W230" s="80"/>
      <c r="X230" s="80"/>
      <c r="Y230" s="167"/>
      <c r="Z230" s="168"/>
      <c r="AA230" s="794"/>
    </row>
    <row r="231" spans="1:27" s="312" customFormat="1" ht="5.25" customHeight="1" x14ac:dyDescent="0.2">
      <c r="A231" s="393"/>
      <c r="B231" s="631"/>
      <c r="C231" s="632"/>
      <c r="D231" s="632"/>
      <c r="E231" s="632"/>
      <c r="F231" s="632"/>
      <c r="G231" s="632"/>
      <c r="H231" s="632"/>
      <c r="I231" s="632"/>
      <c r="J231" s="632"/>
      <c r="K231" s="632"/>
      <c r="L231" s="632"/>
      <c r="M231" s="632"/>
      <c r="N231" s="632"/>
      <c r="O231" s="632"/>
      <c r="P231" s="632"/>
      <c r="Q231" s="632"/>
      <c r="R231" s="632"/>
      <c r="S231" s="632"/>
      <c r="T231" s="632"/>
      <c r="U231" s="632"/>
      <c r="V231" s="632"/>
      <c r="W231" s="632"/>
      <c r="X231" s="632"/>
      <c r="Y231" s="632"/>
      <c r="Z231" s="634"/>
      <c r="AA231" s="794"/>
    </row>
    <row r="232" spans="1:27" s="312" customFormat="1" ht="36" customHeight="1" x14ac:dyDescent="0.2">
      <c r="A232" s="393"/>
      <c r="B232" s="150"/>
      <c r="C232" s="1670" t="s">
        <v>1627</v>
      </c>
      <c r="D232" s="1266"/>
      <c r="E232" s="1266"/>
      <c r="F232" s="1266"/>
      <c r="G232" s="1266"/>
      <c r="H232" s="1266"/>
      <c r="I232" s="1266"/>
      <c r="J232" s="1266"/>
      <c r="K232" s="1266"/>
      <c r="L232" s="1266"/>
      <c r="M232" s="1266"/>
      <c r="N232" s="1266"/>
      <c r="O232" s="1266"/>
      <c r="P232" s="1266"/>
      <c r="Q232" s="1266"/>
      <c r="R232" s="1266"/>
      <c r="S232" s="1266"/>
      <c r="T232" s="1266"/>
      <c r="U232" s="1266"/>
      <c r="V232" s="1266"/>
      <c r="W232" s="1266"/>
      <c r="X232" s="1266"/>
      <c r="Y232" s="153"/>
      <c r="Z232" s="152"/>
      <c r="AA232" s="794"/>
    </row>
    <row r="233" spans="1:27" s="312" customFormat="1" ht="5.25" customHeight="1" x14ac:dyDescent="0.2">
      <c r="A233" s="265"/>
      <c r="B233" s="150"/>
      <c r="C233" s="594"/>
      <c r="D233" s="594"/>
      <c r="E233" s="594"/>
      <c r="F233" s="594"/>
      <c r="G233" s="594"/>
      <c r="H233" s="594"/>
      <c r="I233" s="594"/>
      <c r="J233" s="594"/>
      <c r="K233" s="594"/>
      <c r="L233" s="594"/>
      <c r="M233" s="594"/>
      <c r="N233" s="594"/>
      <c r="O233" s="594"/>
      <c r="P233" s="594"/>
      <c r="Q233" s="594"/>
      <c r="R233" s="594"/>
      <c r="S233" s="594"/>
      <c r="T233" s="594"/>
      <c r="U233" s="594"/>
      <c r="V233" s="594"/>
      <c r="W233" s="594"/>
      <c r="X233" s="594"/>
      <c r="Y233" s="594"/>
      <c r="Z233" s="152"/>
      <c r="AA233" s="794"/>
    </row>
    <row r="234" spans="1:27" s="768" customFormat="1" ht="15" customHeight="1" x14ac:dyDescent="0.2">
      <c r="A234" s="394" t="s">
        <v>219</v>
      </c>
      <c r="B234" s="155"/>
      <c r="C234" s="1719" t="s">
        <v>1462</v>
      </c>
      <c r="D234" s="1730"/>
      <c r="E234" s="1730"/>
      <c r="F234" s="1730"/>
      <c r="G234" s="1730"/>
      <c r="H234" s="1730"/>
      <c r="I234" s="1730"/>
      <c r="J234" s="1730"/>
      <c r="K234" s="1730"/>
      <c r="L234" s="1730"/>
      <c r="M234" s="1730"/>
      <c r="N234" s="1730"/>
      <c r="O234" s="1730"/>
      <c r="P234" s="1730"/>
      <c r="Q234" s="1730"/>
      <c r="R234" s="1730"/>
      <c r="S234" s="1730"/>
      <c r="T234" s="1730"/>
      <c r="U234" s="1730"/>
      <c r="V234" s="1730"/>
      <c r="W234" s="1730"/>
      <c r="X234" s="1730"/>
      <c r="Y234" s="122"/>
      <c r="Z234" s="156"/>
      <c r="AA234" s="796"/>
    </row>
    <row r="235" spans="1:27" s="312" customFormat="1" ht="5.25" customHeight="1" x14ac:dyDescent="0.2">
      <c r="A235" s="694"/>
      <c r="B235" s="150"/>
      <c r="C235" s="157"/>
      <c r="D235" s="157"/>
      <c r="E235" s="415"/>
      <c r="F235" s="158"/>
      <c r="G235" s="158"/>
      <c r="H235" s="158"/>
      <c r="I235" s="158"/>
      <c r="J235" s="158"/>
      <c r="K235" s="158"/>
      <c r="L235" s="158"/>
      <c r="M235" s="159"/>
      <c r="N235" s="159"/>
      <c r="O235" s="159"/>
      <c r="P235" s="159"/>
      <c r="Q235" s="159"/>
      <c r="R235" s="159"/>
      <c r="S235" s="160"/>
      <c r="T235" s="160"/>
      <c r="U235" s="160"/>
      <c r="V235" s="161"/>
      <c r="W235" s="420"/>
      <c r="X235" s="420"/>
      <c r="Y235" s="420"/>
      <c r="Z235" s="152"/>
      <c r="AA235" s="794"/>
    </row>
    <row r="236" spans="1:27" s="312" customFormat="1" ht="30" customHeight="1" x14ac:dyDescent="0.2">
      <c r="A236" s="393"/>
      <c r="B236" s="150"/>
      <c r="C236" s="1651" t="s">
        <v>1102</v>
      </c>
      <c r="D236" s="1652"/>
      <c r="E236" s="1652"/>
      <c r="F236" s="1652"/>
      <c r="G236" s="1652"/>
      <c r="H236" s="1652"/>
      <c r="I236" s="1652"/>
      <c r="J236" s="1652"/>
      <c r="K236" s="1652"/>
      <c r="L236" s="1653"/>
      <c r="M236" s="1473" t="s">
        <v>280</v>
      </c>
      <c r="N236" s="1474"/>
      <c r="O236" s="1474"/>
      <c r="P236" s="1474" t="s">
        <v>184</v>
      </c>
      <c r="Q236" s="1474"/>
      <c r="R236" s="1475"/>
      <c r="S236" s="1473" t="s">
        <v>281</v>
      </c>
      <c r="T236" s="1474"/>
      <c r="U236" s="1474"/>
      <c r="V236" s="1474"/>
      <c r="W236" s="1474"/>
      <c r="X236" s="1475"/>
      <c r="Y236" s="469"/>
      <c r="Z236" s="152"/>
      <c r="AA236" s="794"/>
    </row>
    <row r="237" spans="1:27" s="312" customFormat="1" ht="9" customHeight="1" x14ac:dyDescent="0.2">
      <c r="A237" s="694"/>
      <c r="B237" s="150"/>
      <c r="C237" s="207"/>
      <c r="D237" s="207"/>
      <c r="E237" s="207"/>
      <c r="F237" s="504"/>
      <c r="G237" s="504"/>
      <c r="H237" s="504"/>
      <c r="I237" s="504"/>
      <c r="J237" s="504"/>
      <c r="K237" s="504"/>
      <c r="L237" s="504"/>
      <c r="M237" s="177"/>
      <c r="N237" s="177"/>
      <c r="O237" s="177"/>
      <c r="P237" s="177"/>
      <c r="Q237" s="177"/>
      <c r="R237" s="177"/>
      <c r="S237" s="55"/>
      <c r="T237" s="55"/>
      <c r="U237" s="55"/>
      <c r="V237" s="469"/>
      <c r="W237" s="469"/>
      <c r="X237" s="469"/>
      <c r="Y237" s="469"/>
      <c r="Z237" s="152"/>
      <c r="AA237" s="794"/>
    </row>
    <row r="238" spans="1:27" s="312" customFormat="1" ht="13.5" customHeight="1" x14ac:dyDescent="0.2">
      <c r="A238" s="1528" t="s">
        <v>434</v>
      </c>
      <c r="B238" s="150"/>
      <c r="C238" s="1635" t="s">
        <v>274</v>
      </c>
      <c r="D238" s="1637"/>
      <c r="E238" s="1637"/>
      <c r="F238" s="1637"/>
      <c r="G238" s="1637"/>
      <c r="H238" s="1637"/>
      <c r="I238" s="1637"/>
      <c r="J238" s="1637"/>
      <c r="K238" s="1637"/>
      <c r="L238" s="1638"/>
      <c r="M238" s="1495" t="s">
        <v>253</v>
      </c>
      <c r="N238" s="1496"/>
      <c r="O238" s="1496"/>
      <c r="P238" s="1496"/>
      <c r="Q238" s="1496"/>
      <c r="R238" s="1496"/>
      <c r="S238" s="1496"/>
      <c r="T238" s="1496"/>
      <c r="U238" s="1496"/>
      <c r="V238" s="1496"/>
      <c r="W238" s="1496"/>
      <c r="X238" s="1497"/>
      <c r="Y238" s="469"/>
      <c r="Z238" s="152"/>
      <c r="AA238" s="794"/>
    </row>
    <row r="239" spans="1:27" s="312" customFormat="1" ht="13.5" customHeight="1" x14ac:dyDescent="0.2">
      <c r="A239" s="1529"/>
      <c r="B239" s="150"/>
      <c r="C239" s="1702"/>
      <c r="D239" s="1263"/>
      <c r="E239" s="1263"/>
      <c r="F239" s="1263"/>
      <c r="G239" s="1263"/>
      <c r="H239" s="1263"/>
      <c r="I239" s="1263"/>
      <c r="J239" s="1263"/>
      <c r="K239" s="1263"/>
      <c r="L239" s="1703"/>
      <c r="M239" s="1705" t="s">
        <v>684</v>
      </c>
      <c r="N239" s="1706"/>
      <c r="O239" s="1706"/>
      <c r="P239" s="1706"/>
      <c r="Q239" s="1706"/>
      <c r="R239" s="1707"/>
      <c r="S239" s="1705" t="s">
        <v>685</v>
      </c>
      <c r="T239" s="1706"/>
      <c r="U239" s="1706"/>
      <c r="V239" s="1706"/>
      <c r="W239" s="1706"/>
      <c r="X239" s="1707"/>
      <c r="Y239" s="469"/>
      <c r="Z239" s="152"/>
      <c r="AA239" s="794"/>
    </row>
    <row r="240" spans="1:27" s="312" customFormat="1" ht="21" customHeight="1" x14ac:dyDescent="0.2">
      <c r="A240" s="1529"/>
      <c r="B240" s="150"/>
      <c r="C240" s="1704"/>
      <c r="D240" s="1568"/>
      <c r="E240" s="1568"/>
      <c r="F240" s="1568"/>
      <c r="G240" s="1568"/>
      <c r="H240" s="1568"/>
      <c r="I240" s="1568"/>
      <c r="J240" s="1568"/>
      <c r="K240" s="1568"/>
      <c r="L240" s="1569"/>
      <c r="M240" s="1627"/>
      <c r="N240" s="1628"/>
      <c r="O240" s="1628"/>
      <c r="P240" s="1628"/>
      <c r="Q240" s="1628"/>
      <c r="R240" s="1629"/>
      <c r="S240" s="1627"/>
      <c r="T240" s="1628"/>
      <c r="U240" s="1628"/>
      <c r="V240" s="1628"/>
      <c r="W240" s="1628"/>
      <c r="X240" s="1629"/>
      <c r="Y240" s="469"/>
      <c r="Z240" s="152"/>
      <c r="AA240" s="794">
        <f>IF(M240="?",0,IF(M240&lt;&gt;"",1,0))+IF(S240="?",0,IF(S240&lt;&gt;"",1,0))</f>
        <v>0</v>
      </c>
    </row>
    <row r="241" spans="1:27" s="312" customFormat="1" ht="9" customHeight="1" x14ac:dyDescent="0.2">
      <c r="A241" s="1060"/>
      <c r="B241" s="150"/>
      <c r="C241" s="1654" t="s">
        <v>123</v>
      </c>
      <c r="D241" s="1448" t="s">
        <v>37</v>
      </c>
      <c r="E241" s="1449"/>
      <c r="F241" s="1449"/>
      <c r="G241" s="1449"/>
      <c r="H241" s="1449"/>
      <c r="I241" s="1449"/>
      <c r="J241" s="1449"/>
      <c r="K241" s="1449"/>
      <c r="L241" s="1449"/>
      <c r="M241" s="1591"/>
      <c r="N241" s="1592"/>
      <c r="O241" s="1592"/>
      <c r="P241" s="1592"/>
      <c r="Q241" s="1592"/>
      <c r="R241" s="1593"/>
      <c r="S241" s="1591"/>
      <c r="T241" s="1592"/>
      <c r="U241" s="1592"/>
      <c r="V241" s="1592"/>
      <c r="W241" s="1592"/>
      <c r="X241" s="1593"/>
      <c r="Y241" s="469"/>
      <c r="Z241" s="152"/>
      <c r="AA241" s="794"/>
    </row>
    <row r="242" spans="1:27" s="312" customFormat="1" ht="21" customHeight="1" x14ac:dyDescent="0.2">
      <c r="A242" s="1060" t="s">
        <v>435</v>
      </c>
      <c r="B242" s="150"/>
      <c r="C242" s="1655"/>
      <c r="D242" s="1450"/>
      <c r="E242" s="1451"/>
      <c r="F242" s="1451"/>
      <c r="G242" s="1451"/>
      <c r="H242" s="1451"/>
      <c r="I242" s="1451"/>
      <c r="J242" s="1451"/>
      <c r="K242" s="1451"/>
      <c r="L242" s="1451"/>
      <c r="M242" s="1627"/>
      <c r="N242" s="1628"/>
      <c r="O242" s="1628"/>
      <c r="P242" s="1628"/>
      <c r="Q242" s="1628"/>
      <c r="R242" s="1629"/>
      <c r="S242" s="1627"/>
      <c r="T242" s="1628"/>
      <c r="U242" s="1628"/>
      <c r="V242" s="1628"/>
      <c r="W242" s="1628"/>
      <c r="X242" s="1629"/>
      <c r="Y242" s="469"/>
      <c r="Z242" s="152"/>
      <c r="AA242" s="794">
        <f>IF(M242="?",0,IF(M242&lt;&gt;"",1,0))+IF(S242="?",0,IF(S242&lt;&gt;"",1,0))</f>
        <v>0</v>
      </c>
    </row>
    <row r="243" spans="1:27" s="312" customFormat="1" ht="5.25" customHeight="1" x14ac:dyDescent="0.2">
      <c r="A243" s="1061"/>
      <c r="B243" s="150"/>
      <c r="C243" s="1655"/>
      <c r="D243" s="1448" t="s">
        <v>36</v>
      </c>
      <c r="E243" s="1449"/>
      <c r="F243" s="1449"/>
      <c r="G243" s="1449"/>
      <c r="H243" s="1449"/>
      <c r="I243" s="1449"/>
      <c r="J243" s="1449"/>
      <c r="K243" s="1449"/>
      <c r="L243" s="1449"/>
      <c r="M243" s="1591"/>
      <c r="N243" s="1592"/>
      <c r="O243" s="1592"/>
      <c r="P243" s="1592"/>
      <c r="Q243" s="1592"/>
      <c r="R243" s="1593"/>
      <c r="S243" s="1591"/>
      <c r="T243" s="1592"/>
      <c r="U243" s="1592"/>
      <c r="V243" s="1592"/>
      <c r="W243" s="1592"/>
      <c r="X243" s="1593"/>
      <c r="Y243" s="469"/>
      <c r="Z243" s="152"/>
      <c r="AA243" s="794"/>
    </row>
    <row r="244" spans="1:27" s="312" customFormat="1" ht="21" customHeight="1" x14ac:dyDescent="0.2">
      <c r="A244" s="1060" t="s">
        <v>436</v>
      </c>
      <c r="B244" s="150"/>
      <c r="C244" s="1655"/>
      <c r="D244" s="1450"/>
      <c r="E244" s="1451"/>
      <c r="F244" s="1451"/>
      <c r="G244" s="1451"/>
      <c r="H244" s="1451"/>
      <c r="I244" s="1451"/>
      <c r="J244" s="1451"/>
      <c r="K244" s="1451"/>
      <c r="L244" s="1451"/>
      <c r="M244" s="1627"/>
      <c r="N244" s="1628"/>
      <c r="O244" s="1628"/>
      <c r="P244" s="1628"/>
      <c r="Q244" s="1628"/>
      <c r="R244" s="1629"/>
      <c r="S244" s="1627"/>
      <c r="T244" s="1628"/>
      <c r="U244" s="1628"/>
      <c r="V244" s="1628"/>
      <c r="W244" s="1628"/>
      <c r="X244" s="1629"/>
      <c r="Y244" s="469"/>
      <c r="Z244" s="152"/>
      <c r="AA244" s="794">
        <f>IF(M244="?",0,IF(M244&lt;&gt;"",1,0))+IF(S244="?",0,IF(S244&lt;&gt;"",1,0))</f>
        <v>0</v>
      </c>
    </row>
    <row r="245" spans="1:27" s="312" customFormat="1" ht="5.25" customHeight="1" x14ac:dyDescent="0.2">
      <c r="A245" s="1061"/>
      <c r="B245" s="150"/>
      <c r="C245" s="1655"/>
      <c r="D245" s="1448" t="s">
        <v>38</v>
      </c>
      <c r="E245" s="1449"/>
      <c r="F245" s="1449"/>
      <c r="G245" s="1449"/>
      <c r="H245" s="1449"/>
      <c r="I245" s="1449"/>
      <c r="J245" s="1449"/>
      <c r="K245" s="1449"/>
      <c r="L245" s="1449"/>
      <c r="M245" s="1591"/>
      <c r="N245" s="1592"/>
      <c r="O245" s="1592"/>
      <c r="P245" s="1592"/>
      <c r="Q245" s="1592"/>
      <c r="R245" s="1593"/>
      <c r="S245" s="1591"/>
      <c r="T245" s="1592"/>
      <c r="U245" s="1592"/>
      <c r="V245" s="1592"/>
      <c r="W245" s="1592"/>
      <c r="X245" s="1593"/>
      <c r="Y245" s="469"/>
      <c r="Z245" s="152"/>
      <c r="AA245" s="794"/>
    </row>
    <row r="246" spans="1:27" s="312" customFormat="1" ht="21" customHeight="1" x14ac:dyDescent="0.2">
      <c r="A246" s="1060" t="s">
        <v>437</v>
      </c>
      <c r="B246" s="150"/>
      <c r="C246" s="1656"/>
      <c r="D246" s="1450"/>
      <c r="E246" s="1451"/>
      <c r="F246" s="1451"/>
      <c r="G246" s="1451"/>
      <c r="H246" s="1451"/>
      <c r="I246" s="1451"/>
      <c r="J246" s="1451"/>
      <c r="K246" s="1451"/>
      <c r="L246" s="1451"/>
      <c r="M246" s="1627"/>
      <c r="N246" s="1628"/>
      <c r="O246" s="1628"/>
      <c r="P246" s="1628"/>
      <c r="Q246" s="1628"/>
      <c r="R246" s="1629"/>
      <c r="S246" s="1627"/>
      <c r="T246" s="1628"/>
      <c r="U246" s="1628"/>
      <c r="V246" s="1628"/>
      <c r="W246" s="1628"/>
      <c r="X246" s="1629"/>
      <c r="Y246" s="469"/>
      <c r="Z246" s="152"/>
      <c r="AA246" s="794">
        <f>IF(M246="?",0,IF(M246&lt;&gt;"",1,0))+IF(S246="?",0,IF(S246&lt;&gt;"",1,0))</f>
        <v>0</v>
      </c>
    </row>
    <row r="247" spans="1:27" s="312" customFormat="1" ht="9" customHeight="1" thickBot="1" x14ac:dyDescent="0.25">
      <c r="A247" s="694"/>
      <c r="B247" s="150"/>
      <c r="C247" s="162"/>
      <c r="D247" s="162"/>
      <c r="E247" s="162"/>
      <c r="F247" s="163"/>
      <c r="G247" s="163"/>
      <c r="H247" s="163"/>
      <c r="I247" s="163"/>
      <c r="J247" s="163"/>
      <c r="K247" s="163"/>
      <c r="L247" s="163"/>
      <c r="M247" s="164"/>
      <c r="N247" s="164"/>
      <c r="O247" s="164"/>
      <c r="P247" s="164"/>
      <c r="Q247" s="164"/>
      <c r="R247" s="164"/>
      <c r="S247" s="165"/>
      <c r="T247" s="165"/>
      <c r="U247" s="165"/>
      <c r="V247" s="165"/>
      <c r="W247" s="165"/>
      <c r="X247" s="165"/>
      <c r="Y247" s="107"/>
      <c r="Z247" s="152"/>
      <c r="AA247" s="794"/>
    </row>
    <row r="248" spans="1:27" s="312" customFormat="1" ht="9" customHeight="1" x14ac:dyDescent="0.2">
      <c r="A248" s="694"/>
      <c r="B248" s="150"/>
      <c r="C248" s="291"/>
      <c r="D248" s="291"/>
      <c r="E248" s="291"/>
      <c r="F248" s="292"/>
      <c r="G248" s="292"/>
      <c r="H248" s="292"/>
      <c r="I248" s="292"/>
      <c r="J248" s="292"/>
      <c r="K248" s="292"/>
      <c r="L248" s="292"/>
      <c r="M248" s="440"/>
      <c r="N248" s="440"/>
      <c r="O248" s="440"/>
      <c r="P248" s="440"/>
      <c r="Q248" s="440"/>
      <c r="R248" s="440"/>
      <c r="S248" s="324"/>
      <c r="T248" s="324"/>
      <c r="U248" s="324"/>
      <c r="V248" s="324"/>
      <c r="W248" s="324"/>
      <c r="X248" s="324"/>
      <c r="Y248" s="324"/>
      <c r="Z248" s="152"/>
      <c r="AA248" s="794"/>
    </row>
    <row r="249" spans="1:27" s="312" customFormat="1" ht="13.5" customHeight="1" x14ac:dyDescent="0.2">
      <c r="A249" s="1528" t="s">
        <v>1037</v>
      </c>
      <c r="B249" s="150"/>
      <c r="C249" s="1635" t="s">
        <v>1098</v>
      </c>
      <c r="D249" s="1637"/>
      <c r="E249" s="1637"/>
      <c r="F249" s="1637"/>
      <c r="G249" s="1637"/>
      <c r="H249" s="1637"/>
      <c r="I249" s="1637"/>
      <c r="J249" s="1637"/>
      <c r="K249" s="1637"/>
      <c r="L249" s="1638"/>
      <c r="M249" s="1495" t="s">
        <v>252</v>
      </c>
      <c r="N249" s="1496"/>
      <c r="O249" s="1496"/>
      <c r="P249" s="1496"/>
      <c r="Q249" s="1496"/>
      <c r="R249" s="1496"/>
      <c r="S249" s="1496"/>
      <c r="T249" s="1496"/>
      <c r="U249" s="1496"/>
      <c r="V249" s="1496"/>
      <c r="W249" s="1496"/>
      <c r="X249" s="1497"/>
      <c r="Y249" s="594"/>
      <c r="Z249" s="152"/>
      <c r="AA249" s="794"/>
    </row>
    <row r="250" spans="1:27" s="312" customFormat="1" ht="13.5" customHeight="1" x14ac:dyDescent="0.2">
      <c r="A250" s="1529"/>
      <c r="B250" s="150"/>
      <c r="C250" s="1702"/>
      <c r="D250" s="1263"/>
      <c r="E250" s="1263"/>
      <c r="F250" s="1263"/>
      <c r="G250" s="1263"/>
      <c r="H250" s="1263"/>
      <c r="I250" s="1263"/>
      <c r="J250" s="1263"/>
      <c r="K250" s="1263"/>
      <c r="L250" s="1703"/>
      <c r="M250" s="1632" t="s">
        <v>1308</v>
      </c>
      <c r="N250" s="1633"/>
      <c r="O250" s="1633"/>
      <c r="P250" s="1633"/>
      <c r="Q250" s="1633"/>
      <c r="R250" s="1634"/>
      <c r="S250" s="1632" t="s">
        <v>1309</v>
      </c>
      <c r="T250" s="1633"/>
      <c r="U250" s="1633"/>
      <c r="V250" s="1633"/>
      <c r="W250" s="1633"/>
      <c r="X250" s="1634"/>
      <c r="Y250" s="594"/>
      <c r="Z250" s="152"/>
      <c r="AA250" s="794"/>
    </row>
    <row r="251" spans="1:27" s="312" customFormat="1" ht="21" customHeight="1" x14ac:dyDescent="0.2">
      <c r="A251" s="1529"/>
      <c r="B251" s="150"/>
      <c r="C251" s="1704"/>
      <c r="D251" s="1568"/>
      <c r="E251" s="1568"/>
      <c r="F251" s="1568"/>
      <c r="G251" s="1568"/>
      <c r="H251" s="1568"/>
      <c r="I251" s="1568"/>
      <c r="J251" s="1568"/>
      <c r="K251" s="1568"/>
      <c r="L251" s="1569"/>
      <c r="M251" s="1708" t="str">
        <f>IF(M240="","Summe wie 1.9",M240)</f>
        <v>Summe wie 1.9</v>
      </c>
      <c r="N251" s="1709"/>
      <c r="O251" s="1709"/>
      <c r="P251" s="1709"/>
      <c r="Q251" s="1709"/>
      <c r="R251" s="1710"/>
      <c r="S251" s="1708" t="str">
        <f>IF(S240="","Summe wie 1.10",S240)</f>
        <v>Summe wie 1.10</v>
      </c>
      <c r="T251" s="1709"/>
      <c r="U251" s="1709"/>
      <c r="V251" s="1709"/>
      <c r="W251" s="1709"/>
      <c r="X251" s="1710"/>
      <c r="Y251" s="594"/>
      <c r="Z251" s="152"/>
      <c r="AA251" s="794"/>
    </row>
    <row r="252" spans="1:27" s="312" customFormat="1" ht="9" customHeight="1" x14ac:dyDescent="0.2">
      <c r="A252" s="1060"/>
      <c r="B252" s="150"/>
      <c r="C252" s="1654" t="s">
        <v>123</v>
      </c>
      <c r="D252" s="1448" t="s">
        <v>1806</v>
      </c>
      <c r="E252" s="1449"/>
      <c r="F252" s="1449"/>
      <c r="G252" s="1449"/>
      <c r="H252" s="1449"/>
      <c r="I252" s="1449"/>
      <c r="J252" s="1449"/>
      <c r="K252" s="1449"/>
      <c r="L252" s="1449"/>
      <c r="M252" s="1591"/>
      <c r="N252" s="1592"/>
      <c r="O252" s="1592"/>
      <c r="P252" s="1592"/>
      <c r="Q252" s="1592"/>
      <c r="R252" s="1593"/>
      <c r="S252" s="1591"/>
      <c r="T252" s="1592"/>
      <c r="U252" s="1592"/>
      <c r="V252" s="1592"/>
      <c r="W252" s="1592"/>
      <c r="X252" s="1593"/>
      <c r="Y252" s="594"/>
      <c r="Z252" s="152"/>
      <c r="AA252" s="794"/>
    </row>
    <row r="253" spans="1:27" s="312" customFormat="1" ht="21" customHeight="1" x14ac:dyDescent="0.2">
      <c r="A253" s="1060" t="s">
        <v>1175</v>
      </c>
      <c r="B253" s="150"/>
      <c r="C253" s="1655"/>
      <c r="D253" s="1450"/>
      <c r="E253" s="1451"/>
      <c r="F253" s="1451"/>
      <c r="G253" s="1451"/>
      <c r="H253" s="1451"/>
      <c r="I253" s="1451"/>
      <c r="J253" s="1451"/>
      <c r="K253" s="1451"/>
      <c r="L253" s="1451"/>
      <c r="M253" s="1627"/>
      <c r="N253" s="1628"/>
      <c r="O253" s="1628"/>
      <c r="P253" s="1628"/>
      <c r="Q253" s="1628"/>
      <c r="R253" s="1629"/>
      <c r="S253" s="1627"/>
      <c r="T253" s="1628"/>
      <c r="U253" s="1628"/>
      <c r="V253" s="1628"/>
      <c r="W253" s="1628"/>
      <c r="X253" s="1629"/>
      <c r="Y253" s="594"/>
      <c r="Z253" s="152"/>
      <c r="AA253" s="794">
        <f>IF(M253="?",0,IF(M253&lt;&gt;"",1,0))+IF(S253="?",0,IF(S253&lt;&gt;"",1,0))</f>
        <v>0</v>
      </c>
    </row>
    <row r="254" spans="1:27" s="312" customFormat="1" ht="5.25" customHeight="1" x14ac:dyDescent="0.2">
      <c r="A254" s="1061"/>
      <c r="B254" s="150"/>
      <c r="C254" s="1655"/>
      <c r="D254" s="1448" t="s">
        <v>1798</v>
      </c>
      <c r="E254" s="1449"/>
      <c r="F254" s="1449"/>
      <c r="G254" s="1449"/>
      <c r="H254" s="1449"/>
      <c r="I254" s="1449"/>
      <c r="J254" s="1449"/>
      <c r="K254" s="1449"/>
      <c r="L254" s="1449"/>
      <c r="M254" s="1591"/>
      <c r="N254" s="1592"/>
      <c r="O254" s="1592"/>
      <c r="P254" s="1592"/>
      <c r="Q254" s="1592"/>
      <c r="R254" s="1593"/>
      <c r="S254" s="1591"/>
      <c r="T254" s="1592"/>
      <c r="U254" s="1592"/>
      <c r="V254" s="1592"/>
      <c r="W254" s="1592"/>
      <c r="X254" s="1593"/>
      <c r="Y254" s="594"/>
      <c r="Z254" s="152"/>
      <c r="AA254" s="794"/>
    </row>
    <row r="255" spans="1:27" s="312" customFormat="1" ht="21" customHeight="1" x14ac:dyDescent="0.2">
      <c r="A255" s="1060" t="s">
        <v>1176</v>
      </c>
      <c r="B255" s="150"/>
      <c r="C255" s="1656"/>
      <c r="D255" s="1450"/>
      <c r="E255" s="1451"/>
      <c r="F255" s="1451"/>
      <c r="G255" s="1451"/>
      <c r="H255" s="1451"/>
      <c r="I255" s="1451"/>
      <c r="J255" s="1451"/>
      <c r="K255" s="1451"/>
      <c r="L255" s="1451"/>
      <c r="M255" s="1627"/>
      <c r="N255" s="1628"/>
      <c r="O255" s="1628"/>
      <c r="P255" s="1628"/>
      <c r="Q255" s="1628"/>
      <c r="R255" s="1629"/>
      <c r="S255" s="1627"/>
      <c r="T255" s="1628"/>
      <c r="U255" s="1628"/>
      <c r="V255" s="1628"/>
      <c r="W255" s="1628"/>
      <c r="X255" s="1629"/>
      <c r="Y255" s="594"/>
      <c r="Z255" s="152"/>
      <c r="AA255" s="794">
        <f>IF(M255="?",0,IF(M255&lt;&gt;"",1,0))+IF(S255="?",0,IF(S255&lt;&gt;"",1,0))</f>
        <v>0</v>
      </c>
    </row>
    <row r="256" spans="1:27" s="312" customFormat="1" ht="9" customHeight="1" thickBot="1" x14ac:dyDescent="0.25">
      <c r="A256" s="1198"/>
      <c r="B256" s="150"/>
      <c r="C256" s="162"/>
      <c r="D256" s="162"/>
      <c r="E256" s="162"/>
      <c r="F256" s="163"/>
      <c r="G256" s="163"/>
      <c r="H256" s="163"/>
      <c r="I256" s="163"/>
      <c r="J256" s="163"/>
      <c r="K256" s="163"/>
      <c r="L256" s="163"/>
      <c r="M256" s="164"/>
      <c r="N256" s="164"/>
      <c r="O256" s="164"/>
      <c r="P256" s="164"/>
      <c r="Q256" s="164"/>
      <c r="R256" s="164"/>
      <c r="S256" s="165"/>
      <c r="T256" s="165"/>
      <c r="U256" s="165"/>
      <c r="V256" s="165"/>
      <c r="W256" s="165"/>
      <c r="X256" s="165"/>
      <c r="Y256" s="107"/>
      <c r="Z256" s="152"/>
      <c r="AA256" s="794"/>
    </row>
    <row r="257" spans="1:27" s="312" customFormat="1" ht="9" customHeight="1" x14ac:dyDescent="0.2">
      <c r="A257" s="1198"/>
      <c r="B257" s="150"/>
      <c r="C257" s="1199"/>
      <c r="D257" s="1199"/>
      <c r="E257" s="1199"/>
      <c r="F257" s="292"/>
      <c r="G257" s="292"/>
      <c r="H257" s="292"/>
      <c r="I257" s="292"/>
      <c r="J257" s="292"/>
      <c r="K257" s="292"/>
      <c r="L257" s="292"/>
      <c r="M257" s="440"/>
      <c r="N257" s="440"/>
      <c r="O257" s="440"/>
      <c r="P257" s="440"/>
      <c r="Q257" s="440"/>
      <c r="R257" s="440"/>
      <c r="S257" s="324"/>
      <c r="T257" s="324"/>
      <c r="U257" s="324"/>
      <c r="V257" s="324"/>
      <c r="W257" s="324"/>
      <c r="X257" s="324"/>
      <c r="Y257" s="324"/>
      <c r="Z257" s="152"/>
      <c r="AA257" s="794"/>
    </row>
    <row r="258" spans="1:27" s="312" customFormat="1" ht="13.5" customHeight="1" x14ac:dyDescent="0.2">
      <c r="A258" s="1528" t="s">
        <v>1037</v>
      </c>
      <c r="B258" s="150"/>
      <c r="C258" s="1635" t="s">
        <v>275</v>
      </c>
      <c r="D258" s="1637"/>
      <c r="E258" s="1637"/>
      <c r="F258" s="1637"/>
      <c r="G258" s="1637"/>
      <c r="H258" s="1637"/>
      <c r="I258" s="1637"/>
      <c r="J258" s="1637"/>
      <c r="K258" s="1637"/>
      <c r="L258" s="1638"/>
      <c r="M258" s="1866" t="s">
        <v>253</v>
      </c>
      <c r="N258" s="1867"/>
      <c r="O258" s="1867"/>
      <c r="P258" s="1867"/>
      <c r="Q258" s="1867"/>
      <c r="R258" s="1867"/>
      <c r="S258" s="1867"/>
      <c r="T258" s="1867"/>
      <c r="U258" s="1867"/>
      <c r="V258" s="1867"/>
      <c r="W258" s="1867"/>
      <c r="X258" s="1868"/>
      <c r="Y258" s="302"/>
      <c r="Z258" s="152"/>
      <c r="AA258" s="794"/>
    </row>
    <row r="259" spans="1:27" s="312" customFormat="1" ht="13.5" customHeight="1" x14ac:dyDescent="0.2">
      <c r="A259" s="1529"/>
      <c r="B259" s="150"/>
      <c r="C259" s="1702"/>
      <c r="D259" s="1263"/>
      <c r="E259" s="1263"/>
      <c r="F259" s="1263"/>
      <c r="G259" s="1263"/>
      <c r="H259" s="1263"/>
      <c r="I259" s="1263"/>
      <c r="J259" s="1263"/>
      <c r="K259" s="1263"/>
      <c r="L259" s="1703"/>
      <c r="M259" s="1623" t="s">
        <v>686</v>
      </c>
      <c r="N259" s="1624"/>
      <c r="O259" s="1624"/>
      <c r="P259" s="1624"/>
      <c r="Q259" s="1625"/>
      <c r="R259" s="1626"/>
      <c r="S259" s="1623"/>
      <c r="T259" s="1624"/>
      <c r="U259" s="1624"/>
      <c r="V259" s="1624"/>
      <c r="W259" s="1625"/>
      <c r="X259" s="1626"/>
      <c r="Y259" s="302"/>
      <c r="Z259" s="152"/>
      <c r="AA259" s="794"/>
    </row>
    <row r="260" spans="1:27" s="312" customFormat="1" ht="22.5" customHeight="1" x14ac:dyDescent="0.2">
      <c r="A260" s="1529"/>
      <c r="B260" s="150"/>
      <c r="C260" s="1704"/>
      <c r="D260" s="1568"/>
      <c r="E260" s="1568"/>
      <c r="F260" s="1568"/>
      <c r="G260" s="1568"/>
      <c r="H260" s="1568"/>
      <c r="I260" s="1568"/>
      <c r="J260" s="1568"/>
      <c r="K260" s="1568"/>
      <c r="L260" s="1569"/>
      <c r="M260" s="1779" t="str">
        <f>IF(M240="","Summe wie 1.9",M240)</f>
        <v>Summe wie 1.9</v>
      </c>
      <c r="N260" s="1780"/>
      <c r="O260" s="1780"/>
      <c r="P260" s="1780"/>
      <c r="Q260" s="1780"/>
      <c r="R260" s="1781"/>
      <c r="S260" s="1779"/>
      <c r="T260" s="1780"/>
      <c r="U260" s="1780"/>
      <c r="V260" s="1780"/>
      <c r="W260" s="1780"/>
      <c r="X260" s="1781"/>
      <c r="Y260" s="302"/>
      <c r="Z260" s="152"/>
      <c r="AA260" s="794"/>
    </row>
    <row r="261" spans="1:27" s="312" customFormat="1" ht="9" customHeight="1" x14ac:dyDescent="0.2">
      <c r="A261" s="1196"/>
      <c r="B261" s="150"/>
      <c r="C261" s="1654" t="s">
        <v>123</v>
      </c>
      <c r="D261" s="1448" t="s">
        <v>375</v>
      </c>
      <c r="E261" s="1449"/>
      <c r="F261" s="1449"/>
      <c r="G261" s="1449"/>
      <c r="H261" s="1449"/>
      <c r="I261" s="1449"/>
      <c r="J261" s="1449"/>
      <c r="K261" s="1449"/>
      <c r="L261" s="1449"/>
      <c r="M261" s="1591"/>
      <c r="N261" s="1592"/>
      <c r="O261" s="1592"/>
      <c r="P261" s="1592"/>
      <c r="Q261" s="1592"/>
      <c r="R261" s="1593"/>
      <c r="S261" s="1770"/>
      <c r="T261" s="1771"/>
      <c r="U261" s="1771"/>
      <c r="V261" s="1771"/>
      <c r="W261" s="1771"/>
      <c r="X261" s="1772"/>
      <c r="Y261" s="302"/>
      <c r="Z261" s="152"/>
      <c r="AA261" s="794"/>
    </row>
    <row r="262" spans="1:27" s="312" customFormat="1" ht="21" customHeight="1" x14ac:dyDescent="0.2">
      <c r="A262" s="1196" t="s">
        <v>1628</v>
      </c>
      <c r="B262" s="150"/>
      <c r="C262" s="1655"/>
      <c r="D262" s="1450"/>
      <c r="E262" s="1451"/>
      <c r="F262" s="1451"/>
      <c r="G262" s="1451"/>
      <c r="H262" s="1451"/>
      <c r="I262" s="1451"/>
      <c r="J262" s="1451"/>
      <c r="K262" s="1451"/>
      <c r="L262" s="1451"/>
      <c r="M262" s="1627"/>
      <c r="N262" s="1628"/>
      <c r="O262" s="1628"/>
      <c r="P262" s="1628"/>
      <c r="Q262" s="1628"/>
      <c r="R262" s="1629"/>
      <c r="S262" s="1863"/>
      <c r="T262" s="1864"/>
      <c r="U262" s="1864"/>
      <c r="V262" s="1864"/>
      <c r="W262" s="1864"/>
      <c r="X262" s="1865"/>
      <c r="Y262" s="302"/>
      <c r="Z262" s="152"/>
      <c r="AA262" s="794">
        <f>IF(M262="?",0,IF(M262&lt;&gt;"",1,0))</f>
        <v>0</v>
      </c>
    </row>
    <row r="263" spans="1:27" s="312" customFormat="1" ht="5.25" customHeight="1" x14ac:dyDescent="0.2">
      <c r="A263" s="1197"/>
      <c r="B263" s="150"/>
      <c r="C263" s="1655"/>
      <c r="D263" s="1448" t="s">
        <v>803</v>
      </c>
      <c r="E263" s="1449"/>
      <c r="F263" s="1449"/>
      <c r="G263" s="1449"/>
      <c r="H263" s="1449"/>
      <c r="I263" s="1449"/>
      <c r="J263" s="1449"/>
      <c r="K263" s="1449"/>
      <c r="L263" s="1449"/>
      <c r="M263" s="1591"/>
      <c r="N263" s="1592"/>
      <c r="O263" s="1592"/>
      <c r="P263" s="1592"/>
      <c r="Q263" s="1592"/>
      <c r="R263" s="1593"/>
      <c r="S263" s="1770"/>
      <c r="T263" s="1771"/>
      <c r="U263" s="1771"/>
      <c r="V263" s="1771"/>
      <c r="W263" s="1771"/>
      <c r="X263" s="1772"/>
      <c r="Y263" s="302"/>
      <c r="Z263" s="152"/>
      <c r="AA263" s="794"/>
    </row>
    <row r="264" spans="1:27" s="312" customFormat="1" ht="21" customHeight="1" x14ac:dyDescent="0.2">
      <c r="A264" s="1196" t="s">
        <v>1629</v>
      </c>
      <c r="B264" s="150"/>
      <c r="C264" s="1655"/>
      <c r="D264" s="1450"/>
      <c r="E264" s="1451"/>
      <c r="F264" s="1451"/>
      <c r="G264" s="1451"/>
      <c r="H264" s="1451"/>
      <c r="I264" s="1451"/>
      <c r="J264" s="1451"/>
      <c r="K264" s="1451"/>
      <c r="L264" s="1451"/>
      <c r="M264" s="1627"/>
      <c r="N264" s="1628"/>
      <c r="O264" s="1628"/>
      <c r="P264" s="1628"/>
      <c r="Q264" s="1628"/>
      <c r="R264" s="1629"/>
      <c r="S264" s="1863"/>
      <c r="T264" s="1864"/>
      <c r="U264" s="1864"/>
      <c r="V264" s="1864"/>
      <c r="W264" s="1864"/>
      <c r="X264" s="1865"/>
      <c r="Y264" s="302"/>
      <c r="Z264" s="152"/>
      <c r="AA264" s="794">
        <f>IF(M264="?",0,IF(M264&lt;&gt;"",1,0))</f>
        <v>0</v>
      </c>
    </row>
    <row r="265" spans="1:27" s="312" customFormat="1" ht="5.25" customHeight="1" x14ac:dyDescent="0.2">
      <c r="A265" s="1197"/>
      <c r="B265" s="150"/>
      <c r="C265" s="1655"/>
      <c r="D265" s="1448" t="s">
        <v>376</v>
      </c>
      <c r="E265" s="1449"/>
      <c r="F265" s="1449"/>
      <c r="G265" s="1449"/>
      <c r="H265" s="1449"/>
      <c r="I265" s="1449"/>
      <c r="J265" s="1449"/>
      <c r="K265" s="1449"/>
      <c r="L265" s="1449"/>
      <c r="M265" s="1591"/>
      <c r="N265" s="1592"/>
      <c r="O265" s="1592"/>
      <c r="P265" s="1592"/>
      <c r="Q265" s="1592"/>
      <c r="R265" s="1593"/>
      <c r="S265" s="1770"/>
      <c r="T265" s="1771"/>
      <c r="U265" s="1771"/>
      <c r="V265" s="1771"/>
      <c r="W265" s="1771"/>
      <c r="X265" s="1772"/>
      <c r="Y265" s="302"/>
      <c r="Z265" s="152"/>
      <c r="AA265" s="794"/>
    </row>
    <row r="266" spans="1:27" s="312" customFormat="1" ht="21" customHeight="1" x14ac:dyDescent="0.2">
      <c r="A266" s="1196" t="s">
        <v>1630</v>
      </c>
      <c r="B266" s="150"/>
      <c r="C266" s="1656"/>
      <c r="D266" s="1450"/>
      <c r="E266" s="1451"/>
      <c r="F266" s="1451"/>
      <c r="G266" s="1451"/>
      <c r="H266" s="1451"/>
      <c r="I266" s="1451"/>
      <c r="J266" s="1451"/>
      <c r="K266" s="1451"/>
      <c r="L266" s="1451"/>
      <c r="M266" s="1627"/>
      <c r="N266" s="1628"/>
      <c r="O266" s="1628"/>
      <c r="P266" s="1628"/>
      <c r="Q266" s="1628"/>
      <c r="R266" s="1629"/>
      <c r="S266" s="1863"/>
      <c r="T266" s="1864"/>
      <c r="U266" s="1864"/>
      <c r="V266" s="1864"/>
      <c r="W266" s="1864"/>
      <c r="X266" s="1865"/>
      <c r="Y266" s="302"/>
      <c r="Z266" s="152"/>
      <c r="AA266" s="794">
        <f>IF(M266="?",0,IF(M266&lt;&gt;"",1,0))</f>
        <v>0</v>
      </c>
    </row>
    <row r="267" spans="1:27" s="312" customFormat="1" ht="9" customHeight="1" x14ac:dyDescent="0.2">
      <c r="A267" s="393" t="str">
        <f>IF(L4&lt;&gt;"",L4,"")</f>
        <v>00000000</v>
      </c>
      <c r="B267" s="166"/>
      <c r="C267" s="167"/>
      <c r="D267" s="167"/>
      <c r="E267" s="167"/>
      <c r="F267" s="167"/>
      <c r="G267" s="167"/>
      <c r="H267" s="167"/>
      <c r="I267" s="167"/>
      <c r="J267" s="167"/>
      <c r="K267" s="167"/>
      <c r="L267" s="167"/>
      <c r="M267" s="167"/>
      <c r="N267" s="167"/>
      <c r="O267" s="167"/>
      <c r="P267" s="167"/>
      <c r="Q267" s="167"/>
      <c r="R267" s="167"/>
      <c r="S267" s="167"/>
      <c r="T267" s="167"/>
      <c r="U267" s="167"/>
      <c r="V267" s="167"/>
      <c r="W267" s="167"/>
      <c r="X267" s="167"/>
      <c r="Y267" s="167"/>
      <c r="Z267" s="168"/>
      <c r="AA267" s="794"/>
    </row>
    <row r="268" spans="1:27" s="312" customFormat="1" ht="5.25" customHeight="1" x14ac:dyDescent="0.2">
      <c r="A268" s="393"/>
      <c r="B268" s="631"/>
      <c r="C268" s="632"/>
      <c r="D268" s="632"/>
      <c r="E268" s="632"/>
      <c r="F268" s="632"/>
      <c r="G268" s="632"/>
      <c r="H268" s="632"/>
      <c r="I268" s="632"/>
      <c r="J268" s="632"/>
      <c r="K268" s="632"/>
      <c r="L268" s="632"/>
      <c r="M268" s="632"/>
      <c r="N268" s="632"/>
      <c r="O268" s="632"/>
      <c r="P268" s="632"/>
      <c r="Q268" s="632"/>
      <c r="R268" s="632"/>
      <c r="S268" s="632"/>
      <c r="T268" s="632"/>
      <c r="U268" s="632"/>
      <c r="V268" s="632"/>
      <c r="W268" s="632"/>
      <c r="X268" s="632"/>
      <c r="Y268" s="632"/>
      <c r="Z268" s="634"/>
      <c r="AA268" s="794"/>
    </row>
    <row r="269" spans="1:27" s="312" customFormat="1" ht="24" customHeight="1" x14ac:dyDescent="0.2">
      <c r="A269" s="393"/>
      <c r="B269" s="150"/>
      <c r="C269" s="153" t="s">
        <v>1525</v>
      </c>
      <c r="D269" s="153"/>
      <c r="E269" s="153"/>
      <c r="F269" s="153"/>
      <c r="G269" s="153"/>
      <c r="H269" s="153"/>
      <c r="I269" s="153"/>
      <c r="J269" s="153"/>
      <c r="K269" s="153"/>
      <c r="L269" s="153"/>
      <c r="M269" s="153"/>
      <c r="N269" s="153"/>
      <c r="O269" s="153"/>
      <c r="P269" s="153"/>
      <c r="Q269" s="153"/>
      <c r="R269" s="153"/>
      <c r="S269" s="308"/>
      <c r="T269" s="308"/>
      <c r="U269" s="308"/>
      <c r="V269" s="153"/>
      <c r="W269" s="153"/>
      <c r="X269" s="153"/>
      <c r="Y269" s="153"/>
      <c r="Z269" s="152"/>
      <c r="AA269" s="794"/>
    </row>
    <row r="270" spans="1:27" s="312" customFormat="1" ht="5.25" customHeight="1" x14ac:dyDescent="0.2">
      <c r="A270" s="265"/>
      <c r="B270" s="150"/>
      <c r="C270" s="594"/>
      <c r="D270" s="594"/>
      <c r="E270" s="594"/>
      <c r="F270" s="594"/>
      <c r="G270" s="594"/>
      <c r="H270" s="594"/>
      <c r="I270" s="594"/>
      <c r="J270" s="594"/>
      <c r="K270" s="594"/>
      <c r="L270" s="594"/>
      <c r="M270" s="594"/>
      <c r="N270" s="594"/>
      <c r="O270" s="594"/>
      <c r="P270" s="594"/>
      <c r="Q270" s="594"/>
      <c r="R270" s="594"/>
      <c r="S270" s="594"/>
      <c r="T270" s="594"/>
      <c r="U270" s="594"/>
      <c r="V270" s="594"/>
      <c r="W270" s="594"/>
      <c r="X270" s="594"/>
      <c r="Y270" s="594"/>
      <c r="Z270" s="152"/>
      <c r="AA270" s="794"/>
    </row>
    <row r="271" spans="1:27" s="312" customFormat="1" ht="42" customHeight="1" x14ac:dyDescent="0.2">
      <c r="A271" s="393"/>
      <c r="B271" s="150"/>
      <c r="C271" s="1651" t="s">
        <v>1102</v>
      </c>
      <c r="D271" s="1652"/>
      <c r="E271" s="1652"/>
      <c r="F271" s="1652"/>
      <c r="G271" s="1652"/>
      <c r="H271" s="1652"/>
      <c r="I271" s="1652"/>
      <c r="J271" s="1652"/>
      <c r="K271" s="1652"/>
      <c r="L271" s="1653"/>
      <c r="M271" s="1648" t="s">
        <v>1524</v>
      </c>
      <c r="N271" s="1649"/>
      <c r="O271" s="1649"/>
      <c r="P271" s="1649" t="s">
        <v>184</v>
      </c>
      <c r="Q271" s="1649"/>
      <c r="R271" s="1650"/>
      <c r="S271" s="1897" t="s">
        <v>1400</v>
      </c>
      <c r="T271" s="1898"/>
      <c r="U271" s="1898"/>
      <c r="V271" s="1898"/>
      <c r="W271" s="1898"/>
      <c r="X271" s="1898"/>
      <c r="Y271" s="594"/>
      <c r="Z271" s="152"/>
      <c r="AA271" s="794"/>
    </row>
    <row r="272" spans="1:27" s="312" customFormat="1" ht="9" customHeight="1" x14ac:dyDescent="0.2">
      <c r="A272" s="1224"/>
      <c r="B272" s="150"/>
      <c r="C272" s="207"/>
      <c r="D272" s="207"/>
      <c r="E272" s="207"/>
      <c r="F272" s="504"/>
      <c r="G272" s="504"/>
      <c r="H272" s="504"/>
      <c r="I272" s="504"/>
      <c r="J272" s="504"/>
      <c r="K272" s="504"/>
      <c r="L272" s="504"/>
      <c r="M272" s="177"/>
      <c r="N272" s="177"/>
      <c r="O272" s="177"/>
      <c r="P272" s="177"/>
      <c r="Q272" s="177"/>
      <c r="R272" s="177"/>
      <c r="S272" s="55"/>
      <c r="T272" s="55"/>
      <c r="U272" s="55"/>
      <c r="V272" s="594"/>
      <c r="W272" s="594"/>
      <c r="X272" s="594"/>
      <c r="Y272" s="594"/>
      <c r="Z272" s="152"/>
      <c r="AA272" s="794"/>
    </row>
    <row r="273" spans="1:27" s="312" customFormat="1" ht="13.5" customHeight="1" x14ac:dyDescent="0.2">
      <c r="A273" s="1226"/>
      <c r="B273" s="150"/>
      <c r="C273" s="1635" t="s">
        <v>1105</v>
      </c>
      <c r="D273" s="1637"/>
      <c r="E273" s="1637"/>
      <c r="F273" s="1637"/>
      <c r="G273" s="1637"/>
      <c r="H273" s="1637"/>
      <c r="I273" s="1637"/>
      <c r="J273" s="1637"/>
      <c r="K273" s="1637"/>
      <c r="L273" s="1638"/>
      <c r="M273" s="1495" t="s">
        <v>252</v>
      </c>
      <c r="N273" s="1496"/>
      <c r="O273" s="1496"/>
      <c r="P273" s="1496"/>
      <c r="Q273" s="1496"/>
      <c r="R273" s="1496"/>
      <c r="S273" s="1496"/>
      <c r="T273" s="1496"/>
      <c r="U273" s="1496"/>
      <c r="V273" s="1496"/>
      <c r="W273" s="1496"/>
      <c r="X273" s="1497"/>
      <c r="Y273" s="594"/>
      <c r="Z273" s="152"/>
      <c r="AA273" s="794"/>
    </row>
    <row r="274" spans="1:27" s="312" customFormat="1" ht="13.5" customHeight="1" x14ac:dyDescent="0.2">
      <c r="A274" s="1227"/>
      <c r="B274" s="150"/>
      <c r="C274" s="1702"/>
      <c r="D274" s="1263"/>
      <c r="E274" s="1263"/>
      <c r="F274" s="1263"/>
      <c r="G274" s="1263"/>
      <c r="H274" s="1263"/>
      <c r="I274" s="1263"/>
      <c r="J274" s="1263"/>
      <c r="K274" s="1263"/>
      <c r="L274" s="1703"/>
      <c r="M274" s="1632" t="s">
        <v>1750</v>
      </c>
      <c r="N274" s="1633"/>
      <c r="O274" s="1633"/>
      <c r="P274" s="1633"/>
      <c r="Q274" s="1633"/>
      <c r="R274" s="1634"/>
      <c r="S274" s="1632" t="s">
        <v>1844</v>
      </c>
      <c r="T274" s="1633"/>
      <c r="U274" s="1633"/>
      <c r="V274" s="1633"/>
      <c r="W274" s="1633"/>
      <c r="X274" s="1634"/>
      <c r="Y274" s="594"/>
      <c r="Z274" s="152"/>
      <c r="AA274" s="794"/>
    </row>
    <row r="275" spans="1:27" s="312" customFormat="1" ht="21" customHeight="1" x14ac:dyDescent="0.2">
      <c r="A275" s="1226" t="s">
        <v>1401</v>
      </c>
      <c r="B275" s="150"/>
      <c r="C275" s="1704"/>
      <c r="D275" s="1568"/>
      <c r="E275" s="1568"/>
      <c r="F275" s="1568"/>
      <c r="G275" s="1568"/>
      <c r="H275" s="1568"/>
      <c r="I275" s="1568"/>
      <c r="J275" s="1568"/>
      <c r="K275" s="1568"/>
      <c r="L275" s="1569"/>
      <c r="M275" s="1708" t="str">
        <f>IF(M240="","Summe wie 1.9",M240)</f>
        <v>Summe wie 1.9</v>
      </c>
      <c r="N275" s="1709"/>
      <c r="O275" s="1709"/>
      <c r="P275" s="1709"/>
      <c r="Q275" s="1709"/>
      <c r="R275" s="1710"/>
      <c r="S275" s="1805"/>
      <c r="T275" s="1806"/>
      <c r="U275" s="1806"/>
      <c r="V275" s="1806"/>
      <c r="W275" s="1806"/>
      <c r="X275" s="1807"/>
      <c r="Y275" s="594"/>
      <c r="Z275" s="152"/>
      <c r="AA275" s="794">
        <f>IF(S275="?",0,IF(S275&lt;&gt;"",1,0))</f>
        <v>0</v>
      </c>
    </row>
    <row r="276" spans="1:27" s="312" customFormat="1" ht="9" customHeight="1" x14ac:dyDescent="0.2">
      <c r="A276" s="1226"/>
      <c r="B276" s="150"/>
      <c r="C276" s="1360" t="s">
        <v>123</v>
      </c>
      <c r="D276" s="1961" t="s">
        <v>1807</v>
      </c>
      <c r="E276" s="1765"/>
      <c r="F276" s="1765"/>
      <c r="G276" s="1765"/>
      <c r="H276" s="1765"/>
      <c r="I276" s="1765"/>
      <c r="J276" s="1765"/>
      <c r="K276" s="1765"/>
      <c r="L276" s="1766"/>
      <c r="M276" s="1462"/>
      <c r="N276" s="1578"/>
      <c r="O276" s="1578"/>
      <c r="P276" s="1578"/>
      <c r="Q276" s="1578"/>
      <c r="R276" s="1579"/>
      <c r="S276" s="1462"/>
      <c r="T276" s="1578"/>
      <c r="U276" s="1578"/>
      <c r="V276" s="1578"/>
      <c r="W276" s="1578"/>
      <c r="X276" s="1579"/>
      <c r="Y276" s="55"/>
      <c r="Z276" s="152"/>
      <c r="AA276" s="794"/>
    </row>
    <row r="277" spans="1:27" s="312" customFormat="1" ht="21" customHeight="1" x14ac:dyDescent="0.2">
      <c r="A277" s="1226" t="s">
        <v>1707</v>
      </c>
      <c r="B277" s="150"/>
      <c r="C277" s="1758"/>
      <c r="D277" s="1767"/>
      <c r="E277" s="1768"/>
      <c r="F277" s="1768"/>
      <c r="G277" s="1768"/>
      <c r="H277" s="1768"/>
      <c r="I277" s="1768"/>
      <c r="J277" s="1768"/>
      <c r="K277" s="1768"/>
      <c r="L277" s="1769"/>
      <c r="M277" s="1627"/>
      <c r="N277" s="1628"/>
      <c r="O277" s="1628"/>
      <c r="P277" s="1628"/>
      <c r="Q277" s="1628"/>
      <c r="R277" s="1629"/>
      <c r="S277" s="1627"/>
      <c r="T277" s="1808"/>
      <c r="U277" s="1808"/>
      <c r="V277" s="1808"/>
      <c r="W277" s="1808"/>
      <c r="X277" s="1809"/>
      <c r="Y277" s="55"/>
      <c r="Z277" s="152"/>
      <c r="AA277" s="794">
        <f>IF(M277="?",0,IF(M277&lt;&gt;"",1,0))+IF(S277="?",0,IF(S277&lt;&gt;"",1,0))</f>
        <v>0</v>
      </c>
    </row>
    <row r="278" spans="1:27" s="312" customFormat="1" ht="5.25" customHeight="1" x14ac:dyDescent="0.2">
      <c r="A278" s="1227"/>
      <c r="B278" s="150"/>
      <c r="C278" s="1758"/>
      <c r="D278" s="1859" t="s">
        <v>1808</v>
      </c>
      <c r="E278" s="1860"/>
      <c r="F278" s="1860"/>
      <c r="G278" s="1860"/>
      <c r="H278" s="1860"/>
      <c r="I278" s="1860"/>
      <c r="J278" s="1860"/>
      <c r="K278" s="1860"/>
      <c r="L278" s="1861"/>
      <c r="M278" s="1462"/>
      <c r="N278" s="1578"/>
      <c r="O278" s="1578"/>
      <c r="P278" s="1578"/>
      <c r="Q278" s="1578"/>
      <c r="R278" s="1579"/>
      <c r="S278" s="1462"/>
      <c r="T278" s="1578"/>
      <c r="U278" s="1578"/>
      <c r="V278" s="1578"/>
      <c r="W278" s="1578"/>
      <c r="X278" s="1579"/>
      <c r="Y278" s="55"/>
      <c r="Z278" s="152"/>
      <c r="AA278" s="794"/>
    </row>
    <row r="279" spans="1:27" s="312" customFormat="1" ht="21" customHeight="1" x14ac:dyDescent="0.2">
      <c r="A279" s="1226" t="s">
        <v>1708</v>
      </c>
      <c r="B279" s="150"/>
      <c r="C279" s="1758"/>
      <c r="D279" s="1450"/>
      <c r="E279" s="1451"/>
      <c r="F279" s="1451"/>
      <c r="G279" s="1451"/>
      <c r="H279" s="1451"/>
      <c r="I279" s="1451"/>
      <c r="J279" s="1451"/>
      <c r="K279" s="1451"/>
      <c r="L279" s="1862"/>
      <c r="M279" s="1627"/>
      <c r="N279" s="1628"/>
      <c r="O279" s="1628"/>
      <c r="P279" s="1628"/>
      <c r="Q279" s="1628"/>
      <c r="R279" s="1629"/>
      <c r="S279" s="1627"/>
      <c r="T279" s="1808"/>
      <c r="U279" s="1808"/>
      <c r="V279" s="1808"/>
      <c r="W279" s="1808"/>
      <c r="X279" s="1809"/>
      <c r="Y279" s="55"/>
      <c r="Z279" s="152"/>
      <c r="AA279" s="794">
        <f>IF(M279="?",0,IF(M279&lt;&gt;"",1,0))+IF(S279="?",0,IF(S279&lt;&gt;"",1,0))</f>
        <v>0</v>
      </c>
    </row>
    <row r="280" spans="1:27" s="312" customFormat="1" ht="5.25" customHeight="1" x14ac:dyDescent="0.2">
      <c r="A280" s="1227"/>
      <c r="B280" s="150"/>
      <c r="C280" s="1758"/>
      <c r="D280" s="1859" t="s">
        <v>1809</v>
      </c>
      <c r="E280" s="1860"/>
      <c r="F280" s="1860"/>
      <c r="G280" s="1860"/>
      <c r="H280" s="1860"/>
      <c r="I280" s="1860"/>
      <c r="J280" s="1860"/>
      <c r="K280" s="1860"/>
      <c r="L280" s="1861"/>
      <c r="M280" s="1462"/>
      <c r="N280" s="1578"/>
      <c r="O280" s="1578"/>
      <c r="P280" s="1578"/>
      <c r="Q280" s="1578"/>
      <c r="R280" s="1579"/>
      <c r="S280" s="1462"/>
      <c r="T280" s="1578"/>
      <c r="U280" s="1578"/>
      <c r="V280" s="1578"/>
      <c r="W280" s="1578"/>
      <c r="X280" s="1579"/>
      <c r="Y280" s="55"/>
      <c r="Z280" s="152"/>
      <c r="AA280" s="794"/>
    </row>
    <row r="281" spans="1:27" s="312" customFormat="1" ht="21" customHeight="1" x14ac:dyDescent="0.2">
      <c r="A281" s="1226" t="s">
        <v>1709</v>
      </c>
      <c r="B281" s="150"/>
      <c r="C281" s="1758"/>
      <c r="D281" s="1450"/>
      <c r="E281" s="1451"/>
      <c r="F281" s="1451"/>
      <c r="G281" s="1451"/>
      <c r="H281" s="1451"/>
      <c r="I281" s="1451"/>
      <c r="J281" s="1451"/>
      <c r="K281" s="1451"/>
      <c r="L281" s="1862"/>
      <c r="M281" s="1627"/>
      <c r="N281" s="1628"/>
      <c r="O281" s="1628"/>
      <c r="P281" s="1628"/>
      <c r="Q281" s="1628"/>
      <c r="R281" s="1629"/>
      <c r="S281" s="1627"/>
      <c r="T281" s="1808"/>
      <c r="U281" s="1808"/>
      <c r="V281" s="1808"/>
      <c r="W281" s="1808"/>
      <c r="X281" s="1809"/>
      <c r="Y281" s="55"/>
      <c r="Z281" s="152"/>
      <c r="AA281" s="794">
        <f>IF(M281="?",0,IF(M281&lt;&gt;"",1,0))+IF(S281="?",0,IF(S281&lt;&gt;"",1,0))</f>
        <v>0</v>
      </c>
    </row>
    <row r="282" spans="1:27" s="312" customFormat="1" ht="5.25" customHeight="1" x14ac:dyDescent="0.2">
      <c r="A282" s="1227"/>
      <c r="B282" s="150"/>
      <c r="C282" s="1759"/>
      <c r="D282" s="1360" t="s">
        <v>123</v>
      </c>
      <c r="E282" s="1566" t="s">
        <v>1810</v>
      </c>
      <c r="F282" s="1752"/>
      <c r="G282" s="1752"/>
      <c r="H282" s="1752"/>
      <c r="I282" s="1752"/>
      <c r="J282" s="1752"/>
      <c r="K282" s="1752"/>
      <c r="L282" s="1753"/>
      <c r="M282" s="1462"/>
      <c r="N282" s="1578"/>
      <c r="O282" s="1578"/>
      <c r="P282" s="1578"/>
      <c r="Q282" s="1578"/>
      <c r="R282" s="1579"/>
      <c r="S282" s="1462"/>
      <c r="T282" s="1578"/>
      <c r="U282" s="1578"/>
      <c r="V282" s="1578"/>
      <c r="W282" s="1578"/>
      <c r="X282" s="1579"/>
      <c r="Y282" s="55"/>
      <c r="Z282" s="152"/>
      <c r="AA282" s="794"/>
    </row>
    <row r="283" spans="1:27" s="312" customFormat="1" ht="21" customHeight="1" x14ac:dyDescent="0.2">
      <c r="A283" s="1226" t="s">
        <v>1710</v>
      </c>
      <c r="B283" s="150"/>
      <c r="C283" s="1759"/>
      <c r="D283" s="1878"/>
      <c r="E283" s="1754"/>
      <c r="F283" s="1754"/>
      <c r="G283" s="1754"/>
      <c r="H283" s="1754"/>
      <c r="I283" s="1754"/>
      <c r="J283" s="1754"/>
      <c r="K283" s="1754"/>
      <c r="L283" s="1755"/>
      <c r="M283" s="1627"/>
      <c r="N283" s="1628"/>
      <c r="O283" s="1628"/>
      <c r="P283" s="1628"/>
      <c r="Q283" s="1628"/>
      <c r="R283" s="1629"/>
      <c r="S283" s="1627"/>
      <c r="T283" s="1808"/>
      <c r="U283" s="1808"/>
      <c r="V283" s="1808"/>
      <c r="W283" s="1808"/>
      <c r="X283" s="1809"/>
      <c r="Y283" s="55"/>
      <c r="Z283" s="152"/>
      <c r="AA283" s="794">
        <f>IF(M283="?",0,IF(M283&lt;&gt;"",1,0))+IF(S283="?",0,IF(S283&lt;&gt;"",1,0))</f>
        <v>0</v>
      </c>
    </row>
    <row r="284" spans="1:27" s="312" customFormat="1" ht="5.25" customHeight="1" x14ac:dyDescent="0.2">
      <c r="A284" s="1227"/>
      <c r="B284" s="150"/>
      <c r="C284" s="1759"/>
      <c r="D284" s="1878"/>
      <c r="E284" s="1570" t="s">
        <v>1811</v>
      </c>
      <c r="F284" s="1752"/>
      <c r="G284" s="1752"/>
      <c r="H284" s="1752"/>
      <c r="I284" s="1752"/>
      <c r="J284" s="1752"/>
      <c r="K284" s="1752"/>
      <c r="L284" s="1753"/>
      <c r="M284" s="1462"/>
      <c r="N284" s="1578"/>
      <c r="O284" s="1578"/>
      <c r="P284" s="1578"/>
      <c r="Q284" s="1578"/>
      <c r="R284" s="1579"/>
      <c r="S284" s="1462"/>
      <c r="T284" s="1578"/>
      <c r="U284" s="1578"/>
      <c r="V284" s="1578"/>
      <c r="W284" s="1578"/>
      <c r="X284" s="1579"/>
      <c r="Y284" s="55"/>
      <c r="Z284" s="152"/>
      <c r="AA284" s="794"/>
    </row>
    <row r="285" spans="1:27" s="312" customFormat="1" ht="21" customHeight="1" x14ac:dyDescent="0.2">
      <c r="A285" s="1226" t="s">
        <v>1711</v>
      </c>
      <c r="B285" s="150"/>
      <c r="C285" s="1760"/>
      <c r="D285" s="1879"/>
      <c r="E285" s="1754"/>
      <c r="F285" s="1754"/>
      <c r="G285" s="1754"/>
      <c r="H285" s="1754"/>
      <c r="I285" s="1754"/>
      <c r="J285" s="1754"/>
      <c r="K285" s="1754"/>
      <c r="L285" s="1755"/>
      <c r="M285" s="1627"/>
      <c r="N285" s="1628"/>
      <c r="O285" s="1628"/>
      <c r="P285" s="1628"/>
      <c r="Q285" s="1628"/>
      <c r="R285" s="1629"/>
      <c r="S285" s="1627"/>
      <c r="T285" s="1808"/>
      <c r="U285" s="1808"/>
      <c r="V285" s="1808"/>
      <c r="W285" s="1808"/>
      <c r="X285" s="1809"/>
      <c r="Y285" s="55"/>
      <c r="Z285" s="152"/>
      <c r="AA285" s="794">
        <f>IF(M285="?",0,IF(M285&lt;&gt;"",1,0))+IF(S285="?",0,IF(S285&lt;&gt;"",1,0))</f>
        <v>0</v>
      </c>
    </row>
    <row r="286" spans="1:27" s="312" customFormat="1" ht="9" customHeight="1" thickBot="1" x14ac:dyDescent="0.25">
      <c r="B286" s="150"/>
      <c r="C286" s="505"/>
      <c r="D286" s="505"/>
      <c r="E286" s="505"/>
      <c r="F286" s="506"/>
      <c r="G286" s="506"/>
      <c r="H286" s="506"/>
      <c r="I286" s="506"/>
      <c r="J286" s="506"/>
      <c r="K286" s="506"/>
      <c r="L286" s="506"/>
      <c r="M286" s="164"/>
      <c r="N286" s="164"/>
      <c r="O286" s="164"/>
      <c r="P286" s="164"/>
      <c r="Q286" s="164"/>
      <c r="R286" s="164"/>
      <c r="S286" s="507"/>
      <c r="T286" s="507"/>
      <c r="U286" s="507"/>
      <c r="V286" s="507"/>
      <c r="W286" s="507"/>
      <c r="X286" s="507"/>
      <c r="Y286" s="594"/>
      <c r="Z286" s="152"/>
      <c r="AA286" s="794"/>
    </row>
    <row r="287" spans="1:27" s="312" customFormat="1" ht="9" customHeight="1" x14ac:dyDescent="0.2">
      <c r="A287" s="1224"/>
      <c r="B287" s="150"/>
      <c r="C287" s="851"/>
      <c r="D287" s="851"/>
      <c r="E287" s="851"/>
      <c r="F287" s="852"/>
      <c r="G287" s="852"/>
      <c r="H287" s="852"/>
      <c r="I287" s="852"/>
      <c r="J287" s="852"/>
      <c r="K287" s="852"/>
      <c r="L287" s="852"/>
      <c r="M287" s="853"/>
      <c r="N287" s="853"/>
      <c r="O287" s="853"/>
      <c r="P287" s="853"/>
      <c r="Q287" s="853"/>
      <c r="R287" s="853"/>
      <c r="S287" s="854"/>
      <c r="T287" s="854"/>
      <c r="U287" s="854"/>
      <c r="V287" s="854"/>
      <c r="W287" s="107"/>
      <c r="X287" s="107"/>
      <c r="Y287" s="107"/>
      <c r="Z287" s="152"/>
      <c r="AA287" s="794"/>
    </row>
    <row r="288" spans="1:27" s="312" customFormat="1" ht="13.5" customHeight="1" x14ac:dyDescent="0.2">
      <c r="A288" s="1226"/>
      <c r="B288" s="150"/>
      <c r="C288" s="1635" t="s">
        <v>1103</v>
      </c>
      <c r="D288" s="1637"/>
      <c r="E288" s="1637"/>
      <c r="F288" s="1637"/>
      <c r="G288" s="1637"/>
      <c r="H288" s="1637"/>
      <c r="I288" s="1637"/>
      <c r="J288" s="1637"/>
      <c r="K288" s="1637"/>
      <c r="L288" s="1638"/>
      <c r="M288" s="1495" t="s">
        <v>252</v>
      </c>
      <c r="N288" s="1496"/>
      <c r="O288" s="1496"/>
      <c r="P288" s="1496"/>
      <c r="Q288" s="1496"/>
      <c r="R288" s="1496"/>
      <c r="S288" s="1496"/>
      <c r="T288" s="1496"/>
      <c r="U288" s="1496"/>
      <c r="V288" s="1496"/>
      <c r="W288" s="1496"/>
      <c r="X288" s="1497"/>
      <c r="Y288" s="594"/>
      <c r="Z288" s="152"/>
      <c r="AA288" s="794"/>
    </row>
    <row r="289" spans="1:27" s="312" customFormat="1" ht="13.5" customHeight="1" x14ac:dyDescent="0.2">
      <c r="A289" s="1227"/>
      <c r="B289" s="150"/>
      <c r="C289" s="1702"/>
      <c r="D289" s="1263"/>
      <c r="E289" s="1263"/>
      <c r="F289" s="1263"/>
      <c r="G289" s="1263"/>
      <c r="H289" s="1263"/>
      <c r="I289" s="1263"/>
      <c r="J289" s="1263"/>
      <c r="K289" s="1263"/>
      <c r="L289" s="1703"/>
      <c r="M289" s="1632" t="s">
        <v>1310</v>
      </c>
      <c r="N289" s="1633"/>
      <c r="O289" s="1633"/>
      <c r="P289" s="1633"/>
      <c r="Q289" s="1633"/>
      <c r="R289" s="1634"/>
      <c r="S289" s="1632" t="s">
        <v>1751</v>
      </c>
      <c r="T289" s="1633"/>
      <c r="U289" s="1633"/>
      <c r="V289" s="1633"/>
      <c r="W289" s="1633"/>
      <c r="X289" s="1634"/>
      <c r="Y289" s="594"/>
      <c r="Z289" s="152"/>
      <c r="AA289" s="794"/>
    </row>
    <row r="290" spans="1:27" s="312" customFormat="1" ht="21" customHeight="1" x14ac:dyDescent="0.2">
      <c r="A290" s="1062" t="s">
        <v>1845</v>
      </c>
      <c r="B290" s="150"/>
      <c r="C290" s="1704"/>
      <c r="D290" s="1568"/>
      <c r="E290" s="1568"/>
      <c r="F290" s="1568"/>
      <c r="G290" s="1568"/>
      <c r="H290" s="1568"/>
      <c r="I290" s="1568"/>
      <c r="J290" s="1568"/>
      <c r="K290" s="1568"/>
      <c r="L290" s="1569"/>
      <c r="M290" s="1708" t="str">
        <f>IF(M244="","Summe wie 1.9.2",M244)</f>
        <v>Summe wie 1.9.2</v>
      </c>
      <c r="N290" s="1709"/>
      <c r="O290" s="1709"/>
      <c r="P290" s="1709"/>
      <c r="Q290" s="1709"/>
      <c r="R290" s="1710"/>
      <c r="S290" s="1708" t="str">
        <f>IF(S292+S294+S296+S298+S300+S302=0,"Summe wird berechnet.",S292+S294+S296+S298+S300+S302)</f>
        <v>Summe wird berechnet.</v>
      </c>
      <c r="T290" s="1709"/>
      <c r="U290" s="1709"/>
      <c r="V290" s="1709"/>
      <c r="W290" s="1709"/>
      <c r="X290" s="1710"/>
      <c r="Y290" s="594"/>
      <c r="Z290" s="152"/>
      <c r="AA290" s="794"/>
    </row>
    <row r="291" spans="1:27" s="312" customFormat="1" ht="9" customHeight="1" x14ac:dyDescent="0.2">
      <c r="A291" s="1226"/>
      <c r="B291" s="150"/>
      <c r="C291" s="1851" t="s">
        <v>123</v>
      </c>
      <c r="D291" s="1738" t="s">
        <v>1812</v>
      </c>
      <c r="E291" s="1774"/>
      <c r="F291" s="1774"/>
      <c r="G291" s="1774"/>
      <c r="H291" s="1774"/>
      <c r="I291" s="1774"/>
      <c r="J291" s="1774"/>
      <c r="K291" s="1774"/>
      <c r="L291" s="1775"/>
      <c r="M291" s="1462"/>
      <c r="N291" s="1578"/>
      <c r="O291" s="1578"/>
      <c r="P291" s="1578"/>
      <c r="Q291" s="1578"/>
      <c r="R291" s="1579"/>
      <c r="S291" s="1462"/>
      <c r="T291" s="1578"/>
      <c r="U291" s="1578"/>
      <c r="V291" s="1578"/>
      <c r="W291" s="1578"/>
      <c r="X291" s="1579"/>
      <c r="Y291" s="55"/>
      <c r="Z291" s="152"/>
      <c r="AA291" s="794"/>
    </row>
    <row r="292" spans="1:27" s="312" customFormat="1" ht="21" customHeight="1" x14ac:dyDescent="0.2">
      <c r="A292" s="1226" t="s">
        <v>1712</v>
      </c>
      <c r="B292" s="150"/>
      <c r="C292" s="1655"/>
      <c r="D292" s="1776"/>
      <c r="E292" s="1777"/>
      <c r="F292" s="1777"/>
      <c r="G292" s="1777"/>
      <c r="H292" s="1777"/>
      <c r="I292" s="1777"/>
      <c r="J292" s="1777"/>
      <c r="K292" s="1777"/>
      <c r="L292" s="1778"/>
      <c r="M292" s="1627"/>
      <c r="N292" s="1628"/>
      <c r="O292" s="1628"/>
      <c r="P292" s="1628"/>
      <c r="Q292" s="1628"/>
      <c r="R292" s="1629"/>
      <c r="S292" s="1627"/>
      <c r="T292" s="1628"/>
      <c r="U292" s="1628"/>
      <c r="V292" s="1628"/>
      <c r="W292" s="1628"/>
      <c r="X292" s="1629"/>
      <c r="Y292" s="55"/>
      <c r="Z292" s="152"/>
      <c r="AA292" s="794">
        <f>IF(M292="?",0,IF(M292&lt;&gt;"",1,0))+IF(S292="?",0,IF(S292&lt;&gt;"",1,0))</f>
        <v>0</v>
      </c>
    </row>
    <row r="293" spans="1:27" s="312" customFormat="1" ht="5.25" customHeight="1" x14ac:dyDescent="0.2">
      <c r="A293" s="1227"/>
      <c r="B293" s="150"/>
      <c r="C293" s="1655"/>
      <c r="D293" s="1773" t="s">
        <v>1813</v>
      </c>
      <c r="E293" s="1774"/>
      <c r="F293" s="1774"/>
      <c r="G293" s="1774"/>
      <c r="H293" s="1774"/>
      <c r="I293" s="1774"/>
      <c r="J293" s="1774"/>
      <c r="K293" s="1774"/>
      <c r="L293" s="1775"/>
      <c r="M293" s="1462"/>
      <c r="N293" s="1578"/>
      <c r="O293" s="1578"/>
      <c r="P293" s="1578"/>
      <c r="Q293" s="1578"/>
      <c r="R293" s="1579"/>
      <c r="S293" s="1462"/>
      <c r="T293" s="1578"/>
      <c r="U293" s="1578"/>
      <c r="V293" s="1578"/>
      <c r="W293" s="1578"/>
      <c r="X293" s="1579"/>
      <c r="Y293" s="55"/>
      <c r="Z293" s="152"/>
      <c r="AA293" s="794"/>
    </row>
    <row r="294" spans="1:27" s="312" customFormat="1" ht="21" customHeight="1" x14ac:dyDescent="0.2">
      <c r="A294" s="1226" t="s">
        <v>1713</v>
      </c>
      <c r="B294" s="150"/>
      <c r="C294" s="1655"/>
      <c r="D294" s="1776"/>
      <c r="E294" s="1777"/>
      <c r="F294" s="1777"/>
      <c r="G294" s="1777"/>
      <c r="H294" s="1777"/>
      <c r="I294" s="1777"/>
      <c r="J294" s="1777"/>
      <c r="K294" s="1777"/>
      <c r="L294" s="1778"/>
      <c r="M294" s="1627"/>
      <c r="N294" s="1628"/>
      <c r="O294" s="1628"/>
      <c r="P294" s="1628"/>
      <c r="Q294" s="1628"/>
      <c r="R294" s="1629"/>
      <c r="S294" s="1627"/>
      <c r="T294" s="1628"/>
      <c r="U294" s="1628"/>
      <c r="V294" s="1628"/>
      <c r="W294" s="1628"/>
      <c r="X294" s="1629"/>
      <c r="Y294" s="55"/>
      <c r="Z294" s="152"/>
      <c r="AA294" s="794">
        <f>IF(M294="?",0,IF(M294&lt;&gt;"",1,0))+IF(S294="?",0,IF(S294&lt;&gt;"",1,0))</f>
        <v>0</v>
      </c>
    </row>
    <row r="295" spans="1:27" s="312" customFormat="1" ht="5.25" customHeight="1" x14ac:dyDescent="0.2">
      <c r="A295" s="1227"/>
      <c r="B295" s="150"/>
      <c r="C295" s="1852"/>
      <c r="D295" s="1773" t="s">
        <v>1814</v>
      </c>
      <c r="E295" s="1774"/>
      <c r="F295" s="1774"/>
      <c r="G295" s="1774"/>
      <c r="H295" s="1774"/>
      <c r="I295" s="1774"/>
      <c r="J295" s="1774"/>
      <c r="K295" s="1774"/>
      <c r="L295" s="1775"/>
      <c r="M295" s="1462"/>
      <c r="N295" s="1578"/>
      <c r="O295" s="1578"/>
      <c r="P295" s="1578"/>
      <c r="Q295" s="1578"/>
      <c r="R295" s="1579"/>
      <c r="S295" s="1462"/>
      <c r="T295" s="1578"/>
      <c r="U295" s="1578"/>
      <c r="V295" s="1578"/>
      <c r="W295" s="1578"/>
      <c r="X295" s="1579"/>
      <c r="Y295" s="55"/>
      <c r="Z295" s="152"/>
      <c r="AA295" s="794"/>
    </row>
    <row r="296" spans="1:27" s="312" customFormat="1" ht="21" customHeight="1" x14ac:dyDescent="0.2">
      <c r="A296" s="1226" t="s">
        <v>1714</v>
      </c>
      <c r="B296" s="150"/>
      <c r="C296" s="1852"/>
      <c r="D296" s="1776"/>
      <c r="E296" s="1777"/>
      <c r="F296" s="1777"/>
      <c r="G296" s="1777"/>
      <c r="H296" s="1777"/>
      <c r="I296" s="1777"/>
      <c r="J296" s="1777"/>
      <c r="K296" s="1777"/>
      <c r="L296" s="1778"/>
      <c r="M296" s="1627"/>
      <c r="N296" s="1628"/>
      <c r="O296" s="1628"/>
      <c r="P296" s="1628"/>
      <c r="Q296" s="1628"/>
      <c r="R296" s="1629"/>
      <c r="S296" s="1627"/>
      <c r="T296" s="1628"/>
      <c r="U296" s="1628"/>
      <c r="V296" s="1628"/>
      <c r="W296" s="1628"/>
      <c r="X296" s="1629"/>
      <c r="Y296" s="55"/>
      <c r="Z296" s="152"/>
      <c r="AA296" s="794">
        <f>IF(M296="?",0,IF(M296&lt;&gt;"",1,0))+IF(S296="?",0,IF(S296&lt;&gt;"",1,0))</f>
        <v>0</v>
      </c>
    </row>
    <row r="297" spans="1:27" s="312" customFormat="1" ht="5.25" customHeight="1" x14ac:dyDescent="0.2">
      <c r="A297" s="1227"/>
      <c r="B297" s="150"/>
      <c r="C297" s="1852"/>
      <c r="D297" s="1773" t="s">
        <v>1815</v>
      </c>
      <c r="E297" s="1774"/>
      <c r="F297" s="1774"/>
      <c r="G297" s="1774"/>
      <c r="H297" s="1774"/>
      <c r="I297" s="1774"/>
      <c r="J297" s="1774"/>
      <c r="K297" s="1774"/>
      <c r="L297" s="1775"/>
      <c r="M297" s="1462"/>
      <c r="N297" s="1578"/>
      <c r="O297" s="1578"/>
      <c r="P297" s="1578"/>
      <c r="Q297" s="1578"/>
      <c r="R297" s="1579"/>
      <c r="S297" s="1462"/>
      <c r="T297" s="1578"/>
      <c r="U297" s="1578"/>
      <c r="V297" s="1578"/>
      <c r="W297" s="1578"/>
      <c r="X297" s="1579"/>
      <c r="Y297" s="55"/>
      <c r="Z297" s="152"/>
      <c r="AA297" s="794"/>
    </row>
    <row r="298" spans="1:27" s="312" customFormat="1" ht="21" customHeight="1" x14ac:dyDescent="0.2">
      <c r="A298" s="1226" t="s">
        <v>1715</v>
      </c>
      <c r="B298" s="150"/>
      <c r="C298" s="1852"/>
      <c r="D298" s="1776"/>
      <c r="E298" s="1777"/>
      <c r="F298" s="1777"/>
      <c r="G298" s="1777"/>
      <c r="H298" s="1777"/>
      <c r="I298" s="1777"/>
      <c r="J298" s="1777"/>
      <c r="K298" s="1777"/>
      <c r="L298" s="1778"/>
      <c r="M298" s="1627"/>
      <c r="N298" s="1628"/>
      <c r="O298" s="1628"/>
      <c r="P298" s="1628"/>
      <c r="Q298" s="1628"/>
      <c r="R298" s="1629"/>
      <c r="S298" s="1627"/>
      <c r="T298" s="1628"/>
      <c r="U298" s="1628"/>
      <c r="V298" s="1628"/>
      <c r="W298" s="1628"/>
      <c r="X298" s="1629"/>
      <c r="Y298" s="55"/>
      <c r="Z298" s="152"/>
      <c r="AA298" s="794">
        <f>IF(M298="?",0,IF(M298&lt;&gt;"",1,0))+IF(S298="?",0,IF(S298&lt;&gt;"",1,0))</f>
        <v>0</v>
      </c>
    </row>
    <row r="299" spans="1:27" s="312" customFormat="1" ht="5.25" customHeight="1" x14ac:dyDescent="0.2">
      <c r="A299" s="1227"/>
      <c r="B299" s="150"/>
      <c r="C299" s="1852"/>
      <c r="D299" s="1773" t="s">
        <v>1816</v>
      </c>
      <c r="E299" s="1774"/>
      <c r="F299" s="1774"/>
      <c r="G299" s="1774"/>
      <c r="H299" s="1774"/>
      <c r="I299" s="1774"/>
      <c r="J299" s="1774"/>
      <c r="K299" s="1774"/>
      <c r="L299" s="1775"/>
      <c r="M299" s="1462"/>
      <c r="N299" s="1578"/>
      <c r="O299" s="1578"/>
      <c r="P299" s="1578"/>
      <c r="Q299" s="1578"/>
      <c r="R299" s="1579"/>
      <c r="S299" s="1462"/>
      <c r="T299" s="1578"/>
      <c r="U299" s="1578"/>
      <c r="V299" s="1578"/>
      <c r="W299" s="1578"/>
      <c r="X299" s="1579"/>
      <c r="Y299" s="55"/>
      <c r="Z299" s="152"/>
      <c r="AA299" s="794"/>
    </row>
    <row r="300" spans="1:27" s="312" customFormat="1" ht="21" customHeight="1" x14ac:dyDescent="0.2">
      <c r="A300" s="1226" t="s">
        <v>1716</v>
      </c>
      <c r="B300" s="150"/>
      <c r="C300" s="1852"/>
      <c r="D300" s="1776"/>
      <c r="E300" s="1777"/>
      <c r="F300" s="1777"/>
      <c r="G300" s="1777"/>
      <c r="H300" s="1777"/>
      <c r="I300" s="1777"/>
      <c r="J300" s="1777"/>
      <c r="K300" s="1777"/>
      <c r="L300" s="1778"/>
      <c r="M300" s="1627"/>
      <c r="N300" s="1628"/>
      <c r="O300" s="1628"/>
      <c r="P300" s="1628"/>
      <c r="Q300" s="1628"/>
      <c r="R300" s="1629"/>
      <c r="S300" s="1627"/>
      <c r="T300" s="1628"/>
      <c r="U300" s="1628"/>
      <c r="V300" s="1628"/>
      <c r="W300" s="1628"/>
      <c r="X300" s="1629"/>
      <c r="Y300" s="55"/>
      <c r="Z300" s="152"/>
      <c r="AA300" s="794">
        <f>IF(M300="?",0,IF(M300&lt;&gt;"",1,0))+IF(S300="?",0,IF(S300&lt;&gt;"",1,0))</f>
        <v>0</v>
      </c>
    </row>
    <row r="301" spans="1:27" s="312" customFormat="1" ht="5.25" customHeight="1" x14ac:dyDescent="0.2">
      <c r="A301" s="1227"/>
      <c r="B301" s="150"/>
      <c r="C301" s="1852"/>
      <c r="D301" s="1773" t="s">
        <v>1817</v>
      </c>
      <c r="E301" s="1774"/>
      <c r="F301" s="1774"/>
      <c r="G301" s="1774"/>
      <c r="H301" s="1774"/>
      <c r="I301" s="1774"/>
      <c r="J301" s="1774"/>
      <c r="K301" s="1774"/>
      <c r="L301" s="1775"/>
      <c r="M301" s="1462"/>
      <c r="N301" s="1578"/>
      <c r="O301" s="1578"/>
      <c r="P301" s="1578"/>
      <c r="Q301" s="1578"/>
      <c r="R301" s="1579"/>
      <c r="S301" s="1462"/>
      <c r="T301" s="1578"/>
      <c r="U301" s="1578"/>
      <c r="V301" s="1578"/>
      <c r="W301" s="1578"/>
      <c r="X301" s="1579"/>
      <c r="Y301" s="55"/>
      <c r="Z301" s="152"/>
      <c r="AA301" s="794"/>
    </row>
    <row r="302" spans="1:27" s="312" customFormat="1" ht="21" customHeight="1" x14ac:dyDescent="0.2">
      <c r="A302" s="1226" t="s">
        <v>1717</v>
      </c>
      <c r="B302" s="150"/>
      <c r="C302" s="1853"/>
      <c r="D302" s="1776"/>
      <c r="E302" s="1777"/>
      <c r="F302" s="1777"/>
      <c r="G302" s="1777"/>
      <c r="H302" s="1777"/>
      <c r="I302" s="1777"/>
      <c r="J302" s="1777"/>
      <c r="K302" s="1777"/>
      <c r="L302" s="1778"/>
      <c r="M302" s="1627"/>
      <c r="N302" s="1628"/>
      <c r="O302" s="1628"/>
      <c r="P302" s="1628"/>
      <c r="Q302" s="1628"/>
      <c r="R302" s="1629"/>
      <c r="S302" s="1627"/>
      <c r="T302" s="1628"/>
      <c r="U302" s="1628"/>
      <c r="V302" s="1628"/>
      <c r="W302" s="1628"/>
      <c r="X302" s="1629"/>
      <c r="Y302" s="55"/>
      <c r="Z302" s="152"/>
      <c r="AA302" s="794">
        <f>IF(M302="?",0,IF(M302&lt;&gt;"",1,0))+IF(S302="?",0,IF(S302&lt;&gt;"",1,0))</f>
        <v>0</v>
      </c>
    </row>
    <row r="303" spans="1:27" s="312" customFormat="1" ht="9" customHeight="1" x14ac:dyDescent="0.2">
      <c r="A303" s="393" t="str">
        <f>IF(L44&lt;&gt;"",L44,"")</f>
        <v/>
      </c>
      <c r="B303" s="166"/>
      <c r="C303" s="167"/>
      <c r="D303" s="167"/>
      <c r="E303" s="167"/>
      <c r="F303" s="167"/>
      <c r="G303" s="167"/>
      <c r="H303" s="167"/>
      <c r="I303" s="167"/>
      <c r="J303" s="167"/>
      <c r="K303" s="167"/>
      <c r="L303" s="167"/>
      <c r="M303" s="167"/>
      <c r="N303" s="167"/>
      <c r="O303" s="167"/>
      <c r="P303" s="167"/>
      <c r="Q303" s="167"/>
      <c r="R303" s="167"/>
      <c r="S303" s="167"/>
      <c r="T303" s="167"/>
      <c r="U303" s="167"/>
      <c r="V303" s="167"/>
      <c r="W303" s="167"/>
      <c r="X303" s="167"/>
      <c r="Y303" s="167"/>
      <c r="Z303" s="168"/>
      <c r="AA303" s="794"/>
    </row>
    <row r="304" spans="1:27" s="312" customFormat="1" ht="5.25" customHeight="1" x14ac:dyDescent="0.2">
      <c r="A304" s="393"/>
      <c r="B304" s="631"/>
      <c r="C304" s="632"/>
      <c r="D304" s="632"/>
      <c r="E304" s="632"/>
      <c r="F304" s="632"/>
      <c r="G304" s="632"/>
      <c r="H304" s="632"/>
      <c r="I304" s="632"/>
      <c r="J304" s="632"/>
      <c r="K304" s="632"/>
      <c r="L304" s="632"/>
      <c r="M304" s="632"/>
      <c r="N304" s="632"/>
      <c r="O304" s="632"/>
      <c r="P304" s="632"/>
      <c r="Q304" s="632"/>
      <c r="R304" s="632"/>
      <c r="S304" s="632"/>
      <c r="T304" s="632"/>
      <c r="U304" s="632"/>
      <c r="V304" s="632"/>
      <c r="W304" s="632"/>
      <c r="X304" s="632"/>
      <c r="Y304" s="632"/>
      <c r="Z304" s="634"/>
      <c r="AA304" s="794"/>
    </row>
    <row r="305" spans="1:27" s="312" customFormat="1" ht="24" customHeight="1" x14ac:dyDescent="0.2">
      <c r="A305" s="393"/>
      <c r="B305" s="150"/>
      <c r="C305" s="153" t="s">
        <v>1403</v>
      </c>
      <c r="D305" s="153"/>
      <c r="E305" s="153"/>
      <c r="F305" s="153"/>
      <c r="G305" s="153"/>
      <c r="H305" s="153"/>
      <c r="I305" s="153"/>
      <c r="J305" s="153"/>
      <c r="K305" s="153"/>
      <c r="L305" s="153"/>
      <c r="M305" s="153"/>
      <c r="N305" s="153"/>
      <c r="O305" s="153"/>
      <c r="P305" s="153"/>
      <c r="Q305" s="153"/>
      <c r="R305" s="153"/>
      <c r="S305" s="308"/>
      <c r="T305" s="308"/>
      <c r="U305" s="308"/>
      <c r="V305" s="153"/>
      <c r="W305" s="153"/>
      <c r="X305" s="153"/>
      <c r="Y305" s="153"/>
      <c r="Z305" s="152"/>
      <c r="AA305" s="794"/>
    </row>
    <row r="306" spans="1:27" s="312" customFormat="1" ht="5.25" customHeight="1" x14ac:dyDescent="0.2">
      <c r="A306" s="265"/>
      <c r="B306" s="150"/>
      <c r="C306" s="594"/>
      <c r="D306" s="594"/>
      <c r="E306" s="594"/>
      <c r="F306" s="594"/>
      <c r="G306" s="594"/>
      <c r="H306" s="594"/>
      <c r="I306" s="594"/>
      <c r="J306" s="594"/>
      <c r="K306" s="594"/>
      <c r="L306" s="594"/>
      <c r="M306" s="594"/>
      <c r="N306" s="594"/>
      <c r="O306" s="594"/>
      <c r="P306" s="594"/>
      <c r="Q306" s="594"/>
      <c r="R306" s="594"/>
      <c r="S306" s="594"/>
      <c r="T306" s="594"/>
      <c r="U306" s="594"/>
      <c r="V306" s="594"/>
      <c r="W306" s="594"/>
      <c r="X306" s="594"/>
      <c r="Y306" s="594"/>
      <c r="Z306" s="152"/>
      <c r="AA306" s="794"/>
    </row>
    <row r="307" spans="1:27" s="312" customFormat="1" ht="42" customHeight="1" x14ac:dyDescent="0.2">
      <c r="A307" s="393"/>
      <c r="B307" s="150"/>
      <c r="C307" s="1651" t="s">
        <v>1102</v>
      </c>
      <c r="D307" s="1652"/>
      <c r="E307" s="1652"/>
      <c r="F307" s="1652"/>
      <c r="G307" s="1652"/>
      <c r="H307" s="1652"/>
      <c r="I307" s="1652"/>
      <c r="J307" s="1652"/>
      <c r="K307" s="1652"/>
      <c r="L307" s="1653"/>
      <c r="M307" s="1473" t="s">
        <v>1632</v>
      </c>
      <c r="N307" s="1474"/>
      <c r="O307" s="1474"/>
      <c r="P307" s="1474"/>
      <c r="Q307" s="1474"/>
      <c r="R307" s="1475"/>
      <c r="S307" s="1897" t="s">
        <v>1633</v>
      </c>
      <c r="T307" s="1898"/>
      <c r="U307" s="1898"/>
      <c r="V307" s="1898"/>
      <c r="W307" s="1898"/>
      <c r="X307" s="1898"/>
      <c r="Y307" s="594"/>
      <c r="Z307" s="152"/>
      <c r="AA307" s="794"/>
    </row>
    <row r="308" spans="1:27" s="312" customFormat="1" ht="9" customHeight="1" x14ac:dyDescent="0.2">
      <c r="A308" s="1063"/>
      <c r="B308" s="150"/>
      <c r="C308" s="207"/>
      <c r="D308" s="207"/>
      <c r="E308" s="207"/>
      <c r="F308" s="504"/>
      <c r="G308" s="504"/>
      <c r="H308" s="504"/>
      <c r="I308" s="504"/>
      <c r="J308" s="504"/>
      <c r="K308" s="504"/>
      <c r="L308" s="504"/>
      <c r="M308" s="177"/>
      <c r="N308" s="177"/>
      <c r="O308" s="177"/>
      <c r="P308" s="177"/>
      <c r="Q308" s="177"/>
      <c r="R308" s="177"/>
      <c r="S308" s="55"/>
      <c r="T308" s="55"/>
      <c r="U308" s="55"/>
      <c r="V308" s="594"/>
      <c r="W308" s="594"/>
      <c r="X308" s="594"/>
      <c r="Y308" s="594"/>
      <c r="Z308" s="152"/>
      <c r="AA308" s="794"/>
    </row>
    <row r="309" spans="1:27" s="312" customFormat="1" ht="13.5" customHeight="1" x14ac:dyDescent="0.2">
      <c r="A309" s="1528" t="s">
        <v>1718</v>
      </c>
      <c r="B309" s="150"/>
      <c r="C309" s="1635" t="s">
        <v>275</v>
      </c>
      <c r="D309" s="1637"/>
      <c r="E309" s="1637"/>
      <c r="F309" s="1637"/>
      <c r="G309" s="1637"/>
      <c r="H309" s="1637"/>
      <c r="I309" s="1637"/>
      <c r="J309" s="1637"/>
      <c r="K309" s="1637"/>
      <c r="L309" s="1638"/>
      <c r="M309" s="1866" t="s">
        <v>253</v>
      </c>
      <c r="N309" s="1867"/>
      <c r="O309" s="1867"/>
      <c r="P309" s="1867"/>
      <c r="Q309" s="1867"/>
      <c r="R309" s="1867"/>
      <c r="S309" s="1867"/>
      <c r="T309" s="1867"/>
      <c r="U309" s="1867"/>
      <c r="V309" s="1867"/>
      <c r="W309" s="1867"/>
      <c r="X309" s="1868"/>
      <c r="Y309" s="1200"/>
      <c r="Z309" s="152"/>
      <c r="AA309" s="794"/>
    </row>
    <row r="310" spans="1:27" s="312" customFormat="1" ht="13.5" customHeight="1" x14ac:dyDescent="0.2">
      <c r="A310" s="1529"/>
      <c r="B310" s="150"/>
      <c r="C310" s="1702"/>
      <c r="D310" s="1263"/>
      <c r="E310" s="1263"/>
      <c r="F310" s="1263"/>
      <c r="G310" s="1263"/>
      <c r="H310" s="1263"/>
      <c r="I310" s="1263"/>
      <c r="J310" s="1263"/>
      <c r="K310" s="1263"/>
      <c r="L310" s="1703"/>
      <c r="M310" s="1632" t="s">
        <v>1752</v>
      </c>
      <c r="N310" s="1633"/>
      <c r="O310" s="1633"/>
      <c r="P310" s="1633"/>
      <c r="Q310" s="1633"/>
      <c r="R310" s="1634"/>
      <c r="S310" s="1632" t="s">
        <v>1753</v>
      </c>
      <c r="T310" s="1633"/>
      <c r="U310" s="1633"/>
      <c r="V310" s="1633"/>
      <c r="W310" s="1633"/>
      <c r="X310" s="1634"/>
      <c r="Y310" s="1200"/>
      <c r="Z310" s="152"/>
      <c r="AA310" s="794"/>
    </row>
    <row r="311" spans="1:27" s="312" customFormat="1" ht="22.5" customHeight="1" x14ac:dyDescent="0.2">
      <c r="A311" s="1529"/>
      <c r="B311" s="150"/>
      <c r="C311" s="1704"/>
      <c r="D311" s="1568"/>
      <c r="E311" s="1568"/>
      <c r="F311" s="1568"/>
      <c r="G311" s="1568"/>
      <c r="H311" s="1568"/>
      <c r="I311" s="1568"/>
      <c r="J311" s="1568"/>
      <c r="K311" s="1568"/>
      <c r="L311" s="1569"/>
      <c r="M311" s="1708" t="str">
        <f>IF(M281="","Summe wie 1.9.20",M281)</f>
        <v>Summe wie 1.9.20</v>
      </c>
      <c r="N311" s="1744"/>
      <c r="O311" s="1744"/>
      <c r="P311" s="1744"/>
      <c r="Q311" s="1744"/>
      <c r="R311" s="1745"/>
      <c r="S311" s="1708" t="str">
        <f>IF(S281="","Summe wie 1.9.23",S281)</f>
        <v>Summe wie 1.9.23</v>
      </c>
      <c r="T311" s="1744"/>
      <c r="U311" s="1744"/>
      <c r="V311" s="1744"/>
      <c r="W311" s="1744"/>
      <c r="X311" s="1745"/>
      <c r="Y311" s="1200"/>
      <c r="Z311" s="152"/>
      <c r="AA311" s="794"/>
    </row>
    <row r="312" spans="1:27" s="312" customFormat="1" ht="9" customHeight="1" x14ac:dyDescent="0.2">
      <c r="A312" s="1226"/>
      <c r="B312" s="150"/>
      <c r="C312" s="1654" t="s">
        <v>123</v>
      </c>
      <c r="D312" s="1448" t="s">
        <v>375</v>
      </c>
      <c r="E312" s="1449"/>
      <c r="F312" s="1449"/>
      <c r="G312" s="1449"/>
      <c r="H312" s="1449"/>
      <c r="I312" s="1449"/>
      <c r="J312" s="1449"/>
      <c r="K312" s="1449"/>
      <c r="L312" s="1449"/>
      <c r="M312" s="1591"/>
      <c r="N312" s="1592"/>
      <c r="O312" s="1592"/>
      <c r="P312" s="1592"/>
      <c r="Q312" s="1592"/>
      <c r="R312" s="1593"/>
      <c r="S312" s="1591"/>
      <c r="T312" s="1592"/>
      <c r="U312" s="1592"/>
      <c r="V312" s="1592"/>
      <c r="W312" s="1592"/>
      <c r="X312" s="1593"/>
      <c r="Y312" s="1200"/>
      <c r="Z312" s="152"/>
      <c r="AA312" s="794"/>
    </row>
    <row r="313" spans="1:27" s="312" customFormat="1" ht="21" customHeight="1" x14ac:dyDescent="0.2">
      <c r="A313" s="1226" t="s">
        <v>1721</v>
      </c>
      <c r="B313" s="150"/>
      <c r="C313" s="1655"/>
      <c r="D313" s="1450"/>
      <c r="E313" s="1451"/>
      <c r="F313" s="1451"/>
      <c r="G313" s="1451"/>
      <c r="H313" s="1451"/>
      <c r="I313" s="1451"/>
      <c r="J313" s="1451"/>
      <c r="K313" s="1451"/>
      <c r="L313" s="1451"/>
      <c r="M313" s="1627"/>
      <c r="N313" s="1628"/>
      <c r="O313" s="1628"/>
      <c r="P313" s="1628"/>
      <c r="Q313" s="1628"/>
      <c r="R313" s="1629"/>
      <c r="S313" s="1627"/>
      <c r="T313" s="1628"/>
      <c r="U313" s="1628"/>
      <c r="V313" s="1628"/>
      <c r="W313" s="1628"/>
      <c r="X313" s="1629"/>
      <c r="Y313" s="1200"/>
      <c r="Z313" s="152"/>
      <c r="AA313" s="794">
        <f>IF(M313="?",0,IF(M313&lt;&gt;"",1,0))+IF(S313="?",0,IF(S313&lt;&gt;"",1,0))</f>
        <v>0</v>
      </c>
    </row>
    <row r="314" spans="1:27" s="312" customFormat="1" ht="5.25" customHeight="1" x14ac:dyDescent="0.2">
      <c r="A314" s="1227"/>
      <c r="B314" s="150"/>
      <c r="C314" s="1655"/>
      <c r="D314" s="1448" t="s">
        <v>803</v>
      </c>
      <c r="E314" s="1449"/>
      <c r="F314" s="1449"/>
      <c r="G314" s="1449"/>
      <c r="H314" s="1449"/>
      <c r="I314" s="1449"/>
      <c r="J314" s="1449"/>
      <c r="K314" s="1449"/>
      <c r="L314" s="1449"/>
      <c r="M314" s="1591"/>
      <c r="N314" s="1592"/>
      <c r="O314" s="1592"/>
      <c r="P314" s="1592"/>
      <c r="Q314" s="1592"/>
      <c r="R314" s="1593"/>
      <c r="S314" s="1591"/>
      <c r="T314" s="1592"/>
      <c r="U314" s="1592"/>
      <c r="V314" s="1592"/>
      <c r="W314" s="1592"/>
      <c r="X314" s="1593"/>
      <c r="Y314" s="1200"/>
      <c r="Z314" s="152"/>
      <c r="AA314" s="794"/>
    </row>
    <row r="315" spans="1:27" s="312" customFormat="1" ht="21" customHeight="1" x14ac:dyDescent="0.2">
      <c r="A315" s="1226" t="s">
        <v>1719</v>
      </c>
      <c r="B315" s="150"/>
      <c r="C315" s="1655"/>
      <c r="D315" s="1450"/>
      <c r="E315" s="1451"/>
      <c r="F315" s="1451"/>
      <c r="G315" s="1451"/>
      <c r="H315" s="1451"/>
      <c r="I315" s="1451"/>
      <c r="J315" s="1451"/>
      <c r="K315" s="1451"/>
      <c r="L315" s="1451"/>
      <c r="M315" s="1627"/>
      <c r="N315" s="1628"/>
      <c r="O315" s="1628"/>
      <c r="P315" s="1628"/>
      <c r="Q315" s="1628"/>
      <c r="R315" s="1629"/>
      <c r="S315" s="1627"/>
      <c r="T315" s="1628"/>
      <c r="U315" s="1628"/>
      <c r="V315" s="1628"/>
      <c r="W315" s="1628"/>
      <c r="X315" s="1629"/>
      <c r="Y315" s="1200"/>
      <c r="Z315" s="152"/>
      <c r="AA315" s="794">
        <f>IF(M315="?",0,IF(M315&lt;&gt;"",1,0))+IF(S315="?",0,IF(S315&lt;&gt;"",1,0))</f>
        <v>0</v>
      </c>
    </row>
    <row r="316" spans="1:27" s="312" customFormat="1" ht="5.25" customHeight="1" x14ac:dyDescent="0.2">
      <c r="A316" s="1227"/>
      <c r="B316" s="150"/>
      <c r="C316" s="1655"/>
      <c r="D316" s="1448" t="s">
        <v>376</v>
      </c>
      <c r="E316" s="1449"/>
      <c r="F316" s="1449"/>
      <c r="G316" s="1449"/>
      <c r="H316" s="1449"/>
      <c r="I316" s="1449"/>
      <c r="J316" s="1449"/>
      <c r="K316" s="1449"/>
      <c r="L316" s="1449"/>
      <c r="M316" s="1591"/>
      <c r="N316" s="1592"/>
      <c r="O316" s="1592"/>
      <c r="P316" s="1592"/>
      <c r="Q316" s="1592"/>
      <c r="R316" s="1593"/>
      <c r="S316" s="1591"/>
      <c r="T316" s="1592"/>
      <c r="U316" s="1592"/>
      <c r="V316" s="1592"/>
      <c r="W316" s="1592"/>
      <c r="X316" s="1593"/>
      <c r="Y316" s="1200"/>
      <c r="Z316" s="152"/>
      <c r="AA316" s="794"/>
    </row>
    <row r="317" spans="1:27" s="312" customFormat="1" ht="21" customHeight="1" x14ac:dyDescent="0.2">
      <c r="A317" s="1226" t="s">
        <v>1720</v>
      </c>
      <c r="B317" s="150"/>
      <c r="C317" s="1656"/>
      <c r="D317" s="1450"/>
      <c r="E317" s="1451"/>
      <c r="F317" s="1451"/>
      <c r="G317" s="1451"/>
      <c r="H317" s="1451"/>
      <c r="I317" s="1451"/>
      <c r="J317" s="1451"/>
      <c r="K317" s="1451"/>
      <c r="L317" s="1451"/>
      <c r="M317" s="1627"/>
      <c r="N317" s="1628"/>
      <c r="O317" s="1628"/>
      <c r="P317" s="1628"/>
      <c r="Q317" s="1628"/>
      <c r="R317" s="1629"/>
      <c r="S317" s="1627"/>
      <c r="T317" s="1628"/>
      <c r="U317" s="1628"/>
      <c r="V317" s="1628"/>
      <c r="W317" s="1628"/>
      <c r="X317" s="1629"/>
      <c r="Y317" s="1200"/>
      <c r="Z317" s="152"/>
      <c r="AA317" s="794">
        <f>IF(M317="?",0,IF(M317&lt;&gt;"",1,0))+IF(S317="?",0,IF(S317&lt;&gt;"",1,0))</f>
        <v>0</v>
      </c>
    </row>
    <row r="318" spans="1:27" s="312" customFormat="1" ht="9" customHeight="1" x14ac:dyDescent="0.2">
      <c r="A318" s="265" t="str">
        <f>IF(L4&lt;&gt;"",L4,"")</f>
        <v>00000000</v>
      </c>
      <c r="B318" s="150"/>
      <c r="C318" s="594"/>
      <c r="D318" s="594"/>
      <c r="E318" s="594"/>
      <c r="F318" s="594"/>
      <c r="G318" s="594"/>
      <c r="H318" s="594"/>
      <c r="I318" s="594"/>
      <c r="J318" s="594"/>
      <c r="K318" s="594"/>
      <c r="L318" s="594"/>
      <c r="M318" s="594"/>
      <c r="N318" s="594"/>
      <c r="O318" s="594"/>
      <c r="P318" s="594"/>
      <c r="Q318" s="594"/>
      <c r="R318" s="594"/>
      <c r="S318" s="594"/>
      <c r="T318" s="594"/>
      <c r="U318" s="594"/>
      <c r="V318" s="594"/>
      <c r="W318" s="594"/>
      <c r="X318" s="594"/>
      <c r="Y318" s="594"/>
      <c r="Z318" s="152"/>
      <c r="AA318" s="794"/>
    </row>
    <row r="319" spans="1:27" s="312" customFormat="1" ht="5.25" customHeight="1" x14ac:dyDescent="0.2">
      <c r="A319" s="393"/>
      <c r="B319" s="631"/>
      <c r="C319" s="632"/>
      <c r="D319" s="632"/>
      <c r="E319" s="632"/>
      <c r="F319" s="632"/>
      <c r="G319" s="632"/>
      <c r="H319" s="632"/>
      <c r="I319" s="632"/>
      <c r="J319" s="632"/>
      <c r="K319" s="632"/>
      <c r="L319" s="632"/>
      <c r="M319" s="632"/>
      <c r="N319" s="632"/>
      <c r="O319" s="632"/>
      <c r="P319" s="632"/>
      <c r="Q319" s="632"/>
      <c r="R319" s="632"/>
      <c r="S319" s="632"/>
      <c r="T319" s="632"/>
      <c r="U319" s="632"/>
      <c r="V319" s="632"/>
      <c r="W319" s="632"/>
      <c r="X319" s="632"/>
      <c r="Y319" s="632"/>
      <c r="Z319" s="634"/>
      <c r="AA319" s="794"/>
    </row>
    <row r="320" spans="1:27" s="312" customFormat="1" ht="24" customHeight="1" x14ac:dyDescent="0.2">
      <c r="A320" s="393"/>
      <c r="B320" s="150"/>
      <c r="C320" s="153" t="s">
        <v>1740</v>
      </c>
      <c r="D320" s="153"/>
      <c r="E320" s="153"/>
      <c r="F320" s="153"/>
      <c r="G320" s="153"/>
      <c r="H320" s="153"/>
      <c r="I320" s="153"/>
      <c r="J320" s="153"/>
      <c r="K320" s="153"/>
      <c r="L320" s="153"/>
      <c r="M320" s="153"/>
      <c r="N320" s="153"/>
      <c r="O320" s="153"/>
      <c r="P320" s="153"/>
      <c r="Q320" s="153"/>
      <c r="R320" s="153"/>
      <c r="S320" s="153"/>
      <c r="T320" s="153"/>
      <c r="U320" s="153"/>
      <c r="V320" s="153"/>
      <c r="W320" s="153"/>
      <c r="X320" s="153"/>
      <c r="Y320" s="153"/>
      <c r="Z320" s="152"/>
      <c r="AA320" s="794"/>
    </row>
    <row r="321" spans="1:27" s="768" customFormat="1" ht="5.25" customHeight="1" x14ac:dyDescent="0.2">
      <c r="A321" s="394"/>
      <c r="B321" s="155"/>
      <c r="C321" s="1239"/>
      <c r="D321" s="122"/>
      <c r="E321" s="122"/>
      <c r="F321" s="122"/>
      <c r="G321" s="122"/>
      <c r="H321" s="122"/>
      <c r="I321" s="122"/>
      <c r="J321" s="122"/>
      <c r="K321" s="122"/>
      <c r="L321" s="122"/>
      <c r="M321" s="122"/>
      <c r="N321" s="122"/>
      <c r="O321" s="122"/>
      <c r="P321" s="122"/>
      <c r="Q321" s="122"/>
      <c r="R321" s="122"/>
      <c r="S321" s="122"/>
      <c r="T321" s="122"/>
      <c r="U321" s="122"/>
      <c r="V321" s="122"/>
      <c r="W321" s="122"/>
      <c r="X321" s="122"/>
      <c r="Y321" s="122"/>
      <c r="Z321" s="156"/>
      <c r="AA321" s="794"/>
    </row>
    <row r="322" spans="1:27" s="768" customFormat="1" ht="42" customHeight="1" x14ac:dyDescent="0.2">
      <c r="A322" s="397" t="s">
        <v>219</v>
      </c>
      <c r="B322" s="155"/>
      <c r="C322" s="1869" t="s">
        <v>1765</v>
      </c>
      <c r="D322" s="1870"/>
      <c r="E322" s="1870"/>
      <c r="F322" s="1870"/>
      <c r="G322" s="1870"/>
      <c r="H322" s="1870"/>
      <c r="I322" s="1870"/>
      <c r="J322" s="1870"/>
      <c r="K322" s="1870"/>
      <c r="L322" s="1870"/>
      <c r="M322" s="1870"/>
      <c r="N322" s="1870"/>
      <c r="O322" s="1870"/>
      <c r="P322" s="1870"/>
      <c r="Q322" s="1870"/>
      <c r="R322" s="1870"/>
      <c r="S322" s="1870"/>
      <c r="T322" s="1870"/>
      <c r="U322" s="1870"/>
      <c r="V322" s="1870"/>
      <c r="W322" s="1870"/>
      <c r="X322" s="1871"/>
      <c r="Y322" s="122"/>
      <c r="Z322" s="156"/>
      <c r="AA322" s="794"/>
    </row>
    <row r="323" spans="1:27" s="768" customFormat="1" ht="30" customHeight="1" x14ac:dyDescent="0.2">
      <c r="A323" s="397"/>
      <c r="B323" s="155"/>
      <c r="C323" s="1872" t="s">
        <v>1782</v>
      </c>
      <c r="D323" s="1873"/>
      <c r="E323" s="1873"/>
      <c r="F323" s="1873"/>
      <c r="G323" s="1873"/>
      <c r="H323" s="1873"/>
      <c r="I323" s="1873"/>
      <c r="J323" s="1873"/>
      <c r="K323" s="1873"/>
      <c r="L323" s="1873"/>
      <c r="M323" s="1873"/>
      <c r="N323" s="1873"/>
      <c r="O323" s="1873"/>
      <c r="P323" s="1873"/>
      <c r="Q323" s="1873"/>
      <c r="R323" s="1873"/>
      <c r="S323" s="1873"/>
      <c r="T323" s="1873"/>
      <c r="U323" s="1873"/>
      <c r="V323" s="1873"/>
      <c r="W323" s="1873"/>
      <c r="X323" s="1874"/>
      <c r="Y323" s="122"/>
      <c r="Z323" s="156"/>
      <c r="AA323" s="794"/>
    </row>
    <row r="324" spans="1:27" s="768" customFormat="1" ht="48" customHeight="1" x14ac:dyDescent="0.2">
      <c r="A324" s="397"/>
      <c r="B324" s="155"/>
      <c r="C324" s="1875" t="s">
        <v>1783</v>
      </c>
      <c r="D324" s="1876"/>
      <c r="E324" s="1876"/>
      <c r="F324" s="1876"/>
      <c r="G324" s="1876"/>
      <c r="H324" s="1876"/>
      <c r="I324" s="1876"/>
      <c r="J324" s="1876"/>
      <c r="K324" s="1876"/>
      <c r="L324" s="1876"/>
      <c r="M324" s="1876"/>
      <c r="N324" s="1876"/>
      <c r="O324" s="1876"/>
      <c r="P324" s="1876"/>
      <c r="Q324" s="1876"/>
      <c r="R324" s="1876"/>
      <c r="S324" s="1876"/>
      <c r="T324" s="1876"/>
      <c r="U324" s="1876"/>
      <c r="V324" s="1876"/>
      <c r="W324" s="1876"/>
      <c r="X324" s="1877"/>
      <c r="Y324" s="122"/>
      <c r="Z324" s="156"/>
      <c r="AA324" s="794"/>
    </row>
    <row r="325" spans="1:27" s="312" customFormat="1" ht="9" customHeight="1" thickBot="1" x14ac:dyDescent="0.25">
      <c r="A325" s="265"/>
      <c r="B325" s="150"/>
      <c r="C325" s="505"/>
      <c r="D325" s="818"/>
      <c r="E325" s="818"/>
      <c r="F325" s="819"/>
      <c r="G325" s="819"/>
      <c r="H325" s="819"/>
      <c r="I325" s="819"/>
      <c r="J325" s="819"/>
      <c r="K325" s="819"/>
      <c r="L325" s="819"/>
      <c r="M325" s="441"/>
      <c r="N325" s="441"/>
      <c r="O325" s="441"/>
      <c r="P325" s="441"/>
      <c r="Q325" s="441"/>
      <c r="R325" s="441"/>
      <c r="S325" s="507"/>
      <c r="T325" s="507"/>
      <c r="U325" s="507"/>
      <c r="V325" s="507"/>
      <c r="W325" s="507"/>
      <c r="X325" s="507"/>
      <c r="Y325" s="594"/>
      <c r="Z325" s="152"/>
      <c r="AA325" s="794"/>
    </row>
    <row r="326" spans="1:27" s="312" customFormat="1" ht="9" customHeight="1" x14ac:dyDescent="0.2">
      <c r="A326" s="265"/>
      <c r="B326" s="150"/>
      <c r="C326" s="851"/>
      <c r="D326" s="851"/>
      <c r="E326" s="851"/>
      <c r="F326" s="852"/>
      <c r="G326" s="852"/>
      <c r="H326" s="852"/>
      <c r="I326" s="852"/>
      <c r="J326" s="852"/>
      <c r="K326" s="852"/>
      <c r="L326" s="852"/>
      <c r="M326" s="853"/>
      <c r="N326" s="853"/>
      <c r="O326" s="853"/>
      <c r="P326" s="853"/>
      <c r="Q326" s="853"/>
      <c r="R326" s="853"/>
      <c r="S326" s="854"/>
      <c r="T326" s="854"/>
      <c r="U326" s="854"/>
      <c r="V326" s="854"/>
      <c r="W326" s="107"/>
      <c r="X326" s="107"/>
      <c r="Y326" s="107"/>
      <c r="Z326" s="152"/>
      <c r="AA326" s="794"/>
    </row>
    <row r="327" spans="1:27" s="312" customFormat="1" ht="5.25" customHeight="1" x14ac:dyDescent="0.2">
      <c r="A327" s="1162"/>
      <c r="B327" s="150"/>
      <c r="C327" s="1854" t="s">
        <v>1619</v>
      </c>
      <c r="D327" s="1739"/>
      <c r="E327" s="1739"/>
      <c r="F327" s="1739"/>
      <c r="G327" s="1739"/>
      <c r="H327" s="1739"/>
      <c r="I327" s="1739"/>
      <c r="J327" s="1739"/>
      <c r="K327" s="1739"/>
      <c r="L327" s="1739"/>
      <c r="M327" s="1486"/>
      <c r="N327" s="1486"/>
      <c r="O327" s="1486"/>
      <c r="P327" s="1486"/>
      <c r="Q327" s="1486"/>
      <c r="R327" s="1567"/>
      <c r="S327" s="1855"/>
      <c r="T327" s="1486"/>
      <c r="U327" s="1486"/>
      <c r="V327" s="1486"/>
      <c r="W327" s="1486"/>
      <c r="X327" s="1567"/>
      <c r="Y327" s="55"/>
      <c r="Z327" s="152"/>
      <c r="AA327" s="794"/>
    </row>
    <row r="328" spans="1:27" s="312" customFormat="1" ht="21" customHeight="1" x14ac:dyDescent="0.2">
      <c r="A328" s="1161" t="s">
        <v>20</v>
      </c>
      <c r="B328" s="150"/>
      <c r="C328" s="1492"/>
      <c r="D328" s="1493"/>
      <c r="E328" s="1493"/>
      <c r="F328" s="1493"/>
      <c r="G328" s="1493"/>
      <c r="H328" s="1493"/>
      <c r="I328" s="1493"/>
      <c r="J328" s="1493"/>
      <c r="K328" s="1493"/>
      <c r="L328" s="1493"/>
      <c r="M328" s="1568"/>
      <c r="N328" s="1568"/>
      <c r="O328" s="1568"/>
      <c r="P328" s="1568"/>
      <c r="Q328" s="1568"/>
      <c r="R328" s="1569"/>
      <c r="S328" s="1856"/>
      <c r="T328" s="1857"/>
      <c r="U328" s="1857"/>
      <c r="V328" s="1857"/>
      <c r="W328" s="1857"/>
      <c r="X328" s="1858"/>
      <c r="Y328" s="55"/>
      <c r="Z328" s="152"/>
      <c r="AA328" s="794">
        <f>IF(S328="?",0,IF(S328&lt;&gt;"",1,0))</f>
        <v>0</v>
      </c>
    </row>
    <row r="329" spans="1:27" s="768" customFormat="1" ht="5.25" customHeight="1" x14ac:dyDescent="0.2">
      <c r="A329" s="394"/>
      <c r="B329" s="155"/>
      <c r="C329" s="1186"/>
      <c r="D329" s="1186"/>
      <c r="E329" s="1186"/>
      <c r="F329" s="1186"/>
      <c r="G329" s="1186"/>
      <c r="H329" s="1186"/>
      <c r="I329" s="1186"/>
      <c r="J329" s="1186"/>
      <c r="K329" s="1186"/>
      <c r="L329" s="1186"/>
      <c r="M329" s="1186"/>
      <c r="N329" s="1186"/>
      <c r="O329" s="1186"/>
      <c r="P329" s="1186"/>
      <c r="Q329" s="1186"/>
      <c r="R329" s="1186"/>
      <c r="S329" s="1186"/>
      <c r="T329" s="1186"/>
      <c r="U329" s="1186"/>
      <c r="V329" s="1186"/>
      <c r="W329" s="1186"/>
      <c r="X329" s="1186"/>
      <c r="Y329" s="1186"/>
      <c r="Z329" s="156"/>
      <c r="AA329" s="794"/>
    </row>
    <row r="330" spans="1:27" s="768" customFormat="1" ht="21" customHeight="1" x14ac:dyDescent="0.2">
      <c r="A330" s="1063" t="s">
        <v>1722</v>
      </c>
      <c r="B330" s="155"/>
      <c r="C330" s="1674" t="s">
        <v>1545</v>
      </c>
      <c r="D330" s="1675"/>
      <c r="E330" s="1675"/>
      <c r="F330" s="1675"/>
      <c r="G330" s="1675"/>
      <c r="H330" s="1675"/>
      <c r="I330" s="1675"/>
      <c r="J330" s="1675"/>
      <c r="K330" s="1675"/>
      <c r="L330" s="1675"/>
      <c r="M330" s="1675"/>
      <c r="N330" s="1675"/>
      <c r="O330" s="1675"/>
      <c r="P330" s="1675"/>
      <c r="Q330" s="1675"/>
      <c r="R330" s="1676"/>
      <c r="S330" s="1675"/>
      <c r="T330" s="1675"/>
      <c r="U330" s="1675"/>
      <c r="V330" s="1677"/>
      <c r="W330" s="1358" t="s">
        <v>849</v>
      </c>
      <c r="X330" s="1359"/>
      <c r="Y330" s="1160"/>
      <c r="Z330" s="156"/>
      <c r="AA330" s="794">
        <f>IF(W330="?",0,IF(W330&lt;&gt;"",1,0))</f>
        <v>0</v>
      </c>
    </row>
    <row r="331" spans="1:27" s="768" customFormat="1" ht="5.25" customHeight="1" x14ac:dyDescent="0.2">
      <c r="A331" s="1063"/>
      <c r="B331" s="155"/>
      <c r="C331" s="1160"/>
      <c r="D331" s="1160"/>
      <c r="E331" s="1160"/>
      <c r="F331" s="1160"/>
      <c r="G331" s="1160"/>
      <c r="H331" s="1160"/>
      <c r="I331" s="1160"/>
      <c r="J331" s="1160"/>
      <c r="K331" s="1160"/>
      <c r="L331" s="1160"/>
      <c r="M331" s="1160"/>
      <c r="N331" s="1160"/>
      <c r="O331" s="1160"/>
      <c r="P331" s="1160"/>
      <c r="Q331" s="1160"/>
      <c r="R331" s="1160"/>
      <c r="S331" s="1160"/>
      <c r="T331" s="1160"/>
      <c r="U331" s="1160"/>
      <c r="V331" s="1160"/>
      <c r="W331" s="1160"/>
      <c r="X331" s="1160"/>
      <c r="Y331" s="1160"/>
      <c r="Z331" s="156"/>
      <c r="AA331" s="794"/>
    </row>
    <row r="332" spans="1:27" s="768" customFormat="1" ht="21" customHeight="1" x14ac:dyDescent="0.2">
      <c r="A332" s="1063" t="s">
        <v>1723</v>
      </c>
      <c r="B332" s="155"/>
      <c r="C332" s="1674" t="s">
        <v>1576</v>
      </c>
      <c r="D332" s="1675"/>
      <c r="E332" s="1675"/>
      <c r="F332" s="1675"/>
      <c r="G332" s="1675"/>
      <c r="H332" s="1675"/>
      <c r="I332" s="1675"/>
      <c r="J332" s="1675"/>
      <c r="K332" s="1675"/>
      <c r="L332" s="1675"/>
      <c r="M332" s="1675"/>
      <c r="N332" s="1675"/>
      <c r="O332" s="1675"/>
      <c r="P332" s="1675"/>
      <c r="Q332" s="1675"/>
      <c r="R332" s="1676"/>
      <c r="S332" s="1675"/>
      <c r="T332" s="1675"/>
      <c r="U332" s="1675"/>
      <c r="V332" s="1677"/>
      <c r="W332" s="1358" t="s">
        <v>849</v>
      </c>
      <c r="X332" s="1359"/>
      <c r="Y332" s="1160"/>
      <c r="Z332" s="156"/>
      <c r="AA332" s="794">
        <f>IF(W332="?",0,IF(W332&lt;&gt;"",1,0))</f>
        <v>0</v>
      </c>
    </row>
    <row r="333" spans="1:27" s="768" customFormat="1" ht="15" customHeight="1" x14ac:dyDescent="0.2">
      <c r="A333" s="1063"/>
      <c r="B333" s="155"/>
      <c r="C333" s="1673" t="s">
        <v>1402</v>
      </c>
      <c r="D333" s="1673"/>
      <c r="E333" s="1673"/>
      <c r="F333" s="1673"/>
      <c r="G333" s="1673"/>
      <c r="H333" s="1673"/>
      <c r="I333" s="1673"/>
      <c r="J333" s="1673"/>
      <c r="K333" s="1673"/>
      <c r="L333" s="1673"/>
      <c r="M333" s="1673"/>
      <c r="N333" s="1673"/>
      <c r="O333" s="1673"/>
      <c r="P333" s="1673"/>
      <c r="Q333" s="1673"/>
      <c r="R333" s="1673"/>
      <c r="S333" s="1673"/>
      <c r="T333" s="1673"/>
      <c r="U333" s="1673"/>
      <c r="V333" s="1673"/>
      <c r="W333" s="1160"/>
      <c r="X333" s="1160"/>
      <c r="Y333" s="1160"/>
      <c r="Z333" s="156"/>
      <c r="AA333" s="794"/>
    </row>
    <row r="334" spans="1:27" s="768" customFormat="1" ht="60" customHeight="1" x14ac:dyDescent="0.2">
      <c r="A334" s="1063" t="s">
        <v>1724</v>
      </c>
      <c r="B334" s="155"/>
      <c r="C334" s="1458"/>
      <c r="D334" s="1630"/>
      <c r="E334" s="1630"/>
      <c r="F334" s="1630"/>
      <c r="G334" s="1630"/>
      <c r="H334" s="1630"/>
      <c r="I334" s="1630"/>
      <c r="J334" s="1630"/>
      <c r="K334" s="1630"/>
      <c r="L334" s="1630"/>
      <c r="M334" s="1630"/>
      <c r="N334" s="1630"/>
      <c r="O334" s="1630"/>
      <c r="P334" s="1630"/>
      <c r="Q334" s="1630"/>
      <c r="R334" s="1630"/>
      <c r="S334" s="1630"/>
      <c r="T334" s="1630"/>
      <c r="U334" s="1630"/>
      <c r="V334" s="1630"/>
      <c r="W334" s="1631"/>
      <c r="X334" s="1631"/>
      <c r="Y334" s="1164"/>
      <c r="Z334" s="156"/>
      <c r="AA334" s="794">
        <f>IF(C334="?",0,IF(C334&lt;&gt;"",1,0))</f>
        <v>0</v>
      </c>
    </row>
    <row r="335" spans="1:27" s="312" customFormat="1" ht="5.25" customHeight="1" x14ac:dyDescent="0.2">
      <c r="A335" s="1133"/>
      <c r="B335" s="150"/>
      <c r="C335" s="1163"/>
      <c r="D335" s="1163"/>
      <c r="E335" s="1163"/>
      <c r="F335" s="1163"/>
      <c r="G335" s="1163"/>
      <c r="H335" s="1163"/>
      <c r="I335" s="1163"/>
      <c r="J335" s="1163"/>
      <c r="K335" s="1163"/>
      <c r="L335" s="1163"/>
      <c r="M335" s="1163"/>
      <c r="N335" s="1163"/>
      <c r="O335" s="1163"/>
      <c r="P335" s="1163"/>
      <c r="Q335" s="1163"/>
      <c r="R335" s="1163"/>
      <c r="S335" s="1163"/>
      <c r="T335" s="1163"/>
      <c r="U335" s="1163"/>
      <c r="V335" s="1163"/>
      <c r="W335" s="1163"/>
      <c r="X335" s="1163"/>
      <c r="Y335" s="1160"/>
      <c r="Z335" s="156"/>
      <c r="AA335" s="794"/>
    </row>
    <row r="336" spans="1:27" s="312" customFormat="1" ht="21" customHeight="1" x14ac:dyDescent="0.2">
      <c r="A336" s="1063" t="s">
        <v>1725</v>
      </c>
      <c r="B336" s="150"/>
      <c r="C336" s="1115"/>
      <c r="D336" s="1684" t="s">
        <v>1577</v>
      </c>
      <c r="E336" s="1685"/>
      <c r="F336" s="1685"/>
      <c r="G336" s="1685"/>
      <c r="H336" s="1685"/>
      <c r="I336" s="1685"/>
      <c r="J336" s="1685"/>
      <c r="K336" s="1685"/>
      <c r="L336" s="1685"/>
      <c r="M336" s="1685"/>
      <c r="N336" s="1685"/>
      <c r="O336" s="1685"/>
      <c r="P336" s="1685"/>
      <c r="Q336" s="1685"/>
      <c r="R336" s="1686"/>
      <c r="S336" s="1848"/>
      <c r="T336" s="1849"/>
      <c r="U336" s="1849"/>
      <c r="V336" s="1849"/>
      <c r="W336" s="1849"/>
      <c r="X336" s="1850"/>
      <c r="Y336" s="1160"/>
      <c r="Z336" s="156"/>
      <c r="AA336" s="794">
        <f>IF(S336="?",0,IF(S336&lt;&gt;"",1,0))</f>
        <v>0</v>
      </c>
    </row>
    <row r="337" spans="1:27" s="768" customFormat="1" ht="9" customHeight="1" thickBot="1" x14ac:dyDescent="0.25">
      <c r="A337" s="1063"/>
      <c r="B337" s="150"/>
      <c r="C337" s="505"/>
      <c r="D337" s="818"/>
      <c r="E337" s="818"/>
      <c r="F337" s="819"/>
      <c r="G337" s="819"/>
      <c r="H337" s="819"/>
      <c r="I337" s="819"/>
      <c r="J337" s="819"/>
      <c r="K337" s="819"/>
      <c r="L337" s="819"/>
      <c r="M337" s="441"/>
      <c r="N337" s="441"/>
      <c r="O337" s="441"/>
      <c r="P337" s="441"/>
      <c r="Q337" s="441"/>
      <c r="R337" s="441"/>
      <c r="S337" s="507"/>
      <c r="T337" s="507"/>
      <c r="U337" s="507"/>
      <c r="V337" s="507"/>
      <c r="W337" s="507"/>
      <c r="X337" s="507"/>
      <c r="Y337" s="594"/>
      <c r="Z337" s="152"/>
      <c r="AA337" s="794"/>
    </row>
    <row r="338" spans="1:27" s="768" customFormat="1" ht="9" customHeight="1" x14ac:dyDescent="0.2">
      <c r="A338" s="1063"/>
      <c r="B338" s="150"/>
      <c r="C338" s="851"/>
      <c r="D338" s="851"/>
      <c r="E338" s="851"/>
      <c r="F338" s="852"/>
      <c r="G338" s="852"/>
      <c r="H338" s="852"/>
      <c r="I338" s="852"/>
      <c r="J338" s="852"/>
      <c r="K338" s="852"/>
      <c r="L338" s="852"/>
      <c r="M338" s="853"/>
      <c r="N338" s="853"/>
      <c r="O338" s="853"/>
      <c r="P338" s="853"/>
      <c r="Q338" s="853"/>
      <c r="R338" s="853"/>
      <c r="S338" s="854"/>
      <c r="T338" s="854"/>
      <c r="U338" s="854"/>
      <c r="V338" s="854"/>
      <c r="W338" s="107"/>
      <c r="X338" s="107"/>
      <c r="Y338" s="107"/>
      <c r="Z338" s="152"/>
      <c r="AA338" s="794"/>
    </row>
    <row r="339" spans="1:27" s="768" customFormat="1" ht="27" customHeight="1" x14ac:dyDescent="0.2">
      <c r="A339" s="1063" t="s">
        <v>1726</v>
      </c>
      <c r="B339" s="155"/>
      <c r="C339" s="1674" t="s">
        <v>1578</v>
      </c>
      <c r="D339" s="1675"/>
      <c r="E339" s="1675"/>
      <c r="F339" s="1675"/>
      <c r="G339" s="1675"/>
      <c r="H339" s="1675"/>
      <c r="I339" s="1675"/>
      <c r="J339" s="1675"/>
      <c r="K339" s="1675"/>
      <c r="L339" s="1675"/>
      <c r="M339" s="1675"/>
      <c r="N339" s="1675"/>
      <c r="O339" s="1675"/>
      <c r="P339" s="1675"/>
      <c r="Q339" s="1675"/>
      <c r="R339" s="1676"/>
      <c r="S339" s="1675"/>
      <c r="T339" s="1675"/>
      <c r="U339" s="1675"/>
      <c r="V339" s="1677"/>
      <c r="W339" s="1358" t="s">
        <v>849</v>
      </c>
      <c r="X339" s="1359"/>
      <c r="Y339" s="1160"/>
      <c r="Z339" s="156"/>
      <c r="AA339" s="794">
        <f>IF(W339="?",0,IF(W339&lt;&gt;"",1,0))</f>
        <v>0</v>
      </c>
    </row>
    <row r="340" spans="1:27" s="768" customFormat="1" ht="15" customHeight="1" x14ac:dyDescent="0.2">
      <c r="A340" s="1063"/>
      <c r="B340" s="155"/>
      <c r="C340" s="1673" t="s">
        <v>1570</v>
      </c>
      <c r="D340" s="1673"/>
      <c r="E340" s="1673"/>
      <c r="F340" s="1673"/>
      <c r="G340" s="1673"/>
      <c r="H340" s="1673"/>
      <c r="I340" s="1673"/>
      <c r="J340" s="1673"/>
      <c r="K340" s="1673"/>
      <c r="L340" s="1673"/>
      <c r="M340" s="1673"/>
      <c r="N340" s="1673"/>
      <c r="O340" s="1673"/>
      <c r="P340" s="1673"/>
      <c r="Q340" s="1673"/>
      <c r="R340" s="1673"/>
      <c r="S340" s="1673"/>
      <c r="T340" s="1673"/>
      <c r="U340" s="1673"/>
      <c r="V340" s="1673"/>
      <c r="W340" s="1673"/>
      <c r="X340" s="1160"/>
      <c r="Y340" s="1164"/>
      <c r="Z340" s="156"/>
      <c r="AA340" s="794"/>
    </row>
    <row r="341" spans="1:27" s="768" customFormat="1" ht="60" customHeight="1" x14ac:dyDescent="0.2">
      <c r="A341" s="1063" t="s">
        <v>1727</v>
      </c>
      <c r="B341" s="155"/>
      <c r="C341" s="1458"/>
      <c r="D341" s="1630"/>
      <c r="E341" s="1630"/>
      <c r="F341" s="1630"/>
      <c r="G341" s="1630"/>
      <c r="H341" s="1630"/>
      <c r="I341" s="1630"/>
      <c r="J341" s="1630"/>
      <c r="K341" s="1630"/>
      <c r="L341" s="1630"/>
      <c r="M341" s="1630"/>
      <c r="N341" s="1630"/>
      <c r="O341" s="1630"/>
      <c r="P341" s="1630"/>
      <c r="Q341" s="1630"/>
      <c r="R341" s="1630"/>
      <c r="S341" s="1630"/>
      <c r="T341" s="1630"/>
      <c r="U341" s="1630"/>
      <c r="V341" s="1630"/>
      <c r="W341" s="1631"/>
      <c r="X341" s="1631"/>
      <c r="Y341" s="1164"/>
      <c r="Z341" s="156"/>
      <c r="AA341" s="794">
        <f>IF(C341="?",0,IF(C341&lt;&gt;"",1,0))</f>
        <v>0</v>
      </c>
    </row>
    <row r="342" spans="1:27" s="312" customFormat="1" ht="5.25" customHeight="1" x14ac:dyDescent="0.2">
      <c r="A342" s="1133"/>
      <c r="B342" s="150"/>
      <c r="C342" s="1163"/>
      <c r="D342" s="1163"/>
      <c r="E342" s="1163"/>
      <c r="F342" s="1163"/>
      <c r="G342" s="1163"/>
      <c r="H342" s="1163"/>
      <c r="I342" s="1163"/>
      <c r="J342" s="1163"/>
      <c r="K342" s="1163"/>
      <c r="L342" s="1163"/>
      <c r="M342" s="1163"/>
      <c r="N342" s="1163"/>
      <c r="O342" s="1163"/>
      <c r="P342" s="1163"/>
      <c r="Q342" s="1163"/>
      <c r="R342" s="1163"/>
      <c r="S342" s="1163"/>
      <c r="T342" s="1163"/>
      <c r="U342" s="1163"/>
      <c r="V342" s="1163"/>
      <c r="W342" s="1163"/>
      <c r="X342" s="1163"/>
      <c r="Y342" s="1160"/>
      <c r="Z342" s="156"/>
      <c r="AA342" s="794"/>
    </row>
    <row r="343" spans="1:27" s="312" customFormat="1" ht="21" customHeight="1" x14ac:dyDescent="0.2">
      <c r="A343" s="1063" t="s">
        <v>1728</v>
      </c>
      <c r="B343" s="150"/>
      <c r="C343" s="1115"/>
      <c r="D343" s="1684" t="s">
        <v>1579</v>
      </c>
      <c r="E343" s="1687"/>
      <c r="F343" s="1687"/>
      <c r="G343" s="1687"/>
      <c r="H343" s="1687"/>
      <c r="I343" s="1687"/>
      <c r="J343" s="1687"/>
      <c r="K343" s="1687"/>
      <c r="L343" s="1687"/>
      <c r="M343" s="1687"/>
      <c r="N343" s="1687"/>
      <c r="O343" s="1687"/>
      <c r="P343" s="1687"/>
      <c r="Q343" s="1687"/>
      <c r="R343" s="1686"/>
      <c r="S343" s="1848"/>
      <c r="T343" s="1849"/>
      <c r="U343" s="1849"/>
      <c r="V343" s="1849"/>
      <c r="W343" s="1849"/>
      <c r="X343" s="1850"/>
      <c r="Y343" s="1160"/>
      <c r="Z343" s="156"/>
      <c r="AA343" s="794">
        <f>IF(S343="?",0,IF(S343&lt;&gt;"",1,0))</f>
        <v>0</v>
      </c>
    </row>
    <row r="344" spans="1:27" s="312" customFormat="1" ht="9" customHeight="1" x14ac:dyDescent="0.2">
      <c r="A344" s="265" t="str">
        <f>IF(L4&lt;&gt;"",L4,"")</f>
        <v>00000000</v>
      </c>
      <c r="B344" s="166"/>
      <c r="C344" s="167"/>
      <c r="D344" s="167"/>
      <c r="E344" s="167"/>
      <c r="F344" s="167"/>
      <c r="G344" s="167"/>
      <c r="H344" s="167"/>
      <c r="I344" s="167"/>
      <c r="J344" s="167"/>
      <c r="K344" s="167"/>
      <c r="L344" s="167"/>
      <c r="M344" s="167"/>
      <c r="N344" s="167"/>
      <c r="O344" s="167"/>
      <c r="P344" s="167"/>
      <c r="Q344" s="167"/>
      <c r="R344" s="167"/>
      <c r="S344" s="167"/>
      <c r="T344" s="167"/>
      <c r="U344" s="167"/>
      <c r="V344" s="167"/>
      <c r="W344" s="167"/>
      <c r="X344" s="167"/>
      <c r="Y344" s="167"/>
      <c r="Z344" s="168"/>
      <c r="AA344" s="794"/>
    </row>
    <row r="345" spans="1:27" s="312" customFormat="1" ht="5.25" customHeight="1" x14ac:dyDescent="0.2">
      <c r="A345" s="393"/>
      <c r="B345" s="631"/>
      <c r="C345" s="632"/>
      <c r="D345" s="632"/>
      <c r="E345" s="632"/>
      <c r="F345" s="632"/>
      <c r="G345" s="632"/>
      <c r="H345" s="632"/>
      <c r="I345" s="632"/>
      <c r="J345" s="632"/>
      <c r="K345" s="632"/>
      <c r="L345" s="632"/>
      <c r="M345" s="632"/>
      <c r="N345" s="632"/>
      <c r="O345" s="632"/>
      <c r="P345" s="632"/>
      <c r="Q345" s="632"/>
      <c r="R345" s="632"/>
      <c r="S345" s="632"/>
      <c r="T345" s="632"/>
      <c r="U345" s="632"/>
      <c r="V345" s="632"/>
      <c r="W345" s="632"/>
      <c r="X345" s="632"/>
      <c r="Y345" s="632"/>
      <c r="Z345" s="634"/>
      <c r="AA345" s="794"/>
    </row>
    <row r="346" spans="1:27" s="312" customFormat="1" ht="24" customHeight="1" x14ac:dyDescent="0.2">
      <c r="A346" s="393"/>
      <c r="B346" s="150"/>
      <c r="C346" s="153" t="s">
        <v>1739</v>
      </c>
      <c r="D346" s="153"/>
      <c r="E346" s="153"/>
      <c r="F346" s="153"/>
      <c r="G346" s="153"/>
      <c r="H346" s="153"/>
      <c r="I346" s="153"/>
      <c r="J346" s="153"/>
      <c r="K346" s="153"/>
      <c r="L346" s="153"/>
      <c r="M346" s="153"/>
      <c r="N346" s="153"/>
      <c r="O346" s="153"/>
      <c r="P346" s="153"/>
      <c r="Q346" s="153"/>
      <c r="R346" s="153"/>
      <c r="S346" s="153"/>
      <c r="T346" s="153"/>
      <c r="U346" s="153"/>
      <c r="V346" s="153"/>
      <c r="W346" s="153"/>
      <c r="X346" s="153"/>
      <c r="Y346" s="153"/>
      <c r="Z346" s="152"/>
      <c r="AA346" s="794"/>
    </row>
    <row r="347" spans="1:27" s="768" customFormat="1" ht="15" customHeight="1" x14ac:dyDescent="0.2">
      <c r="A347" s="394" t="s">
        <v>219</v>
      </c>
      <c r="B347" s="155"/>
      <c r="C347" s="1660" t="s">
        <v>1347</v>
      </c>
      <c r="D347" s="1661"/>
      <c r="E347" s="1661"/>
      <c r="F347" s="1661"/>
      <c r="G347" s="1661"/>
      <c r="H347" s="1661"/>
      <c r="I347" s="1661"/>
      <c r="J347" s="1661"/>
      <c r="K347" s="1661"/>
      <c r="L347" s="1661"/>
      <c r="M347" s="1661"/>
      <c r="N347" s="1661"/>
      <c r="O347" s="1661"/>
      <c r="P347" s="1661"/>
      <c r="Q347" s="1661"/>
      <c r="R347" s="1661"/>
      <c r="S347" s="1661"/>
      <c r="T347" s="1661"/>
      <c r="U347" s="1661"/>
      <c r="V347" s="1661"/>
      <c r="W347" s="1662"/>
      <c r="X347" s="1662"/>
      <c r="Y347" s="1662"/>
      <c r="Z347" s="156"/>
      <c r="AA347" s="794"/>
    </row>
    <row r="348" spans="1:27" s="768" customFormat="1" ht="5.25" customHeight="1" x14ac:dyDescent="0.2">
      <c r="A348" s="394"/>
      <c r="B348" s="155"/>
      <c r="C348" s="467"/>
      <c r="D348" s="122"/>
      <c r="E348" s="122"/>
      <c r="F348" s="122"/>
      <c r="G348" s="122"/>
      <c r="H348" s="122"/>
      <c r="I348" s="122"/>
      <c r="J348" s="122"/>
      <c r="K348" s="122"/>
      <c r="L348" s="122"/>
      <c r="M348" s="122"/>
      <c r="N348" s="122"/>
      <c r="O348" s="122"/>
      <c r="P348" s="122"/>
      <c r="Q348" s="122"/>
      <c r="R348" s="122"/>
      <c r="S348" s="122"/>
      <c r="T348" s="122"/>
      <c r="U348" s="122"/>
      <c r="V348" s="122"/>
      <c r="W348" s="122"/>
      <c r="X348" s="122"/>
      <c r="Y348" s="122"/>
      <c r="Z348" s="156"/>
      <c r="AA348" s="794"/>
    </row>
    <row r="349" spans="1:27" s="768" customFormat="1" ht="13.5" customHeight="1" x14ac:dyDescent="0.2">
      <c r="A349" s="397" t="s">
        <v>219</v>
      </c>
      <c r="B349" s="155"/>
      <c r="C349" s="1965" t="s">
        <v>307</v>
      </c>
      <c r="D349" s="1966"/>
      <c r="E349" s="1966"/>
      <c r="F349" s="1966"/>
      <c r="G349" s="1966"/>
      <c r="H349" s="1966"/>
      <c r="I349" s="1966"/>
      <c r="J349" s="1966"/>
      <c r="K349" s="1966"/>
      <c r="L349" s="1966"/>
      <c r="M349" s="1966"/>
      <c r="N349" s="1966"/>
      <c r="O349" s="1966"/>
      <c r="P349" s="1966"/>
      <c r="Q349" s="1966"/>
      <c r="R349" s="1966"/>
      <c r="S349" s="1966"/>
      <c r="T349" s="1966"/>
      <c r="U349" s="1966"/>
      <c r="V349" s="1966"/>
      <c r="W349" s="1966"/>
      <c r="X349" s="1967"/>
      <c r="Y349" s="122"/>
      <c r="Z349" s="156"/>
      <c r="AA349" s="794"/>
    </row>
    <row r="350" spans="1:27" s="768" customFormat="1" ht="5.25" customHeight="1" x14ac:dyDescent="0.2">
      <c r="A350" s="393"/>
      <c r="B350" s="155"/>
      <c r="C350" s="172"/>
      <c r="D350" s="172"/>
      <c r="E350" s="172"/>
      <c r="F350" s="172"/>
      <c r="G350" s="172"/>
      <c r="H350" s="172"/>
      <c r="I350" s="172"/>
      <c r="J350" s="172"/>
      <c r="K350" s="172"/>
      <c r="L350" s="172"/>
      <c r="M350" s="176"/>
      <c r="N350" s="176"/>
      <c r="O350" s="176"/>
      <c r="P350" s="176"/>
      <c r="Q350" s="176"/>
      <c r="R350" s="176"/>
      <c r="S350" s="176"/>
      <c r="T350" s="176"/>
      <c r="U350" s="176"/>
      <c r="V350" s="176"/>
      <c r="W350" s="176"/>
      <c r="X350" s="176"/>
      <c r="Y350" s="176"/>
      <c r="Z350" s="156"/>
      <c r="AA350" s="794"/>
    </row>
    <row r="351" spans="1:27" s="312" customFormat="1" ht="30" customHeight="1" x14ac:dyDescent="0.2">
      <c r="A351" s="393"/>
      <c r="B351" s="150"/>
      <c r="C351" s="1651" t="s">
        <v>1102</v>
      </c>
      <c r="D351" s="1652"/>
      <c r="E351" s="1652"/>
      <c r="F351" s="1652"/>
      <c r="G351" s="1652"/>
      <c r="H351" s="1652"/>
      <c r="I351" s="1652"/>
      <c r="J351" s="1652"/>
      <c r="K351" s="1652"/>
      <c r="L351" s="1653"/>
      <c r="M351" s="1473" t="s">
        <v>1623</v>
      </c>
      <c r="N351" s="1474"/>
      <c r="O351" s="1474"/>
      <c r="P351" s="1474" t="s">
        <v>184</v>
      </c>
      <c r="Q351" s="1474"/>
      <c r="R351" s="1475"/>
      <c r="S351" s="1473"/>
      <c r="T351" s="1474"/>
      <c r="U351" s="1474"/>
      <c r="V351" s="1474"/>
      <c r="W351" s="1474"/>
      <c r="X351" s="1475"/>
      <c r="Y351" s="594"/>
      <c r="Z351" s="152"/>
      <c r="AA351" s="794"/>
    </row>
    <row r="352" spans="1:27" s="312" customFormat="1" ht="9" customHeight="1" x14ac:dyDescent="0.2">
      <c r="A352" s="393"/>
      <c r="B352" s="150"/>
      <c r="C352" s="207"/>
      <c r="D352" s="207"/>
      <c r="E352" s="207"/>
      <c r="F352" s="504"/>
      <c r="G352" s="504"/>
      <c r="H352" s="504"/>
      <c r="I352" s="504"/>
      <c r="J352" s="504"/>
      <c r="K352" s="504"/>
      <c r="L352" s="504"/>
      <c r="M352" s="177"/>
      <c r="N352" s="177"/>
      <c r="O352" s="177"/>
      <c r="P352" s="177"/>
      <c r="Q352" s="177"/>
      <c r="R352" s="177"/>
      <c r="S352" s="55"/>
      <c r="T352" s="55"/>
      <c r="U352" s="55"/>
      <c r="V352" s="469"/>
      <c r="W352" s="469"/>
      <c r="X352" s="469"/>
      <c r="Y352" s="469"/>
      <c r="Z352" s="152"/>
      <c r="AA352" s="794"/>
    </row>
    <row r="353" spans="1:27" s="312" customFormat="1" ht="13.5" customHeight="1" x14ac:dyDescent="0.2">
      <c r="A353" s="1552" t="s">
        <v>20</v>
      </c>
      <c r="B353" s="150"/>
      <c r="C353" s="1635" t="s">
        <v>1104</v>
      </c>
      <c r="D353" s="1637"/>
      <c r="E353" s="1637"/>
      <c r="F353" s="1637"/>
      <c r="G353" s="1637"/>
      <c r="H353" s="1637"/>
      <c r="I353" s="1637"/>
      <c r="J353" s="1637"/>
      <c r="K353" s="1637"/>
      <c r="L353" s="1638"/>
      <c r="M353" s="1495" t="s">
        <v>729</v>
      </c>
      <c r="N353" s="1496"/>
      <c r="O353" s="1496"/>
      <c r="P353" s="1496"/>
      <c r="Q353" s="1496"/>
      <c r="R353" s="1496"/>
      <c r="S353" s="1496"/>
      <c r="T353" s="1496"/>
      <c r="U353" s="1496"/>
      <c r="V353" s="1496"/>
      <c r="W353" s="1496"/>
      <c r="X353" s="1497"/>
      <c r="Y353" s="469"/>
      <c r="Z353" s="152"/>
      <c r="AA353" s="794"/>
    </row>
    <row r="354" spans="1:27" s="312" customFormat="1" ht="13.5" customHeight="1" x14ac:dyDescent="0.2">
      <c r="A354" s="1553"/>
      <c r="B354" s="150"/>
      <c r="C354" s="1702"/>
      <c r="D354" s="1263"/>
      <c r="E354" s="1263"/>
      <c r="F354" s="1263"/>
      <c r="G354" s="1263"/>
      <c r="H354" s="1263"/>
      <c r="I354" s="1263"/>
      <c r="J354" s="1263"/>
      <c r="K354" s="1263"/>
      <c r="L354" s="1703"/>
      <c r="M354" s="1705" t="s">
        <v>687</v>
      </c>
      <c r="N354" s="1706"/>
      <c r="O354" s="1706"/>
      <c r="P354" s="1706"/>
      <c r="Q354" s="1706"/>
      <c r="R354" s="1707"/>
      <c r="S354" s="1705"/>
      <c r="T354" s="1706"/>
      <c r="U354" s="1706"/>
      <c r="V354" s="1706"/>
      <c r="W354" s="1706"/>
      <c r="X354" s="1707"/>
      <c r="Y354" s="469"/>
      <c r="Z354" s="152"/>
      <c r="AA354" s="794"/>
    </row>
    <row r="355" spans="1:27" s="312" customFormat="1" ht="21" customHeight="1" x14ac:dyDescent="0.2">
      <c r="A355" s="1553"/>
      <c r="B355" s="150"/>
      <c r="C355" s="1704"/>
      <c r="D355" s="1568"/>
      <c r="E355" s="1568"/>
      <c r="F355" s="1568"/>
      <c r="G355" s="1568"/>
      <c r="H355" s="1568"/>
      <c r="I355" s="1568"/>
      <c r="J355" s="1568"/>
      <c r="K355" s="1568"/>
      <c r="L355" s="1569"/>
      <c r="M355" s="1761" t="str">
        <f>IF(S328="","Summe wie 1.12",S328)</f>
        <v>Summe wie 1.12</v>
      </c>
      <c r="N355" s="1762"/>
      <c r="O355" s="1762"/>
      <c r="P355" s="1762"/>
      <c r="Q355" s="1762"/>
      <c r="R355" s="1763"/>
      <c r="S355" s="1761"/>
      <c r="T355" s="1762"/>
      <c r="U355" s="1762"/>
      <c r="V355" s="1762"/>
      <c r="W355" s="1762"/>
      <c r="X355" s="1763"/>
      <c r="Y355" s="1756"/>
      <c r="Z355" s="1757"/>
      <c r="AA355" s="794"/>
    </row>
    <row r="356" spans="1:27" s="312" customFormat="1" ht="9" customHeight="1" x14ac:dyDescent="0.2">
      <c r="A356" s="1197"/>
      <c r="B356" s="150"/>
      <c r="C356" s="1654" t="s">
        <v>123</v>
      </c>
      <c r="D356" s="1448" t="s">
        <v>282</v>
      </c>
      <c r="E356" s="1449"/>
      <c r="F356" s="1449"/>
      <c r="G356" s="1449"/>
      <c r="H356" s="1449"/>
      <c r="I356" s="1449"/>
      <c r="J356" s="1449"/>
      <c r="K356" s="1449"/>
      <c r="L356" s="1449"/>
      <c r="M356" s="1591"/>
      <c r="N356" s="1592"/>
      <c r="O356" s="1592"/>
      <c r="P356" s="1592"/>
      <c r="Q356" s="1592"/>
      <c r="R356" s="1593"/>
      <c r="S356" s="1770"/>
      <c r="T356" s="1771"/>
      <c r="U356" s="1771"/>
      <c r="V356" s="1771"/>
      <c r="W356" s="1771"/>
      <c r="X356" s="1772"/>
      <c r="Y356" s="469"/>
      <c r="Z356" s="152"/>
      <c r="AA356" s="794"/>
    </row>
    <row r="357" spans="1:27" s="312" customFormat="1" ht="21" customHeight="1" x14ac:dyDescent="0.2">
      <c r="A357" s="1196" t="s">
        <v>1624</v>
      </c>
      <c r="B357" s="150"/>
      <c r="C357" s="1655"/>
      <c r="D357" s="1450"/>
      <c r="E357" s="1451"/>
      <c r="F357" s="1451"/>
      <c r="G357" s="1451"/>
      <c r="H357" s="1451"/>
      <c r="I357" s="1451"/>
      <c r="J357" s="1451"/>
      <c r="K357" s="1451"/>
      <c r="L357" s="1451"/>
      <c r="M357" s="1618"/>
      <c r="N357" s="1619"/>
      <c r="O357" s="1619"/>
      <c r="P357" s="1619"/>
      <c r="Q357" s="1619"/>
      <c r="R357" s="1620"/>
      <c r="S357" s="1615"/>
      <c r="T357" s="1616"/>
      <c r="U357" s="1616"/>
      <c r="V357" s="1616"/>
      <c r="W357" s="1616"/>
      <c r="X357" s="1617"/>
      <c r="Y357" s="1756"/>
      <c r="Z357" s="1757"/>
      <c r="AA357" s="794">
        <f>IF(M357="?",0,IF(M357&lt;&gt;"",1,0))</f>
        <v>0</v>
      </c>
    </row>
    <row r="358" spans="1:27" s="312" customFormat="1" ht="5.25" customHeight="1" x14ac:dyDescent="0.2">
      <c r="A358" s="1197"/>
      <c r="B358" s="150"/>
      <c r="C358" s="1655"/>
      <c r="D358" s="1448" t="s">
        <v>730</v>
      </c>
      <c r="E358" s="1449"/>
      <c r="F358" s="1449"/>
      <c r="G358" s="1449"/>
      <c r="H358" s="1449"/>
      <c r="I358" s="1449"/>
      <c r="J358" s="1449"/>
      <c r="K358" s="1449"/>
      <c r="L358" s="1449"/>
      <c r="M358" s="1591"/>
      <c r="N358" s="1592"/>
      <c r="O358" s="1592"/>
      <c r="P358" s="1592"/>
      <c r="Q358" s="1592"/>
      <c r="R358" s="1593"/>
      <c r="S358" s="1770"/>
      <c r="T358" s="1771"/>
      <c r="U358" s="1771"/>
      <c r="V358" s="1771"/>
      <c r="W358" s="1771"/>
      <c r="X358" s="1772"/>
      <c r="Y358" s="469"/>
      <c r="Z358" s="152"/>
      <c r="AA358" s="794"/>
    </row>
    <row r="359" spans="1:27" s="312" customFormat="1" ht="21" customHeight="1" x14ac:dyDescent="0.2">
      <c r="A359" s="1196" t="s">
        <v>1625</v>
      </c>
      <c r="B359" s="150"/>
      <c r="C359" s="1655"/>
      <c r="D359" s="1450"/>
      <c r="E359" s="1451"/>
      <c r="F359" s="1451"/>
      <c r="G359" s="1451"/>
      <c r="H359" s="1451"/>
      <c r="I359" s="1451"/>
      <c r="J359" s="1451"/>
      <c r="K359" s="1451"/>
      <c r="L359" s="1451"/>
      <c r="M359" s="1618"/>
      <c r="N359" s="1619"/>
      <c r="O359" s="1619"/>
      <c r="P359" s="1619"/>
      <c r="Q359" s="1619"/>
      <c r="R359" s="1620"/>
      <c r="S359" s="1615"/>
      <c r="T359" s="1616"/>
      <c r="U359" s="1616"/>
      <c r="V359" s="1616"/>
      <c r="W359" s="1616"/>
      <c r="X359" s="1617"/>
      <c r="Y359" s="1756"/>
      <c r="Z359" s="1757"/>
      <c r="AA359" s="794">
        <f>IF(M359="?",0,IF(M359&lt;&gt;"",1,0))</f>
        <v>0</v>
      </c>
    </row>
    <row r="360" spans="1:27" s="312" customFormat="1" ht="5.25" customHeight="1" x14ac:dyDescent="0.2">
      <c r="A360" s="1197"/>
      <c r="B360" s="150"/>
      <c r="C360" s="1655"/>
      <c r="D360" s="1448" t="s">
        <v>283</v>
      </c>
      <c r="E360" s="1711"/>
      <c r="F360" s="1711"/>
      <c r="G360" s="1711"/>
      <c r="H360" s="1711"/>
      <c r="I360" s="1711"/>
      <c r="J360" s="1711"/>
      <c r="K360" s="1711"/>
      <c r="L360" s="1712"/>
      <c r="M360" s="1591"/>
      <c r="N360" s="1592"/>
      <c r="O360" s="1592"/>
      <c r="P360" s="1592"/>
      <c r="Q360" s="1592"/>
      <c r="R360" s="1593"/>
      <c r="S360" s="1770"/>
      <c r="T360" s="1771"/>
      <c r="U360" s="1771"/>
      <c r="V360" s="1771"/>
      <c r="W360" s="1771"/>
      <c r="X360" s="1772"/>
      <c r="Y360" s="469"/>
      <c r="Z360" s="152"/>
      <c r="AA360" s="794"/>
    </row>
    <row r="361" spans="1:27" s="312" customFormat="1" ht="21" customHeight="1" x14ac:dyDescent="0.2">
      <c r="A361" s="1196" t="s">
        <v>1626</v>
      </c>
      <c r="B361" s="150"/>
      <c r="C361" s="1656"/>
      <c r="D361" s="1713"/>
      <c r="E361" s="1714"/>
      <c r="F361" s="1714"/>
      <c r="G361" s="1714"/>
      <c r="H361" s="1714"/>
      <c r="I361" s="1714"/>
      <c r="J361" s="1714"/>
      <c r="K361" s="1714"/>
      <c r="L361" s="1715"/>
      <c r="M361" s="1618"/>
      <c r="N361" s="1619"/>
      <c r="O361" s="1619"/>
      <c r="P361" s="1619"/>
      <c r="Q361" s="1619"/>
      <c r="R361" s="1620"/>
      <c r="S361" s="1615"/>
      <c r="T361" s="1616"/>
      <c r="U361" s="1616"/>
      <c r="V361" s="1616"/>
      <c r="W361" s="1616"/>
      <c r="X361" s="1617"/>
      <c r="Y361" s="469"/>
      <c r="Z361" s="152"/>
      <c r="AA361" s="794">
        <f>IF(M361="?",0,IF(M361&lt;&gt;"",1,0))</f>
        <v>0</v>
      </c>
    </row>
    <row r="362" spans="1:27" s="312" customFormat="1" ht="9" customHeight="1" thickBot="1" x14ac:dyDescent="0.25">
      <c r="A362" s="842"/>
      <c r="B362" s="150"/>
      <c r="C362" s="855"/>
      <c r="D362" s="855"/>
      <c r="E362" s="855"/>
      <c r="F362" s="856"/>
      <c r="G362" s="856"/>
      <c r="H362" s="856"/>
      <c r="I362" s="856"/>
      <c r="J362" s="856"/>
      <c r="K362" s="856"/>
      <c r="L362" s="856"/>
      <c r="M362" s="857"/>
      <c r="N362" s="857"/>
      <c r="O362" s="857"/>
      <c r="P362" s="857"/>
      <c r="Q362" s="857"/>
      <c r="R362" s="857"/>
      <c r="S362" s="858"/>
      <c r="T362" s="858"/>
      <c r="U362" s="858"/>
      <c r="V362" s="858"/>
      <c r="W362" s="858"/>
      <c r="X362" s="858"/>
      <c r="Y362" s="107"/>
      <c r="Z362" s="152"/>
      <c r="AA362" s="794"/>
    </row>
    <row r="363" spans="1:27" s="312" customFormat="1" ht="9" customHeight="1" x14ac:dyDescent="0.2">
      <c r="A363" s="841"/>
      <c r="B363" s="150"/>
      <c r="C363" s="859"/>
      <c r="D363" s="859"/>
      <c r="E363" s="859"/>
      <c r="F363" s="860"/>
      <c r="G363" s="860"/>
      <c r="H363" s="860"/>
      <c r="I363" s="860"/>
      <c r="J363" s="860"/>
      <c r="K363" s="860"/>
      <c r="L363" s="860"/>
      <c r="M363" s="861"/>
      <c r="N363" s="861"/>
      <c r="O363" s="861"/>
      <c r="P363" s="861"/>
      <c r="Q363" s="861"/>
      <c r="R363" s="861"/>
      <c r="S363" s="862"/>
      <c r="T363" s="862"/>
      <c r="U363" s="862"/>
      <c r="V363" s="862"/>
      <c r="W363" s="862"/>
      <c r="X363" s="862"/>
      <c r="Y363" s="55"/>
      <c r="Z363" s="152"/>
      <c r="AA363" s="794"/>
    </row>
    <row r="364" spans="1:27" s="312" customFormat="1" ht="13.5" customHeight="1" x14ac:dyDescent="0.2">
      <c r="A364" s="1528" t="s">
        <v>20</v>
      </c>
      <c r="B364" s="150"/>
      <c r="C364" s="1886" t="s">
        <v>1289</v>
      </c>
      <c r="D364" s="1887"/>
      <c r="E364" s="1887"/>
      <c r="F364" s="1887"/>
      <c r="G364" s="1887"/>
      <c r="H364" s="1887"/>
      <c r="I364" s="1887"/>
      <c r="J364" s="1887"/>
      <c r="K364" s="1887"/>
      <c r="L364" s="1888"/>
      <c r="M364" s="1495" t="s">
        <v>252</v>
      </c>
      <c r="N364" s="1496"/>
      <c r="O364" s="1496"/>
      <c r="P364" s="1496"/>
      <c r="Q364" s="1496"/>
      <c r="R364" s="1496"/>
      <c r="S364" s="1496"/>
      <c r="T364" s="1496"/>
      <c r="U364" s="1496"/>
      <c r="V364" s="1496"/>
      <c r="W364" s="1496"/>
      <c r="X364" s="1497"/>
      <c r="Y364" s="594"/>
      <c r="Z364" s="152"/>
      <c r="AA364" s="794"/>
    </row>
    <row r="365" spans="1:27" s="312" customFormat="1" ht="13.5" customHeight="1" x14ac:dyDescent="0.2">
      <c r="A365" s="1529"/>
      <c r="B365" s="150"/>
      <c r="C365" s="1889"/>
      <c r="D365" s="1890"/>
      <c r="E365" s="1890"/>
      <c r="F365" s="1890"/>
      <c r="G365" s="1890"/>
      <c r="H365" s="1890"/>
      <c r="I365" s="1890"/>
      <c r="J365" s="1890"/>
      <c r="K365" s="1890"/>
      <c r="L365" s="1891"/>
      <c r="M365" s="1632" t="s">
        <v>1311</v>
      </c>
      <c r="N365" s="1633"/>
      <c r="O365" s="1633"/>
      <c r="P365" s="1633"/>
      <c r="Q365" s="1633"/>
      <c r="R365" s="1634"/>
      <c r="S365" s="1705"/>
      <c r="T365" s="1706"/>
      <c r="U365" s="1706"/>
      <c r="V365" s="1706"/>
      <c r="W365" s="1706"/>
      <c r="X365" s="1707"/>
      <c r="Y365" s="594"/>
      <c r="Z365" s="152"/>
      <c r="AA365" s="794"/>
    </row>
    <row r="366" spans="1:27" s="312" customFormat="1" ht="21" customHeight="1" x14ac:dyDescent="0.2">
      <c r="A366" s="1529"/>
      <c r="B366" s="150"/>
      <c r="C366" s="1892"/>
      <c r="D366" s="1893"/>
      <c r="E366" s="1893"/>
      <c r="F366" s="1893"/>
      <c r="G366" s="1893"/>
      <c r="H366" s="1893"/>
      <c r="I366" s="1893"/>
      <c r="J366" s="1893"/>
      <c r="K366" s="1893"/>
      <c r="L366" s="1894"/>
      <c r="M366" s="1761" t="str">
        <f>IF(M355="","Summe wie 1.12",M355)</f>
        <v>Summe wie 1.12</v>
      </c>
      <c r="N366" s="1762"/>
      <c r="O366" s="1762"/>
      <c r="P366" s="1762"/>
      <c r="Q366" s="1762"/>
      <c r="R366" s="1763"/>
      <c r="S366" s="1586"/>
      <c r="T366" s="1587"/>
      <c r="U366" s="1587"/>
      <c r="V366" s="1587"/>
      <c r="W366" s="1587"/>
      <c r="X366" s="1588"/>
      <c r="Y366" s="594"/>
      <c r="Z366" s="152"/>
      <c r="AA366" s="794"/>
    </row>
    <row r="367" spans="1:27" s="312" customFormat="1" ht="9" customHeight="1" x14ac:dyDescent="0.2">
      <c r="A367" s="1062"/>
      <c r="B367" s="150"/>
      <c r="C367" s="1654" t="s">
        <v>123</v>
      </c>
      <c r="D367" s="1448" t="s">
        <v>1818</v>
      </c>
      <c r="E367" s="1449"/>
      <c r="F367" s="1449"/>
      <c r="G367" s="1449"/>
      <c r="H367" s="1449"/>
      <c r="I367" s="1449"/>
      <c r="J367" s="1449"/>
      <c r="K367" s="1449"/>
      <c r="L367" s="1449"/>
      <c r="M367" s="1591"/>
      <c r="N367" s="1592"/>
      <c r="O367" s="1592"/>
      <c r="P367" s="1592"/>
      <c r="Q367" s="1592"/>
      <c r="R367" s="1593"/>
      <c r="S367" s="1591"/>
      <c r="T367" s="1592"/>
      <c r="U367" s="1592"/>
      <c r="V367" s="1592"/>
      <c r="W367" s="1592"/>
      <c r="X367" s="1593"/>
      <c r="Y367" s="594"/>
      <c r="Z367" s="152"/>
      <c r="AA367" s="794"/>
    </row>
    <row r="368" spans="1:27" s="312" customFormat="1" ht="21" customHeight="1" x14ac:dyDescent="0.2">
      <c r="A368" s="1062" t="s">
        <v>1177</v>
      </c>
      <c r="B368" s="150"/>
      <c r="C368" s="1655"/>
      <c r="D368" s="1450"/>
      <c r="E368" s="1451"/>
      <c r="F368" s="1451"/>
      <c r="G368" s="1451"/>
      <c r="H368" s="1451"/>
      <c r="I368" s="1451"/>
      <c r="J368" s="1451"/>
      <c r="K368" s="1451"/>
      <c r="L368" s="1451"/>
      <c r="M368" s="1618"/>
      <c r="N368" s="1619"/>
      <c r="O368" s="1619"/>
      <c r="P368" s="1619"/>
      <c r="Q368" s="1619"/>
      <c r="R368" s="1620"/>
      <c r="S368" s="1580"/>
      <c r="T368" s="1581"/>
      <c r="U368" s="1581"/>
      <c r="V368" s="1581"/>
      <c r="W368" s="1581"/>
      <c r="X368" s="1582"/>
      <c r="Y368" s="594"/>
      <c r="Z368" s="152"/>
      <c r="AA368" s="794">
        <f>IF(M368="?",0,IF(M368&lt;&gt;"",1,0))</f>
        <v>0</v>
      </c>
    </row>
    <row r="369" spans="1:27" s="312" customFormat="1" ht="5.25" customHeight="1" x14ac:dyDescent="0.2">
      <c r="A369" s="1061"/>
      <c r="B369" s="150"/>
      <c r="C369" s="1655"/>
      <c r="D369" s="1448" t="s">
        <v>1805</v>
      </c>
      <c r="E369" s="1449"/>
      <c r="F369" s="1449"/>
      <c r="G369" s="1449"/>
      <c r="H369" s="1449"/>
      <c r="I369" s="1449"/>
      <c r="J369" s="1449"/>
      <c r="K369" s="1449"/>
      <c r="L369" s="1449"/>
      <c r="M369" s="1591"/>
      <c r="N369" s="1592"/>
      <c r="O369" s="1592"/>
      <c r="P369" s="1592"/>
      <c r="Q369" s="1592"/>
      <c r="R369" s="1593"/>
      <c r="S369" s="1591"/>
      <c r="T369" s="1592"/>
      <c r="U369" s="1592"/>
      <c r="V369" s="1592"/>
      <c r="W369" s="1592"/>
      <c r="X369" s="1593"/>
      <c r="Y369" s="594"/>
      <c r="Z369" s="152"/>
      <c r="AA369" s="794"/>
    </row>
    <row r="370" spans="1:27" s="312" customFormat="1" ht="21" customHeight="1" x14ac:dyDescent="0.2">
      <c r="A370" s="1060" t="s">
        <v>1178</v>
      </c>
      <c r="B370" s="150"/>
      <c r="C370" s="1656"/>
      <c r="D370" s="1450"/>
      <c r="E370" s="1451"/>
      <c r="F370" s="1451"/>
      <c r="G370" s="1451"/>
      <c r="H370" s="1451"/>
      <c r="I370" s="1451"/>
      <c r="J370" s="1451"/>
      <c r="K370" s="1451"/>
      <c r="L370" s="1451"/>
      <c r="M370" s="1618"/>
      <c r="N370" s="1619"/>
      <c r="O370" s="1619"/>
      <c r="P370" s="1619"/>
      <c r="Q370" s="1619"/>
      <c r="R370" s="1620"/>
      <c r="S370" s="1580"/>
      <c r="T370" s="1581"/>
      <c r="U370" s="1581"/>
      <c r="V370" s="1581"/>
      <c r="W370" s="1581"/>
      <c r="X370" s="1582"/>
      <c r="Y370" s="594"/>
      <c r="Z370" s="152"/>
      <c r="AA370" s="794">
        <f>IF(M370="?",0,IF(M370&lt;&gt;"",1,0))</f>
        <v>0</v>
      </c>
    </row>
    <row r="371" spans="1:27" s="312" customFormat="1" ht="9" customHeight="1" thickBot="1" x14ac:dyDescent="0.25">
      <c r="A371" s="842"/>
      <c r="B371" s="150"/>
      <c r="C371" s="855"/>
      <c r="D371" s="855"/>
      <c r="E371" s="855"/>
      <c r="F371" s="856"/>
      <c r="G371" s="856"/>
      <c r="H371" s="856"/>
      <c r="I371" s="856"/>
      <c r="J371" s="856"/>
      <c r="K371" s="856"/>
      <c r="L371" s="856"/>
      <c r="M371" s="857"/>
      <c r="N371" s="857"/>
      <c r="O371" s="857"/>
      <c r="P371" s="857"/>
      <c r="Q371" s="857"/>
      <c r="R371" s="857"/>
      <c r="S371" s="858"/>
      <c r="T371" s="858"/>
      <c r="U371" s="858"/>
      <c r="V371" s="858"/>
      <c r="W371" s="858"/>
      <c r="X371" s="858"/>
      <c r="Y371" s="107"/>
      <c r="Z371" s="152"/>
      <c r="AA371" s="794"/>
    </row>
    <row r="372" spans="1:27" s="312" customFormat="1" ht="9" customHeight="1" x14ac:dyDescent="0.2">
      <c r="A372" s="841"/>
      <c r="B372" s="150"/>
      <c r="C372" s="859"/>
      <c r="D372" s="859"/>
      <c r="E372" s="859"/>
      <c r="F372" s="860"/>
      <c r="G372" s="860"/>
      <c r="H372" s="860"/>
      <c r="I372" s="860"/>
      <c r="J372" s="860"/>
      <c r="K372" s="860"/>
      <c r="L372" s="860"/>
      <c r="M372" s="861"/>
      <c r="N372" s="861"/>
      <c r="O372" s="861"/>
      <c r="P372" s="861"/>
      <c r="Q372" s="861"/>
      <c r="R372" s="861"/>
      <c r="S372" s="862"/>
      <c r="T372" s="862"/>
      <c r="U372" s="862"/>
      <c r="V372" s="862"/>
      <c r="W372" s="862"/>
      <c r="X372" s="862"/>
      <c r="Y372" s="55"/>
      <c r="Z372" s="152"/>
      <c r="AA372" s="794"/>
    </row>
    <row r="373" spans="1:27" s="312" customFormat="1" ht="13.5" customHeight="1" x14ac:dyDescent="0.2">
      <c r="A373" s="1528" t="s">
        <v>20</v>
      </c>
      <c r="B373" s="150"/>
      <c r="C373" s="1886" t="s">
        <v>1290</v>
      </c>
      <c r="D373" s="1887"/>
      <c r="E373" s="1887"/>
      <c r="F373" s="1887"/>
      <c r="G373" s="1887"/>
      <c r="H373" s="1887"/>
      <c r="I373" s="1887"/>
      <c r="J373" s="1887"/>
      <c r="K373" s="1887"/>
      <c r="L373" s="1888"/>
      <c r="M373" s="1495" t="s">
        <v>252</v>
      </c>
      <c r="N373" s="1496"/>
      <c r="O373" s="1496"/>
      <c r="P373" s="1496"/>
      <c r="Q373" s="1496"/>
      <c r="R373" s="1496"/>
      <c r="S373" s="1496"/>
      <c r="T373" s="1496"/>
      <c r="U373" s="1496"/>
      <c r="V373" s="1496"/>
      <c r="W373" s="1496"/>
      <c r="X373" s="1497"/>
      <c r="Y373" s="594"/>
      <c r="Z373" s="152"/>
      <c r="AA373" s="794"/>
    </row>
    <row r="374" spans="1:27" s="312" customFormat="1" ht="13.5" customHeight="1" x14ac:dyDescent="0.2">
      <c r="A374" s="1529"/>
      <c r="B374" s="150"/>
      <c r="C374" s="1889"/>
      <c r="D374" s="1890"/>
      <c r="E374" s="1890"/>
      <c r="F374" s="1890"/>
      <c r="G374" s="1890"/>
      <c r="H374" s="1890"/>
      <c r="I374" s="1890"/>
      <c r="J374" s="1890"/>
      <c r="K374" s="1890"/>
      <c r="L374" s="1891"/>
      <c r="M374" s="1632" t="s">
        <v>1840</v>
      </c>
      <c r="N374" s="1633"/>
      <c r="O374" s="1633"/>
      <c r="P374" s="1633"/>
      <c r="Q374" s="1633"/>
      <c r="R374" s="1634"/>
      <c r="S374" s="1705"/>
      <c r="T374" s="1706"/>
      <c r="U374" s="1706"/>
      <c r="V374" s="1706"/>
      <c r="W374" s="1706"/>
      <c r="X374" s="1707"/>
      <c r="Y374" s="594"/>
      <c r="Z374" s="152"/>
      <c r="AA374" s="794"/>
    </row>
    <row r="375" spans="1:27" s="312" customFormat="1" ht="21" customHeight="1" x14ac:dyDescent="0.2">
      <c r="A375" s="1529"/>
      <c r="B375" s="150"/>
      <c r="C375" s="1892"/>
      <c r="D375" s="1893"/>
      <c r="E375" s="1893"/>
      <c r="F375" s="1893"/>
      <c r="G375" s="1893"/>
      <c r="H375" s="1893"/>
      <c r="I375" s="1893"/>
      <c r="J375" s="1893"/>
      <c r="K375" s="1893"/>
      <c r="L375" s="1894"/>
      <c r="M375" s="1883" t="str">
        <f>IF($M$355="","Summe wie 1.12",$M$355)</f>
        <v>Summe wie 1.12</v>
      </c>
      <c r="N375" s="1884"/>
      <c r="O375" s="1884"/>
      <c r="P375" s="1884"/>
      <c r="Q375" s="1884"/>
      <c r="R375" s="1885"/>
      <c r="S375" s="1586"/>
      <c r="T375" s="1587"/>
      <c r="U375" s="1587"/>
      <c r="V375" s="1587"/>
      <c r="W375" s="1587"/>
      <c r="X375" s="1588"/>
      <c r="Y375" s="594"/>
      <c r="Z375" s="152"/>
      <c r="AA375" s="794"/>
    </row>
    <row r="376" spans="1:27" s="312" customFormat="1" ht="9" customHeight="1" x14ac:dyDescent="0.2">
      <c r="A376" s="1060"/>
      <c r="B376" s="150"/>
      <c r="C376" s="1360" t="s">
        <v>123</v>
      </c>
      <c r="D376" s="1764" t="s">
        <v>1819</v>
      </c>
      <c r="E376" s="1765"/>
      <c r="F376" s="1765"/>
      <c r="G376" s="1765"/>
      <c r="H376" s="1765"/>
      <c r="I376" s="1765"/>
      <c r="J376" s="1765"/>
      <c r="K376" s="1765"/>
      <c r="L376" s="1766"/>
      <c r="M376" s="1462"/>
      <c r="N376" s="1578"/>
      <c r="O376" s="1578"/>
      <c r="P376" s="1578"/>
      <c r="Q376" s="1578"/>
      <c r="R376" s="1579"/>
      <c r="S376" s="1591"/>
      <c r="T376" s="1592"/>
      <c r="U376" s="1592"/>
      <c r="V376" s="1592"/>
      <c r="W376" s="1592"/>
      <c r="X376" s="1593"/>
      <c r="Y376" s="55"/>
      <c r="Z376" s="152"/>
      <c r="AA376" s="794"/>
    </row>
    <row r="377" spans="1:27" s="312" customFormat="1" ht="21" customHeight="1" x14ac:dyDescent="0.2">
      <c r="A377" s="1060" t="s">
        <v>1179</v>
      </c>
      <c r="B377" s="150"/>
      <c r="C377" s="1758"/>
      <c r="D377" s="1767"/>
      <c r="E377" s="1768"/>
      <c r="F377" s="1768"/>
      <c r="G377" s="1768"/>
      <c r="H377" s="1768"/>
      <c r="I377" s="1768"/>
      <c r="J377" s="1768"/>
      <c r="K377" s="1768"/>
      <c r="L377" s="1769"/>
      <c r="M377" s="1618"/>
      <c r="N377" s="1619"/>
      <c r="O377" s="1619"/>
      <c r="P377" s="1619"/>
      <c r="Q377" s="1619"/>
      <c r="R377" s="1620"/>
      <c r="S377" s="1580"/>
      <c r="T377" s="1581"/>
      <c r="U377" s="1581"/>
      <c r="V377" s="1581"/>
      <c r="W377" s="1581"/>
      <c r="X377" s="1582"/>
      <c r="Y377" s="55"/>
      <c r="Z377" s="152"/>
      <c r="AA377" s="794">
        <f>IF(M377="?",0,IF(M377&lt;&gt;"",1,0))</f>
        <v>0</v>
      </c>
    </row>
    <row r="378" spans="1:27" s="312" customFormat="1" ht="5.25" customHeight="1" x14ac:dyDescent="0.2">
      <c r="A378" s="1061"/>
      <c r="B378" s="150"/>
      <c r="C378" s="1758"/>
      <c r="D378" s="1859" t="s">
        <v>1820</v>
      </c>
      <c r="E378" s="1860"/>
      <c r="F378" s="1860"/>
      <c r="G378" s="1860"/>
      <c r="H378" s="1860"/>
      <c r="I378" s="1860"/>
      <c r="J378" s="1860"/>
      <c r="K378" s="1860"/>
      <c r="L378" s="1861"/>
      <c r="M378" s="1462"/>
      <c r="N378" s="1578"/>
      <c r="O378" s="1578"/>
      <c r="P378" s="1578"/>
      <c r="Q378" s="1578"/>
      <c r="R378" s="1579"/>
      <c r="S378" s="1591"/>
      <c r="T378" s="1592"/>
      <c r="U378" s="1592"/>
      <c r="V378" s="1592"/>
      <c r="W378" s="1592"/>
      <c r="X378" s="1593"/>
      <c r="Y378" s="55"/>
      <c r="Z378" s="152"/>
      <c r="AA378" s="794"/>
    </row>
    <row r="379" spans="1:27" s="312" customFormat="1" ht="21" customHeight="1" x14ac:dyDescent="0.2">
      <c r="A379" s="1060" t="s">
        <v>1180</v>
      </c>
      <c r="B379" s="150"/>
      <c r="C379" s="1758"/>
      <c r="D379" s="1450"/>
      <c r="E379" s="1451"/>
      <c r="F379" s="1451"/>
      <c r="G379" s="1451"/>
      <c r="H379" s="1451"/>
      <c r="I379" s="1451"/>
      <c r="J379" s="1451"/>
      <c r="K379" s="1451"/>
      <c r="L379" s="1862"/>
      <c r="M379" s="1618"/>
      <c r="N379" s="1619"/>
      <c r="O379" s="1619"/>
      <c r="P379" s="1619"/>
      <c r="Q379" s="1619"/>
      <c r="R379" s="1620"/>
      <c r="S379" s="1580"/>
      <c r="T379" s="1581"/>
      <c r="U379" s="1581"/>
      <c r="V379" s="1581"/>
      <c r="W379" s="1581"/>
      <c r="X379" s="1582"/>
      <c r="Y379" s="55"/>
      <c r="Z379" s="152"/>
      <c r="AA379" s="794">
        <f>IF(M379="?",0,IF(M379&lt;&gt;"",1,0))</f>
        <v>0</v>
      </c>
    </row>
    <row r="380" spans="1:27" s="312" customFormat="1" ht="5.25" customHeight="1" x14ac:dyDescent="0.2">
      <c r="A380" s="1226"/>
      <c r="B380" s="150"/>
      <c r="C380" s="1758"/>
      <c r="D380" s="1859" t="s">
        <v>1880</v>
      </c>
      <c r="E380" s="1860"/>
      <c r="F380" s="1860"/>
      <c r="G380" s="1860"/>
      <c r="H380" s="1860"/>
      <c r="I380" s="1860"/>
      <c r="J380" s="1860"/>
      <c r="K380" s="1860"/>
      <c r="L380" s="1861"/>
      <c r="M380" s="1462"/>
      <c r="N380" s="1578"/>
      <c r="O380" s="1578"/>
      <c r="P380" s="1578"/>
      <c r="Q380" s="1578"/>
      <c r="R380" s="1579"/>
      <c r="S380" s="1130"/>
      <c r="T380" s="1131"/>
      <c r="U380" s="1131"/>
      <c r="V380" s="1131"/>
      <c r="W380" s="1131"/>
      <c r="X380" s="1132"/>
      <c r="Y380" s="55"/>
      <c r="Z380" s="152"/>
      <c r="AA380" s="794"/>
    </row>
    <row r="381" spans="1:27" s="312" customFormat="1" ht="21" customHeight="1" x14ac:dyDescent="0.2">
      <c r="A381" s="1226" t="s">
        <v>1729</v>
      </c>
      <c r="B381" s="150"/>
      <c r="C381" s="1758"/>
      <c r="D381" s="1450"/>
      <c r="E381" s="1451"/>
      <c r="F381" s="1451"/>
      <c r="G381" s="1451"/>
      <c r="H381" s="1451"/>
      <c r="I381" s="1451"/>
      <c r="J381" s="1451"/>
      <c r="K381" s="1451"/>
      <c r="L381" s="1862"/>
      <c r="M381" s="1618"/>
      <c r="N381" s="1619"/>
      <c r="O381" s="1619"/>
      <c r="P381" s="1619"/>
      <c r="Q381" s="1619"/>
      <c r="R381" s="1620"/>
      <c r="S381" s="1130"/>
      <c r="T381" s="1131"/>
      <c r="U381" s="1131"/>
      <c r="V381" s="1131"/>
      <c r="W381" s="1131"/>
      <c r="X381" s="1132"/>
      <c r="Y381" s="55"/>
      <c r="Z381" s="152"/>
      <c r="AA381" s="794">
        <f>IF(M381="?",0,IF(M381&lt;&gt;"",1,0))</f>
        <v>0</v>
      </c>
    </row>
    <row r="382" spans="1:27" s="312" customFormat="1" ht="5.25" customHeight="1" x14ac:dyDescent="0.2">
      <c r="A382" s="1223"/>
      <c r="B382" s="150"/>
      <c r="C382" s="1759"/>
      <c r="D382" s="1360" t="s">
        <v>123</v>
      </c>
      <c r="E382" s="1566" t="s">
        <v>1877</v>
      </c>
      <c r="F382" s="1752"/>
      <c r="G382" s="1752"/>
      <c r="H382" s="1752"/>
      <c r="I382" s="1752"/>
      <c r="J382" s="1752"/>
      <c r="K382" s="1752"/>
      <c r="L382" s="1753"/>
      <c r="M382" s="1462"/>
      <c r="N382" s="1578"/>
      <c r="O382" s="1578"/>
      <c r="P382" s="1578"/>
      <c r="Q382" s="1578"/>
      <c r="R382" s="1579"/>
      <c r="S382" s="1591"/>
      <c r="T382" s="1592"/>
      <c r="U382" s="1592"/>
      <c r="V382" s="1592"/>
      <c r="W382" s="1592"/>
      <c r="X382" s="1593"/>
      <c r="Y382" s="55"/>
      <c r="Z382" s="152"/>
      <c r="AA382" s="794"/>
    </row>
    <row r="383" spans="1:27" s="312" customFormat="1" ht="21" customHeight="1" x14ac:dyDescent="0.2">
      <c r="A383" s="1222" t="s">
        <v>1181</v>
      </c>
      <c r="B383" s="150"/>
      <c r="C383" s="1759"/>
      <c r="D383" s="1878"/>
      <c r="E383" s="1754"/>
      <c r="F383" s="1754"/>
      <c r="G383" s="1754"/>
      <c r="H383" s="1754"/>
      <c r="I383" s="1754"/>
      <c r="J383" s="1754"/>
      <c r="K383" s="1754"/>
      <c r="L383" s="1755"/>
      <c r="M383" s="1618"/>
      <c r="N383" s="1619"/>
      <c r="O383" s="1619"/>
      <c r="P383" s="1619"/>
      <c r="Q383" s="1619"/>
      <c r="R383" s="1620"/>
      <c r="S383" s="1580"/>
      <c r="T383" s="1581"/>
      <c r="U383" s="1581"/>
      <c r="V383" s="1581"/>
      <c r="W383" s="1581"/>
      <c r="X383" s="1582"/>
      <c r="Y383" s="55"/>
      <c r="Z383" s="152"/>
      <c r="AA383" s="794">
        <f>IF(M383="?",0,IF(M383&lt;&gt;"",1,0))</f>
        <v>0</v>
      </c>
    </row>
    <row r="384" spans="1:27" s="312" customFormat="1" ht="5.25" customHeight="1" x14ac:dyDescent="0.2">
      <c r="A384" s="1223"/>
      <c r="B384" s="150"/>
      <c r="C384" s="1759"/>
      <c r="D384" s="1878"/>
      <c r="E384" s="1570" t="s">
        <v>1878</v>
      </c>
      <c r="F384" s="1752"/>
      <c r="G384" s="1752"/>
      <c r="H384" s="1752"/>
      <c r="I384" s="1752"/>
      <c r="J384" s="1752"/>
      <c r="K384" s="1752"/>
      <c r="L384" s="1753"/>
      <c r="M384" s="1462"/>
      <c r="N384" s="1578"/>
      <c r="O384" s="1578"/>
      <c r="P384" s="1578"/>
      <c r="Q384" s="1578"/>
      <c r="R384" s="1579"/>
      <c r="S384" s="1591"/>
      <c r="T384" s="1592"/>
      <c r="U384" s="1592"/>
      <c r="V384" s="1592"/>
      <c r="W384" s="1592"/>
      <c r="X384" s="1593"/>
      <c r="Y384" s="55"/>
      <c r="Z384" s="152"/>
      <c r="AA384" s="794"/>
    </row>
    <row r="385" spans="1:27" s="312" customFormat="1" ht="21" customHeight="1" x14ac:dyDescent="0.2">
      <c r="A385" s="1222" t="s">
        <v>1182</v>
      </c>
      <c r="B385" s="150"/>
      <c r="C385" s="1760"/>
      <c r="D385" s="1879"/>
      <c r="E385" s="1754"/>
      <c r="F385" s="1754"/>
      <c r="G385" s="1754"/>
      <c r="H385" s="1754"/>
      <c r="I385" s="1754"/>
      <c r="J385" s="1754"/>
      <c r="K385" s="1754"/>
      <c r="L385" s="1755"/>
      <c r="M385" s="1618"/>
      <c r="N385" s="1619"/>
      <c r="O385" s="1619"/>
      <c r="P385" s="1619"/>
      <c r="Q385" s="1619"/>
      <c r="R385" s="1620"/>
      <c r="S385" s="1580"/>
      <c r="T385" s="1581"/>
      <c r="U385" s="1581"/>
      <c r="V385" s="1581"/>
      <c r="W385" s="1581"/>
      <c r="X385" s="1582"/>
      <c r="Y385" s="55"/>
      <c r="Z385" s="152"/>
      <c r="AA385" s="794">
        <f>IF(M385="?",0,IF(M385&lt;&gt;"",1,0))</f>
        <v>0</v>
      </c>
    </row>
    <row r="386" spans="1:27" s="312" customFormat="1" ht="9" customHeight="1" thickBot="1" x14ac:dyDescent="0.25">
      <c r="B386" s="150"/>
      <c r="C386" s="505"/>
      <c r="D386" s="505"/>
      <c r="E386" s="505"/>
      <c r="F386" s="506"/>
      <c r="G386" s="506"/>
      <c r="H386" s="506"/>
      <c r="I386" s="506"/>
      <c r="J386" s="506"/>
      <c r="K386" s="506"/>
      <c r="L386" s="506"/>
      <c r="M386" s="164"/>
      <c r="N386" s="164"/>
      <c r="O386" s="164"/>
      <c r="P386" s="164"/>
      <c r="Q386" s="164"/>
      <c r="R386" s="164"/>
      <c r="S386" s="507"/>
      <c r="T386" s="507"/>
      <c r="U386" s="507"/>
      <c r="V386" s="507"/>
      <c r="W386" s="507"/>
      <c r="X386" s="507"/>
      <c r="Y386" s="594"/>
      <c r="Z386" s="152"/>
      <c r="AA386" s="794"/>
    </row>
    <row r="387" spans="1:27" s="312" customFormat="1" ht="9" customHeight="1" x14ac:dyDescent="0.2">
      <c r="A387" s="841"/>
      <c r="B387" s="150"/>
      <c r="C387" s="851"/>
      <c r="D387" s="851"/>
      <c r="E387" s="851"/>
      <c r="F387" s="852"/>
      <c r="G387" s="852"/>
      <c r="H387" s="852"/>
      <c r="I387" s="852"/>
      <c r="J387" s="852"/>
      <c r="K387" s="852"/>
      <c r="L387" s="852"/>
      <c r="M387" s="853"/>
      <c r="N387" s="853"/>
      <c r="O387" s="853"/>
      <c r="P387" s="853"/>
      <c r="Q387" s="853"/>
      <c r="R387" s="853"/>
      <c r="S387" s="854"/>
      <c r="T387" s="854"/>
      <c r="U387" s="854"/>
      <c r="V387" s="854"/>
      <c r="W387" s="107"/>
      <c r="X387" s="107"/>
      <c r="Y387" s="107"/>
      <c r="Z387" s="152"/>
      <c r="AA387" s="794"/>
    </row>
    <row r="388" spans="1:27" s="312" customFormat="1" ht="13.5" customHeight="1" x14ac:dyDescent="0.2">
      <c r="A388" s="1528"/>
      <c r="B388" s="150"/>
      <c r="C388" s="1550" t="s">
        <v>1291</v>
      </c>
      <c r="D388" s="1551"/>
      <c r="E388" s="1551"/>
      <c r="F388" s="1551"/>
      <c r="G388" s="1551"/>
      <c r="H388" s="1551"/>
      <c r="I388" s="1551"/>
      <c r="J388" s="1551"/>
      <c r="K388" s="1551"/>
      <c r="L388" s="1880"/>
      <c r="M388" s="1495" t="s">
        <v>252</v>
      </c>
      <c r="N388" s="1496"/>
      <c r="O388" s="1496"/>
      <c r="P388" s="1496"/>
      <c r="Q388" s="1496"/>
      <c r="R388" s="1496"/>
      <c r="S388" s="1496"/>
      <c r="T388" s="1496"/>
      <c r="U388" s="1496"/>
      <c r="V388" s="1496"/>
      <c r="W388" s="1496"/>
      <c r="X388" s="1497"/>
      <c r="Y388" s="594"/>
      <c r="Z388" s="152"/>
      <c r="AA388" s="794"/>
    </row>
    <row r="389" spans="1:27" s="312" customFormat="1" ht="13.5" customHeight="1" x14ac:dyDescent="0.2">
      <c r="A389" s="1529"/>
      <c r="B389" s="150"/>
      <c r="C389" s="1881"/>
      <c r="D389" s="1273"/>
      <c r="E389" s="1273"/>
      <c r="F389" s="1273"/>
      <c r="G389" s="1273"/>
      <c r="H389" s="1273"/>
      <c r="I389" s="1273"/>
      <c r="J389" s="1273"/>
      <c r="K389" s="1273"/>
      <c r="L389" s="1882"/>
      <c r="M389" s="1632" t="s">
        <v>1312</v>
      </c>
      <c r="N389" s="1633"/>
      <c r="O389" s="1633"/>
      <c r="P389" s="1633"/>
      <c r="Q389" s="1633"/>
      <c r="R389" s="1634"/>
      <c r="S389" s="1705"/>
      <c r="T389" s="1706"/>
      <c r="U389" s="1706"/>
      <c r="V389" s="1706"/>
      <c r="W389" s="1706"/>
      <c r="X389" s="1707"/>
      <c r="Y389" s="594"/>
      <c r="Z389" s="152"/>
      <c r="AA389" s="794"/>
    </row>
    <row r="390" spans="1:27" s="312" customFormat="1" ht="21" customHeight="1" x14ac:dyDescent="0.2">
      <c r="A390" s="1529"/>
      <c r="B390" s="150"/>
      <c r="C390" s="1459"/>
      <c r="D390" s="1460"/>
      <c r="E390" s="1460"/>
      <c r="F390" s="1460"/>
      <c r="G390" s="1460"/>
      <c r="H390" s="1460"/>
      <c r="I390" s="1460"/>
      <c r="J390" s="1460"/>
      <c r="K390" s="1460"/>
      <c r="L390" s="1461"/>
      <c r="M390" s="1883" t="str">
        <f>IF(M392+M394+M396+M398+M400=0,"Summe wird berechnet.",M392+M394+M396+M398+M400)</f>
        <v>Summe wird berechnet.</v>
      </c>
      <c r="N390" s="1884"/>
      <c r="O390" s="1884"/>
      <c r="P390" s="1884"/>
      <c r="Q390" s="1884"/>
      <c r="R390" s="1885"/>
      <c r="S390" s="1586"/>
      <c r="T390" s="1587"/>
      <c r="U390" s="1587"/>
      <c r="V390" s="1587"/>
      <c r="W390" s="1587"/>
      <c r="X390" s="1588"/>
      <c r="Y390" s="594"/>
      <c r="Z390" s="152"/>
      <c r="AA390" s="794"/>
    </row>
    <row r="391" spans="1:27" s="312" customFormat="1" ht="9" customHeight="1" x14ac:dyDescent="0.2">
      <c r="A391" s="1060"/>
      <c r="B391" s="150"/>
      <c r="C391" s="1360" t="s">
        <v>123</v>
      </c>
      <c r="D391" s="1448" t="s">
        <v>1821</v>
      </c>
      <c r="E391" s="1449"/>
      <c r="F391" s="1449"/>
      <c r="G391" s="1449"/>
      <c r="H391" s="1449"/>
      <c r="I391" s="1449"/>
      <c r="J391" s="1449"/>
      <c r="K391" s="1449"/>
      <c r="L391" s="1449"/>
      <c r="M391" s="1462"/>
      <c r="N391" s="1578"/>
      <c r="O391" s="1578"/>
      <c r="P391" s="1578"/>
      <c r="Q391" s="1578"/>
      <c r="R391" s="1579"/>
      <c r="S391" s="1591"/>
      <c r="T391" s="1592"/>
      <c r="U391" s="1592"/>
      <c r="V391" s="1592"/>
      <c r="W391" s="1592"/>
      <c r="X391" s="1593"/>
      <c r="Y391" s="55"/>
      <c r="Z391" s="152"/>
      <c r="AA391" s="794"/>
    </row>
    <row r="392" spans="1:27" s="312" customFormat="1" ht="21" customHeight="1" x14ac:dyDescent="0.2">
      <c r="A392" s="1060" t="s">
        <v>1183</v>
      </c>
      <c r="B392" s="150"/>
      <c r="C392" s="1758"/>
      <c r="D392" s="1450"/>
      <c r="E392" s="1451"/>
      <c r="F392" s="1451"/>
      <c r="G392" s="1451"/>
      <c r="H392" s="1451"/>
      <c r="I392" s="1451"/>
      <c r="J392" s="1451"/>
      <c r="K392" s="1451"/>
      <c r="L392" s="1451"/>
      <c r="M392" s="1618"/>
      <c r="N392" s="1619"/>
      <c r="O392" s="1619"/>
      <c r="P392" s="1619"/>
      <c r="Q392" s="1619"/>
      <c r="R392" s="1620"/>
      <c r="S392" s="1580"/>
      <c r="T392" s="1581"/>
      <c r="U392" s="1581"/>
      <c r="V392" s="1581"/>
      <c r="W392" s="1581"/>
      <c r="X392" s="1582"/>
      <c r="Y392" s="55"/>
      <c r="Z392" s="152"/>
      <c r="AA392" s="794">
        <f>IF(M392="?",0,IF(M392&lt;&gt;"",1,0))</f>
        <v>0</v>
      </c>
    </row>
    <row r="393" spans="1:27" s="312" customFormat="1" ht="5.25" customHeight="1" x14ac:dyDescent="0.2">
      <c r="A393" s="1061"/>
      <c r="B393" s="150"/>
      <c r="C393" s="1758"/>
      <c r="D393" s="1448" t="s">
        <v>1822</v>
      </c>
      <c r="E393" s="1449"/>
      <c r="F393" s="1449"/>
      <c r="G393" s="1449"/>
      <c r="H393" s="1449"/>
      <c r="I393" s="1449"/>
      <c r="J393" s="1449"/>
      <c r="K393" s="1449"/>
      <c r="L393" s="1449"/>
      <c r="M393" s="1462"/>
      <c r="N393" s="1578"/>
      <c r="O393" s="1578"/>
      <c r="P393" s="1578"/>
      <c r="Q393" s="1578"/>
      <c r="R393" s="1579"/>
      <c r="S393" s="1591"/>
      <c r="T393" s="1592"/>
      <c r="U393" s="1592"/>
      <c r="V393" s="1592"/>
      <c r="W393" s="1592"/>
      <c r="X393" s="1593"/>
      <c r="Y393" s="55"/>
      <c r="Z393" s="152"/>
      <c r="AA393" s="794"/>
    </row>
    <row r="394" spans="1:27" s="312" customFormat="1" ht="21" customHeight="1" x14ac:dyDescent="0.2">
      <c r="A394" s="1060" t="s">
        <v>1184</v>
      </c>
      <c r="B394" s="150"/>
      <c r="C394" s="1758"/>
      <c r="D394" s="1450"/>
      <c r="E394" s="1451"/>
      <c r="F394" s="1451"/>
      <c r="G394" s="1451"/>
      <c r="H394" s="1451"/>
      <c r="I394" s="1451"/>
      <c r="J394" s="1451"/>
      <c r="K394" s="1451"/>
      <c r="L394" s="1451"/>
      <c r="M394" s="1618"/>
      <c r="N394" s="1619"/>
      <c r="O394" s="1619"/>
      <c r="P394" s="1619"/>
      <c r="Q394" s="1619"/>
      <c r="R394" s="1620"/>
      <c r="S394" s="1580"/>
      <c r="T394" s="1581"/>
      <c r="U394" s="1581"/>
      <c r="V394" s="1581"/>
      <c r="W394" s="1581"/>
      <c r="X394" s="1582"/>
      <c r="Y394" s="55"/>
      <c r="Z394" s="152"/>
      <c r="AA394" s="794">
        <f>IF(M394="?",0,IF(M394&lt;&gt;"",1,0))</f>
        <v>0</v>
      </c>
    </row>
    <row r="395" spans="1:27" s="312" customFormat="1" ht="5.25" customHeight="1" x14ac:dyDescent="0.2">
      <c r="A395" s="1061"/>
      <c r="B395" s="150"/>
      <c r="C395" s="1759"/>
      <c r="D395" s="1448" t="s">
        <v>1823</v>
      </c>
      <c r="E395" s="1449"/>
      <c r="F395" s="1449"/>
      <c r="G395" s="1449"/>
      <c r="H395" s="1449"/>
      <c r="I395" s="1449"/>
      <c r="J395" s="1449"/>
      <c r="K395" s="1449"/>
      <c r="L395" s="1449"/>
      <c r="M395" s="1462"/>
      <c r="N395" s="1578"/>
      <c r="O395" s="1578"/>
      <c r="P395" s="1578"/>
      <c r="Q395" s="1578"/>
      <c r="R395" s="1579"/>
      <c r="S395" s="1591"/>
      <c r="T395" s="1592"/>
      <c r="U395" s="1592"/>
      <c r="V395" s="1592"/>
      <c r="W395" s="1592"/>
      <c r="X395" s="1593"/>
      <c r="Y395" s="55"/>
      <c r="Z395" s="152"/>
      <c r="AA395" s="794"/>
    </row>
    <row r="396" spans="1:27" s="312" customFormat="1" ht="21" customHeight="1" x14ac:dyDescent="0.2">
      <c r="A396" s="1060" t="s">
        <v>1185</v>
      </c>
      <c r="B396" s="150"/>
      <c r="C396" s="1759"/>
      <c r="D396" s="1450"/>
      <c r="E396" s="1451"/>
      <c r="F396" s="1451"/>
      <c r="G396" s="1451"/>
      <c r="H396" s="1451"/>
      <c r="I396" s="1451"/>
      <c r="J396" s="1451"/>
      <c r="K396" s="1451"/>
      <c r="L396" s="1451"/>
      <c r="M396" s="1618"/>
      <c r="N396" s="1619"/>
      <c r="O396" s="1619"/>
      <c r="P396" s="1619"/>
      <c r="Q396" s="1619"/>
      <c r="R396" s="1620"/>
      <c r="S396" s="1580"/>
      <c r="T396" s="1581"/>
      <c r="U396" s="1581"/>
      <c r="V396" s="1581"/>
      <c r="W396" s="1581"/>
      <c r="X396" s="1582"/>
      <c r="Y396" s="55"/>
      <c r="Z396" s="152"/>
      <c r="AA396" s="794">
        <f>IF(M396="?",0,IF(M396&lt;&gt;"",1,0))</f>
        <v>0</v>
      </c>
    </row>
    <row r="397" spans="1:27" s="312" customFormat="1" ht="5.25" customHeight="1" x14ac:dyDescent="0.2">
      <c r="A397" s="1061"/>
      <c r="B397" s="150"/>
      <c r="C397" s="1759"/>
      <c r="D397" s="1448" t="s">
        <v>1824</v>
      </c>
      <c r="E397" s="1449"/>
      <c r="F397" s="1449"/>
      <c r="G397" s="1449"/>
      <c r="H397" s="1449"/>
      <c r="I397" s="1449"/>
      <c r="J397" s="1449"/>
      <c r="K397" s="1449"/>
      <c r="L397" s="1449"/>
      <c r="M397" s="1462"/>
      <c r="N397" s="1578"/>
      <c r="O397" s="1578"/>
      <c r="P397" s="1578"/>
      <c r="Q397" s="1578"/>
      <c r="R397" s="1579"/>
      <c r="S397" s="1591"/>
      <c r="T397" s="1592"/>
      <c r="U397" s="1592"/>
      <c r="V397" s="1592"/>
      <c r="W397" s="1592"/>
      <c r="X397" s="1593"/>
      <c r="Y397" s="55"/>
      <c r="Z397" s="152"/>
      <c r="AA397" s="794"/>
    </row>
    <row r="398" spans="1:27" s="312" customFormat="1" ht="21" customHeight="1" x14ac:dyDescent="0.2">
      <c r="A398" s="1060" t="s">
        <v>1186</v>
      </c>
      <c r="B398" s="150"/>
      <c r="C398" s="1759"/>
      <c r="D398" s="1450"/>
      <c r="E398" s="1451"/>
      <c r="F398" s="1451"/>
      <c r="G398" s="1451"/>
      <c r="H398" s="1451"/>
      <c r="I398" s="1451"/>
      <c r="J398" s="1451"/>
      <c r="K398" s="1451"/>
      <c r="L398" s="1451"/>
      <c r="M398" s="1618"/>
      <c r="N398" s="1619"/>
      <c r="O398" s="1619"/>
      <c r="P398" s="1619"/>
      <c r="Q398" s="1619"/>
      <c r="R398" s="1620"/>
      <c r="S398" s="1580"/>
      <c r="T398" s="1581"/>
      <c r="U398" s="1581"/>
      <c r="V398" s="1581"/>
      <c r="W398" s="1581"/>
      <c r="X398" s="1582"/>
      <c r="Y398" s="55"/>
      <c r="Z398" s="152"/>
      <c r="AA398" s="794">
        <f>IF(M398="?",0,IF(M398&lt;&gt;"",1,0))</f>
        <v>0</v>
      </c>
    </row>
    <row r="399" spans="1:27" s="312" customFormat="1" ht="5.25" customHeight="1" x14ac:dyDescent="0.2">
      <c r="A399" s="1061"/>
      <c r="B399" s="150"/>
      <c r="C399" s="1759"/>
      <c r="D399" s="1448" t="s">
        <v>1825</v>
      </c>
      <c r="E399" s="1449"/>
      <c r="F399" s="1449"/>
      <c r="G399" s="1449"/>
      <c r="H399" s="1449"/>
      <c r="I399" s="1449"/>
      <c r="J399" s="1449"/>
      <c r="K399" s="1449"/>
      <c r="L399" s="1449"/>
      <c r="M399" s="1462"/>
      <c r="N399" s="1578"/>
      <c r="O399" s="1578"/>
      <c r="P399" s="1578"/>
      <c r="Q399" s="1578"/>
      <c r="R399" s="1579"/>
      <c r="S399" s="1591"/>
      <c r="T399" s="1592"/>
      <c r="U399" s="1592"/>
      <c r="V399" s="1592"/>
      <c r="W399" s="1592"/>
      <c r="X399" s="1593"/>
      <c r="Y399" s="55"/>
      <c r="Z399" s="152"/>
      <c r="AA399" s="794"/>
    </row>
    <row r="400" spans="1:27" s="312" customFormat="1" ht="21" customHeight="1" x14ac:dyDescent="0.2">
      <c r="A400" s="1060" t="s">
        <v>1187</v>
      </c>
      <c r="B400" s="150"/>
      <c r="C400" s="1760"/>
      <c r="D400" s="1450"/>
      <c r="E400" s="1451"/>
      <c r="F400" s="1451"/>
      <c r="G400" s="1451"/>
      <c r="H400" s="1451"/>
      <c r="I400" s="1451"/>
      <c r="J400" s="1451"/>
      <c r="K400" s="1451"/>
      <c r="L400" s="1451"/>
      <c r="M400" s="1618"/>
      <c r="N400" s="1619"/>
      <c r="O400" s="1619"/>
      <c r="P400" s="1619"/>
      <c r="Q400" s="1619"/>
      <c r="R400" s="1620"/>
      <c r="S400" s="1580"/>
      <c r="T400" s="1581"/>
      <c r="U400" s="1581"/>
      <c r="V400" s="1581"/>
      <c r="W400" s="1581"/>
      <c r="X400" s="1582"/>
      <c r="Y400" s="55"/>
      <c r="Z400" s="152"/>
      <c r="AA400" s="794">
        <f>IF(M400="?",0,IF(M400&lt;&gt;"",1,0))</f>
        <v>0</v>
      </c>
    </row>
    <row r="401" spans="1:27" ht="9" customHeight="1" x14ac:dyDescent="0.2">
      <c r="A401" s="265" t="str">
        <f>IF(L4&lt;&gt;"",L4,"")</f>
        <v>00000000</v>
      </c>
      <c r="B401" s="194"/>
      <c r="C401" s="123"/>
      <c r="D401" s="123"/>
      <c r="E401" s="123"/>
      <c r="F401" s="195"/>
      <c r="G401" s="195"/>
      <c r="H401" s="195"/>
      <c r="I401" s="195"/>
      <c r="J401" s="195"/>
      <c r="K401" s="195"/>
      <c r="L401" s="195"/>
      <c r="M401" s="80"/>
      <c r="N401" s="80"/>
      <c r="O401" s="80"/>
      <c r="P401" s="124"/>
      <c r="Q401" s="124"/>
      <c r="R401" s="124"/>
      <c r="S401" s="195"/>
      <c r="T401" s="195"/>
      <c r="U401" s="195"/>
      <c r="V401" s="124"/>
      <c r="W401" s="124"/>
      <c r="X401" s="124"/>
      <c r="Y401" s="124"/>
      <c r="Z401" s="196"/>
      <c r="AA401" s="794"/>
    </row>
    <row r="402" spans="1:27" s="312" customFormat="1" ht="5.25" customHeight="1" x14ac:dyDescent="0.2">
      <c r="A402" s="393"/>
      <c r="B402" s="631"/>
      <c r="C402" s="632"/>
      <c r="D402" s="632"/>
      <c r="E402" s="632"/>
      <c r="F402" s="632"/>
      <c r="G402" s="632"/>
      <c r="H402" s="632"/>
      <c r="I402" s="632"/>
      <c r="J402" s="632"/>
      <c r="K402" s="632"/>
      <c r="L402" s="632"/>
      <c r="M402" s="632"/>
      <c r="N402" s="632"/>
      <c r="O402" s="632"/>
      <c r="P402" s="632"/>
      <c r="Q402" s="632"/>
      <c r="R402" s="632"/>
      <c r="S402" s="632"/>
      <c r="T402" s="632"/>
      <c r="U402" s="632"/>
      <c r="V402" s="632"/>
      <c r="W402" s="632"/>
      <c r="X402" s="632"/>
      <c r="Y402" s="632"/>
      <c r="Z402" s="634"/>
      <c r="AA402" s="794"/>
    </row>
    <row r="403" spans="1:27" s="312" customFormat="1" ht="24" customHeight="1" x14ac:dyDescent="0.2">
      <c r="A403" s="393"/>
      <c r="B403" s="150"/>
      <c r="C403" s="153" t="s">
        <v>1404</v>
      </c>
      <c r="D403" s="153"/>
      <c r="E403" s="153"/>
      <c r="F403" s="153"/>
      <c r="G403" s="153"/>
      <c r="H403" s="153"/>
      <c r="I403" s="153"/>
      <c r="J403" s="153"/>
      <c r="K403" s="153"/>
      <c r="L403" s="153"/>
      <c r="M403" s="153"/>
      <c r="N403" s="153"/>
      <c r="O403" s="153"/>
      <c r="P403" s="153"/>
      <c r="Q403" s="153"/>
      <c r="R403" s="153"/>
      <c r="S403" s="153"/>
      <c r="T403" s="153"/>
      <c r="U403" s="153"/>
      <c r="V403" s="153"/>
      <c r="W403" s="153"/>
      <c r="X403" s="153"/>
      <c r="Y403" s="153"/>
      <c r="Z403" s="152"/>
      <c r="AA403" s="794"/>
    </row>
    <row r="404" spans="1:27" s="312" customFormat="1" ht="5.25" customHeight="1" x14ac:dyDescent="0.2">
      <c r="A404" s="265"/>
      <c r="B404" s="150"/>
      <c r="C404" s="594"/>
      <c r="D404" s="594"/>
      <c r="E404" s="594"/>
      <c r="F404" s="594"/>
      <c r="G404" s="594"/>
      <c r="H404" s="594"/>
      <c r="I404" s="594"/>
      <c r="J404" s="594"/>
      <c r="K404" s="594"/>
      <c r="L404" s="594"/>
      <c r="M404" s="594"/>
      <c r="N404" s="594"/>
      <c r="O404" s="594"/>
      <c r="P404" s="594"/>
      <c r="Q404" s="594"/>
      <c r="R404" s="594"/>
      <c r="S404" s="594"/>
      <c r="T404" s="594"/>
      <c r="U404" s="594"/>
      <c r="V404" s="594"/>
      <c r="W404" s="594"/>
      <c r="X404" s="594"/>
      <c r="Y404" s="594"/>
      <c r="Z404" s="152"/>
      <c r="AA404" s="794"/>
    </row>
    <row r="405" spans="1:27" s="768" customFormat="1" ht="13.5" customHeight="1" x14ac:dyDescent="0.2">
      <c r="A405" s="394" t="s">
        <v>219</v>
      </c>
      <c r="B405" s="155"/>
      <c r="C405" s="1965" t="s">
        <v>307</v>
      </c>
      <c r="D405" s="1966"/>
      <c r="E405" s="1966"/>
      <c r="F405" s="1966"/>
      <c r="G405" s="1966"/>
      <c r="H405" s="1966"/>
      <c r="I405" s="1966"/>
      <c r="J405" s="1966"/>
      <c r="K405" s="1966"/>
      <c r="L405" s="1966"/>
      <c r="M405" s="1966"/>
      <c r="N405" s="1966"/>
      <c r="O405" s="1966"/>
      <c r="P405" s="1966"/>
      <c r="Q405" s="1966"/>
      <c r="R405" s="1966"/>
      <c r="S405" s="1966"/>
      <c r="T405" s="1966"/>
      <c r="U405" s="1966"/>
      <c r="V405" s="1966"/>
      <c r="W405" s="1966"/>
      <c r="X405" s="1967"/>
      <c r="Y405" s="122"/>
      <c r="Z405" s="156"/>
      <c r="AA405" s="794"/>
    </row>
    <row r="406" spans="1:27" s="768" customFormat="1" ht="5.25" customHeight="1" x14ac:dyDescent="0.2">
      <c r="A406" s="393"/>
      <c r="B406" s="155"/>
      <c r="C406" s="172"/>
      <c r="D406" s="172"/>
      <c r="E406" s="172"/>
      <c r="F406" s="172"/>
      <c r="G406" s="172"/>
      <c r="H406" s="172"/>
      <c r="I406" s="172"/>
      <c r="J406" s="172"/>
      <c r="K406" s="172"/>
      <c r="L406" s="172"/>
      <c r="M406" s="176"/>
      <c r="N406" s="176"/>
      <c r="O406" s="176"/>
      <c r="P406" s="176"/>
      <c r="Q406" s="176"/>
      <c r="R406" s="176"/>
      <c r="S406" s="176"/>
      <c r="T406" s="176"/>
      <c r="U406" s="176"/>
      <c r="V406" s="176"/>
      <c r="W406" s="176"/>
      <c r="X406" s="176"/>
      <c r="Y406" s="176"/>
      <c r="Z406" s="156"/>
      <c r="AA406" s="794"/>
    </row>
    <row r="407" spans="1:27" s="312" customFormat="1" ht="30" customHeight="1" x14ac:dyDescent="0.2">
      <c r="A407" s="393"/>
      <c r="B407" s="150"/>
      <c r="C407" s="1651" t="s">
        <v>1102</v>
      </c>
      <c r="D407" s="1652"/>
      <c r="E407" s="1652"/>
      <c r="F407" s="1652"/>
      <c r="G407" s="1652"/>
      <c r="H407" s="1652"/>
      <c r="I407" s="1652"/>
      <c r="J407" s="1652"/>
      <c r="K407" s="1652"/>
      <c r="L407" s="1653"/>
      <c r="M407" s="1473"/>
      <c r="N407" s="1474"/>
      <c r="O407" s="1474"/>
      <c r="P407" s="1474"/>
      <c r="Q407" s="1474"/>
      <c r="R407" s="1475"/>
      <c r="S407" s="1473" t="s">
        <v>1404</v>
      </c>
      <c r="T407" s="1474"/>
      <c r="U407" s="1474"/>
      <c r="V407" s="1474"/>
      <c r="W407" s="1474"/>
      <c r="X407" s="1475"/>
      <c r="Y407" s="594"/>
      <c r="Z407" s="152"/>
      <c r="AA407" s="794"/>
    </row>
    <row r="408" spans="1:27" s="312" customFormat="1" ht="9" customHeight="1" x14ac:dyDescent="0.2">
      <c r="A408" s="1063"/>
      <c r="B408" s="150"/>
      <c r="C408" s="207"/>
      <c r="D408" s="207"/>
      <c r="E408" s="207"/>
      <c r="F408" s="504"/>
      <c r="G408" s="504"/>
      <c r="H408" s="504"/>
      <c r="I408" s="504"/>
      <c r="J408" s="504"/>
      <c r="K408" s="504"/>
      <c r="L408" s="504"/>
      <c r="M408" s="177"/>
      <c r="N408" s="177"/>
      <c r="O408" s="177"/>
      <c r="P408" s="177"/>
      <c r="Q408" s="177"/>
      <c r="R408" s="177"/>
      <c r="S408" s="55"/>
      <c r="T408" s="55"/>
      <c r="U408" s="55"/>
      <c r="V408" s="594"/>
      <c r="W408" s="594"/>
      <c r="X408" s="594"/>
      <c r="Y408" s="594"/>
      <c r="Z408" s="152"/>
      <c r="AA408" s="794"/>
    </row>
    <row r="409" spans="1:27" s="312" customFormat="1" ht="13.5" customHeight="1" x14ac:dyDescent="0.2">
      <c r="A409" s="1552" t="s">
        <v>1729</v>
      </c>
      <c r="B409" s="150"/>
      <c r="C409" s="1635" t="s">
        <v>1104</v>
      </c>
      <c r="D409" s="1637"/>
      <c r="E409" s="1637"/>
      <c r="F409" s="1637"/>
      <c r="G409" s="1637"/>
      <c r="H409" s="1637"/>
      <c r="I409" s="1637"/>
      <c r="J409" s="1637"/>
      <c r="K409" s="1637"/>
      <c r="L409" s="1638"/>
      <c r="M409" s="1495" t="s">
        <v>729</v>
      </c>
      <c r="N409" s="1496"/>
      <c r="O409" s="1496"/>
      <c r="P409" s="1496"/>
      <c r="Q409" s="1496"/>
      <c r="R409" s="1496"/>
      <c r="S409" s="1496"/>
      <c r="T409" s="1496"/>
      <c r="U409" s="1496"/>
      <c r="V409" s="1496"/>
      <c r="W409" s="1496"/>
      <c r="X409" s="1497"/>
      <c r="Y409" s="594"/>
      <c r="Z409" s="152"/>
      <c r="AA409" s="794"/>
    </row>
    <row r="410" spans="1:27" s="312" customFormat="1" ht="13.5" customHeight="1" x14ac:dyDescent="0.2">
      <c r="A410" s="1553"/>
      <c r="B410" s="150"/>
      <c r="C410" s="1702"/>
      <c r="D410" s="1263"/>
      <c r="E410" s="1263"/>
      <c r="F410" s="1263"/>
      <c r="G410" s="1263"/>
      <c r="H410" s="1263"/>
      <c r="I410" s="1263"/>
      <c r="J410" s="1263"/>
      <c r="K410" s="1263"/>
      <c r="L410" s="1703"/>
      <c r="M410" s="1705"/>
      <c r="N410" s="1706"/>
      <c r="O410" s="1706"/>
      <c r="P410" s="1706"/>
      <c r="Q410" s="1706"/>
      <c r="R410" s="1707"/>
      <c r="S410" s="1632" t="s">
        <v>1841</v>
      </c>
      <c r="T410" s="1633"/>
      <c r="U410" s="1633"/>
      <c r="V410" s="1633"/>
      <c r="W410" s="1633"/>
      <c r="X410" s="1634"/>
      <c r="Y410" s="594"/>
      <c r="Z410" s="152"/>
      <c r="AA410" s="794"/>
    </row>
    <row r="411" spans="1:27" s="312" customFormat="1" ht="21" customHeight="1" x14ac:dyDescent="0.2">
      <c r="A411" s="1553"/>
      <c r="B411" s="150"/>
      <c r="C411" s="1704"/>
      <c r="D411" s="1568"/>
      <c r="E411" s="1568"/>
      <c r="F411" s="1568"/>
      <c r="G411" s="1568"/>
      <c r="H411" s="1568"/>
      <c r="I411" s="1568"/>
      <c r="J411" s="1568"/>
      <c r="K411" s="1568"/>
      <c r="L411" s="1569"/>
      <c r="M411" s="1761"/>
      <c r="N411" s="1762"/>
      <c r="O411" s="1762"/>
      <c r="P411" s="1762"/>
      <c r="Q411" s="1762"/>
      <c r="R411" s="1763"/>
      <c r="S411" s="1962" t="str">
        <f>IF(M381="","Summe wie 1.12.27",M381)</f>
        <v>Summe wie 1.12.27</v>
      </c>
      <c r="T411" s="1963"/>
      <c r="U411" s="1963"/>
      <c r="V411" s="1963"/>
      <c r="W411" s="1963"/>
      <c r="X411" s="1964"/>
      <c r="Y411" s="1756"/>
      <c r="Z411" s="1757"/>
      <c r="AA411" s="794"/>
    </row>
    <row r="412" spans="1:27" s="312" customFormat="1" ht="9" customHeight="1" x14ac:dyDescent="0.2">
      <c r="A412" s="1227"/>
      <c r="B412" s="150"/>
      <c r="C412" s="1654" t="s">
        <v>123</v>
      </c>
      <c r="D412" s="1448" t="s">
        <v>282</v>
      </c>
      <c r="E412" s="1449"/>
      <c r="F412" s="1449"/>
      <c r="G412" s="1449"/>
      <c r="H412" s="1449"/>
      <c r="I412" s="1449"/>
      <c r="J412" s="1449"/>
      <c r="K412" s="1449"/>
      <c r="L412" s="1449"/>
      <c r="M412" s="1770"/>
      <c r="N412" s="1771"/>
      <c r="O412" s="1771"/>
      <c r="P412" s="1771"/>
      <c r="Q412" s="1771"/>
      <c r="R412" s="1772"/>
      <c r="S412" s="1591"/>
      <c r="T412" s="1592"/>
      <c r="U412" s="1592"/>
      <c r="V412" s="1592"/>
      <c r="W412" s="1592"/>
      <c r="X412" s="1593"/>
      <c r="Y412" s="594"/>
      <c r="Z412" s="152"/>
      <c r="AA412" s="794"/>
    </row>
    <row r="413" spans="1:27" s="312" customFormat="1" ht="21" customHeight="1" x14ac:dyDescent="0.2">
      <c r="A413" s="1226" t="s">
        <v>1730</v>
      </c>
      <c r="B413" s="150"/>
      <c r="C413" s="1655"/>
      <c r="D413" s="1450"/>
      <c r="E413" s="1451"/>
      <c r="F413" s="1451"/>
      <c r="G413" s="1451"/>
      <c r="H413" s="1451"/>
      <c r="I413" s="1451"/>
      <c r="J413" s="1451"/>
      <c r="K413" s="1451"/>
      <c r="L413" s="1451"/>
      <c r="M413" s="1615"/>
      <c r="N413" s="1616"/>
      <c r="O413" s="1616"/>
      <c r="P413" s="1616"/>
      <c r="Q413" s="1616"/>
      <c r="R413" s="1617"/>
      <c r="S413" s="1618"/>
      <c r="T413" s="1619"/>
      <c r="U413" s="1619"/>
      <c r="V413" s="1619"/>
      <c r="W413" s="1619"/>
      <c r="X413" s="1620"/>
      <c r="Y413" s="1756"/>
      <c r="Z413" s="1757"/>
      <c r="AA413" s="794">
        <f>IF(S413="?",0,IF(S413&lt;&gt;"",1,0))</f>
        <v>0</v>
      </c>
    </row>
    <row r="414" spans="1:27" s="312" customFormat="1" ht="5.25" customHeight="1" x14ac:dyDescent="0.2">
      <c r="A414" s="1227"/>
      <c r="B414" s="150"/>
      <c r="C414" s="1655"/>
      <c r="D414" s="1448" t="s">
        <v>730</v>
      </c>
      <c r="E414" s="1449"/>
      <c r="F414" s="1449"/>
      <c r="G414" s="1449"/>
      <c r="H414" s="1449"/>
      <c r="I414" s="1449"/>
      <c r="J414" s="1449"/>
      <c r="K414" s="1449"/>
      <c r="L414" s="1449"/>
      <c r="M414" s="1770"/>
      <c r="N414" s="1771"/>
      <c r="O414" s="1771"/>
      <c r="P414" s="1771"/>
      <c r="Q414" s="1771"/>
      <c r="R414" s="1772"/>
      <c r="S414" s="1591"/>
      <c r="T414" s="1592"/>
      <c r="U414" s="1592"/>
      <c r="V414" s="1592"/>
      <c r="W414" s="1592"/>
      <c r="X414" s="1593"/>
      <c r="Y414" s="594"/>
      <c r="Z414" s="152"/>
      <c r="AA414" s="794"/>
    </row>
    <row r="415" spans="1:27" s="312" customFormat="1" ht="21" customHeight="1" x14ac:dyDescent="0.2">
      <c r="A415" s="1226" t="s">
        <v>1731</v>
      </c>
      <c r="B415" s="150"/>
      <c r="C415" s="1655"/>
      <c r="D415" s="1450"/>
      <c r="E415" s="1451"/>
      <c r="F415" s="1451"/>
      <c r="G415" s="1451"/>
      <c r="H415" s="1451"/>
      <c r="I415" s="1451"/>
      <c r="J415" s="1451"/>
      <c r="K415" s="1451"/>
      <c r="L415" s="1451"/>
      <c r="M415" s="1615"/>
      <c r="N415" s="1616"/>
      <c r="O415" s="1616"/>
      <c r="P415" s="1616"/>
      <c r="Q415" s="1616"/>
      <c r="R415" s="1617"/>
      <c r="S415" s="1618"/>
      <c r="T415" s="1619"/>
      <c r="U415" s="1619"/>
      <c r="V415" s="1619"/>
      <c r="W415" s="1619"/>
      <c r="X415" s="1620"/>
      <c r="Y415" s="1756"/>
      <c r="Z415" s="1757"/>
      <c r="AA415" s="794">
        <f>IF(S415="?",0,IF(S415&lt;&gt;"",1,0))</f>
        <v>0</v>
      </c>
    </row>
    <row r="416" spans="1:27" s="312" customFormat="1" ht="5.25" customHeight="1" x14ac:dyDescent="0.2">
      <c r="A416" s="1227"/>
      <c r="B416" s="150"/>
      <c r="C416" s="1655"/>
      <c r="D416" s="1448" t="s">
        <v>283</v>
      </c>
      <c r="E416" s="1711"/>
      <c r="F416" s="1711"/>
      <c r="G416" s="1711"/>
      <c r="H416" s="1711"/>
      <c r="I416" s="1711"/>
      <c r="J416" s="1711"/>
      <c r="K416" s="1711"/>
      <c r="L416" s="1712"/>
      <c r="M416" s="1770"/>
      <c r="N416" s="1771"/>
      <c r="O416" s="1771"/>
      <c r="P416" s="1771"/>
      <c r="Q416" s="1771"/>
      <c r="R416" s="1772"/>
      <c r="S416" s="1591"/>
      <c r="T416" s="1592"/>
      <c r="U416" s="1592"/>
      <c r="V416" s="1592"/>
      <c r="W416" s="1592"/>
      <c r="X416" s="1593"/>
      <c r="Y416" s="594"/>
      <c r="Z416" s="152"/>
      <c r="AA416" s="794"/>
    </row>
    <row r="417" spans="1:27" s="312" customFormat="1" ht="21" customHeight="1" x14ac:dyDescent="0.2">
      <c r="A417" s="1226" t="s">
        <v>1732</v>
      </c>
      <c r="B417" s="150"/>
      <c r="C417" s="1656"/>
      <c r="D417" s="1713"/>
      <c r="E417" s="1714"/>
      <c r="F417" s="1714"/>
      <c r="G417" s="1714"/>
      <c r="H417" s="1714"/>
      <c r="I417" s="1714"/>
      <c r="J417" s="1714"/>
      <c r="K417" s="1714"/>
      <c r="L417" s="1715"/>
      <c r="M417" s="1615"/>
      <c r="N417" s="1616"/>
      <c r="O417" s="1616"/>
      <c r="P417" s="1616"/>
      <c r="Q417" s="1616"/>
      <c r="R417" s="1617"/>
      <c r="S417" s="1618"/>
      <c r="T417" s="1619"/>
      <c r="U417" s="1619"/>
      <c r="V417" s="1619"/>
      <c r="W417" s="1619"/>
      <c r="X417" s="1620"/>
      <c r="Y417" s="594"/>
      <c r="Z417" s="152"/>
      <c r="AA417" s="794">
        <f>IF(S417="?",0,IF(S417&lt;&gt;"",1,0))</f>
        <v>0</v>
      </c>
    </row>
    <row r="418" spans="1:27" ht="9" customHeight="1" x14ac:dyDescent="0.2">
      <c r="A418" s="265"/>
      <c r="B418" s="194"/>
      <c r="C418" s="123"/>
      <c r="D418" s="123"/>
      <c r="E418" s="123"/>
      <c r="F418" s="195"/>
      <c r="G418" s="195"/>
      <c r="H418" s="195"/>
      <c r="I418" s="195"/>
      <c r="J418" s="195"/>
      <c r="K418" s="195"/>
      <c r="L418" s="195"/>
      <c r="M418" s="80"/>
      <c r="N418" s="80"/>
      <c r="O418" s="80"/>
      <c r="P418" s="124"/>
      <c r="Q418" s="124"/>
      <c r="R418" s="124"/>
      <c r="S418" s="195"/>
      <c r="T418" s="195"/>
      <c r="U418" s="195"/>
      <c r="V418" s="124"/>
      <c r="W418" s="124"/>
      <c r="X418" s="124"/>
      <c r="Y418" s="124"/>
      <c r="Z418" s="196"/>
      <c r="AA418" s="794"/>
    </row>
    <row r="419" spans="1:27" ht="5.25" customHeight="1" x14ac:dyDescent="0.2">
      <c r="A419" s="393"/>
      <c r="B419" s="866"/>
      <c r="C419" s="867"/>
      <c r="D419" s="867"/>
      <c r="E419" s="867"/>
      <c r="F419" s="868"/>
      <c r="G419" s="868"/>
      <c r="H419" s="868"/>
      <c r="I419" s="868"/>
      <c r="J419" s="868"/>
      <c r="K419" s="868"/>
      <c r="L419" s="868"/>
      <c r="M419" s="869"/>
      <c r="N419" s="869"/>
      <c r="O419" s="869"/>
      <c r="P419" s="870"/>
      <c r="Q419" s="870"/>
      <c r="R419" s="870"/>
      <c r="S419" s="868"/>
      <c r="T419" s="868"/>
      <c r="U419" s="868"/>
      <c r="V419" s="870"/>
      <c r="W419" s="870"/>
      <c r="X419" s="870"/>
      <c r="Y419" s="870"/>
      <c r="Z419" s="871"/>
      <c r="AA419" s="794"/>
    </row>
    <row r="420" spans="1:27" ht="24" customHeight="1" x14ac:dyDescent="0.2">
      <c r="A420" s="393"/>
      <c r="B420" s="174"/>
      <c r="C420" s="153" t="s">
        <v>1398</v>
      </c>
      <c r="D420" s="153"/>
      <c r="E420" s="153"/>
      <c r="F420" s="153"/>
      <c r="G420" s="153"/>
      <c r="H420" s="153"/>
      <c r="I420" s="153"/>
      <c r="J420" s="153"/>
      <c r="K420" s="153"/>
      <c r="L420" s="153"/>
      <c r="M420" s="153"/>
      <c r="N420" s="153"/>
      <c r="O420" s="153"/>
      <c r="P420" s="153"/>
      <c r="Q420" s="153"/>
      <c r="R420" s="153"/>
      <c r="S420" s="153"/>
      <c r="T420" s="153"/>
      <c r="U420" s="153"/>
      <c r="V420" s="197"/>
      <c r="W420" s="197"/>
      <c r="X420" s="197"/>
      <c r="Y420" s="197"/>
      <c r="Z420" s="175"/>
      <c r="AA420" s="794"/>
    </row>
    <row r="421" spans="1:27" s="312" customFormat="1" ht="5.25" customHeight="1" x14ac:dyDescent="0.2">
      <c r="A421" s="1059"/>
      <c r="B421" s="150"/>
      <c r="C421" s="1107"/>
      <c r="D421" s="1107"/>
      <c r="E421" s="1107"/>
      <c r="F421" s="158"/>
      <c r="G421" s="158"/>
      <c r="H421" s="158"/>
      <c r="I421" s="158"/>
      <c r="J421" s="158"/>
      <c r="K421" s="158"/>
      <c r="L421" s="158"/>
      <c r="M421" s="177"/>
      <c r="N421" s="177"/>
      <c r="O421" s="177"/>
      <c r="P421" s="177"/>
      <c r="Q421" s="177"/>
      <c r="R421" s="177"/>
      <c r="S421" s="107"/>
      <c r="T421" s="107"/>
      <c r="U421" s="107"/>
      <c r="V421" s="107"/>
      <c r="W421" s="107"/>
      <c r="X421" s="107"/>
      <c r="Y421" s="107"/>
      <c r="Z421" s="152"/>
      <c r="AA421" s="794"/>
    </row>
    <row r="422" spans="1:27" s="312" customFormat="1" ht="5.25" customHeight="1" x14ac:dyDescent="0.2">
      <c r="A422" s="1528" t="s">
        <v>1508</v>
      </c>
      <c r="B422" s="150"/>
      <c r="C422" s="1536" t="s">
        <v>1634</v>
      </c>
      <c r="D422" s="1537"/>
      <c r="E422" s="1537"/>
      <c r="F422" s="1537"/>
      <c r="G422" s="1537"/>
      <c r="H422" s="1537"/>
      <c r="I422" s="1537"/>
      <c r="J422" s="1537"/>
      <c r="K422" s="1537"/>
      <c r="L422" s="1537"/>
      <c r="M422" s="1530"/>
      <c r="N422" s="1531"/>
      <c r="O422" s="1531"/>
      <c r="P422" s="1531"/>
      <c r="Q422" s="1531"/>
      <c r="R422" s="1531"/>
      <c r="S422" s="1770"/>
      <c r="T422" s="1771"/>
      <c r="U422" s="1771"/>
      <c r="V422" s="1771"/>
      <c r="W422" s="1771"/>
      <c r="X422" s="1772"/>
      <c r="Y422" s="594"/>
      <c r="Z422" s="152"/>
      <c r="AA422" s="794"/>
    </row>
    <row r="423" spans="1:27" s="312" customFormat="1" ht="21" customHeight="1" x14ac:dyDescent="0.2">
      <c r="A423" s="1529"/>
      <c r="B423" s="150"/>
      <c r="C423" s="1492"/>
      <c r="D423" s="1493"/>
      <c r="E423" s="1493"/>
      <c r="F423" s="1493"/>
      <c r="G423" s="1493"/>
      <c r="H423" s="1493"/>
      <c r="I423" s="1493"/>
      <c r="J423" s="1493"/>
      <c r="K423" s="1493"/>
      <c r="L423" s="1493"/>
      <c r="M423" s="1532"/>
      <c r="N423" s="1533"/>
      <c r="O423" s="1533"/>
      <c r="P423" s="1533"/>
      <c r="Q423" s="1533"/>
      <c r="R423" s="1533"/>
      <c r="S423" s="1615"/>
      <c r="T423" s="1616"/>
      <c r="U423" s="1616"/>
      <c r="V423" s="1616"/>
      <c r="W423" s="1616"/>
      <c r="X423" s="1617"/>
      <c r="Y423" s="594"/>
      <c r="Z423" s="152"/>
      <c r="AA423" s="794">
        <f>IF(M423="?",0,IF(M423&lt;&gt;"",1,0))</f>
        <v>0</v>
      </c>
    </row>
    <row r="424" spans="1:27" s="312" customFormat="1" ht="5.25" customHeight="1" x14ac:dyDescent="0.2">
      <c r="A424" s="1188"/>
      <c r="B424" s="150"/>
      <c r="C424" s="1189"/>
      <c r="D424" s="1189"/>
      <c r="E424" s="1189"/>
      <c r="F424" s="158"/>
      <c r="G424" s="158"/>
      <c r="H424" s="158"/>
      <c r="I424" s="158"/>
      <c r="J424" s="158"/>
      <c r="K424" s="158"/>
      <c r="L424" s="158"/>
      <c r="M424" s="177"/>
      <c r="N424" s="177"/>
      <c r="O424" s="177"/>
      <c r="P424" s="177"/>
      <c r="Q424" s="177"/>
      <c r="R424" s="177"/>
      <c r="S424" s="107"/>
      <c r="T424" s="107"/>
      <c r="U424" s="107"/>
      <c r="V424" s="107"/>
      <c r="W424" s="107"/>
      <c r="X424" s="107"/>
      <c r="Y424" s="107"/>
      <c r="Z424" s="152"/>
      <c r="AA424" s="794"/>
    </row>
    <row r="425" spans="1:27" s="312" customFormat="1" ht="5.25" customHeight="1" x14ac:dyDescent="0.2">
      <c r="A425" s="1528" t="s">
        <v>1733</v>
      </c>
      <c r="B425" s="150"/>
      <c r="C425" s="1534" t="s">
        <v>123</v>
      </c>
      <c r="D425" s="1536" t="s">
        <v>1616</v>
      </c>
      <c r="E425" s="1537"/>
      <c r="F425" s="1537"/>
      <c r="G425" s="1537"/>
      <c r="H425" s="1537"/>
      <c r="I425" s="1537"/>
      <c r="J425" s="1537"/>
      <c r="K425" s="1537"/>
      <c r="L425" s="1537"/>
      <c r="M425" s="1537"/>
      <c r="N425" s="1537"/>
      <c r="O425" s="1537"/>
      <c r="P425" s="1537"/>
      <c r="Q425" s="1537"/>
      <c r="R425" s="1537"/>
      <c r="S425" s="1530"/>
      <c r="T425" s="1531"/>
      <c r="U425" s="1531"/>
      <c r="V425" s="1531"/>
      <c r="W425" s="1531"/>
      <c r="X425" s="1531"/>
      <c r="Y425" s="594"/>
      <c r="Z425" s="152"/>
      <c r="AA425" s="794"/>
    </row>
    <row r="426" spans="1:27" s="312" customFormat="1" ht="21" customHeight="1" x14ac:dyDescent="0.2">
      <c r="A426" s="1529"/>
      <c r="B426" s="150"/>
      <c r="C426" s="1535"/>
      <c r="D426" s="1492"/>
      <c r="E426" s="1493"/>
      <c r="F426" s="1493"/>
      <c r="G426" s="1493"/>
      <c r="H426" s="1493"/>
      <c r="I426" s="1493"/>
      <c r="J426" s="1493"/>
      <c r="K426" s="1493"/>
      <c r="L426" s="1493"/>
      <c r="M426" s="1493"/>
      <c r="N426" s="1493"/>
      <c r="O426" s="1493"/>
      <c r="P426" s="1493"/>
      <c r="Q426" s="1493"/>
      <c r="R426" s="1493"/>
      <c r="S426" s="1532"/>
      <c r="T426" s="1533"/>
      <c r="U426" s="1533"/>
      <c r="V426" s="1533"/>
      <c r="W426" s="1533"/>
      <c r="X426" s="1533"/>
      <c r="Y426" s="594"/>
      <c r="Z426" s="152"/>
      <c r="AA426" s="794">
        <f>IF(S426="?",0,IF(S426&lt;&gt;"",1,0))</f>
        <v>0</v>
      </c>
    </row>
    <row r="427" spans="1:27" s="312" customFormat="1" ht="5.25" customHeight="1" x14ac:dyDescent="0.2">
      <c r="A427" s="395"/>
      <c r="B427" s="150"/>
      <c r="C427" s="1190"/>
      <c r="D427" s="1190"/>
      <c r="E427" s="1190"/>
      <c r="F427" s="1191"/>
      <c r="G427" s="1191"/>
      <c r="H427" s="1191"/>
      <c r="I427" s="1191"/>
      <c r="J427" s="1191"/>
      <c r="K427" s="1191"/>
      <c r="L427" s="1191"/>
      <c r="M427" s="1192"/>
      <c r="N427" s="1192"/>
      <c r="O427" s="1192"/>
      <c r="P427" s="1192"/>
      <c r="Q427" s="1192"/>
      <c r="R427" s="1192"/>
      <c r="S427" s="1193"/>
      <c r="T427" s="1193"/>
      <c r="U427" s="1193"/>
      <c r="V427" s="1194"/>
      <c r="W427" s="1194"/>
      <c r="X427" s="1194"/>
      <c r="Y427" s="594"/>
      <c r="Z427" s="152"/>
      <c r="AA427" s="794"/>
    </row>
    <row r="428" spans="1:27" s="768" customFormat="1" ht="15" customHeight="1" x14ac:dyDescent="0.2">
      <c r="A428" s="394" t="s">
        <v>219</v>
      </c>
      <c r="B428" s="155"/>
      <c r="C428" s="1538" t="s">
        <v>1617</v>
      </c>
      <c r="D428" s="1539"/>
      <c r="E428" s="1539"/>
      <c r="F428" s="1539"/>
      <c r="G428" s="1539"/>
      <c r="H428" s="1539"/>
      <c r="I428" s="1539"/>
      <c r="J428" s="1539"/>
      <c r="K428" s="1539"/>
      <c r="L428" s="1539"/>
      <c r="M428" s="1539"/>
      <c r="N428" s="1539"/>
      <c r="O428" s="1539"/>
      <c r="P428" s="1539"/>
      <c r="Q428" s="1539"/>
      <c r="R428" s="1539"/>
      <c r="S428" s="1539"/>
      <c r="T428" s="1539"/>
      <c r="U428" s="1539"/>
      <c r="V428" s="1539"/>
      <c r="W428" s="1539"/>
      <c r="X428" s="1540"/>
      <c r="Y428" s="1187"/>
      <c r="Z428" s="156"/>
      <c r="AA428" s="794"/>
    </row>
    <row r="429" spans="1:27" s="312" customFormat="1" ht="5.25" customHeight="1" x14ac:dyDescent="0.2">
      <c r="A429" s="1224"/>
      <c r="B429" s="150"/>
      <c r="C429" s="1189"/>
      <c r="D429" s="1189"/>
      <c r="E429" s="1189"/>
      <c r="F429" s="158"/>
      <c r="G429" s="158"/>
      <c r="H429" s="158"/>
      <c r="I429" s="158"/>
      <c r="J429" s="158"/>
      <c r="K429" s="158"/>
      <c r="L429" s="158"/>
      <c r="M429" s="177"/>
      <c r="N429" s="177"/>
      <c r="O429" s="177"/>
      <c r="P429" s="177"/>
      <c r="Q429" s="177"/>
      <c r="R429" s="177"/>
      <c r="S429" s="107"/>
      <c r="T429" s="107"/>
      <c r="U429" s="107"/>
      <c r="V429" s="107"/>
      <c r="W429" s="107"/>
      <c r="X429" s="107"/>
      <c r="Y429" s="107"/>
      <c r="Z429" s="152"/>
      <c r="AA429" s="794"/>
    </row>
    <row r="430" spans="1:27" s="312" customFormat="1" ht="5.25" customHeight="1" x14ac:dyDescent="0.2">
      <c r="A430" s="1528" t="s">
        <v>1734</v>
      </c>
      <c r="B430" s="150"/>
      <c r="C430" s="1534" t="s">
        <v>123</v>
      </c>
      <c r="D430" s="1536" t="s">
        <v>1618</v>
      </c>
      <c r="E430" s="1537"/>
      <c r="F430" s="1537"/>
      <c r="G430" s="1537"/>
      <c r="H430" s="1537"/>
      <c r="I430" s="1537"/>
      <c r="J430" s="1537"/>
      <c r="K430" s="1537"/>
      <c r="L430" s="1537"/>
      <c r="M430" s="1537"/>
      <c r="N430" s="1537"/>
      <c r="O430" s="1537"/>
      <c r="P430" s="1537"/>
      <c r="Q430" s="1537"/>
      <c r="R430" s="1537"/>
      <c r="S430" s="1558"/>
      <c r="T430" s="1559"/>
      <c r="U430" s="1559"/>
      <c r="V430" s="1559"/>
      <c r="W430" s="1559"/>
      <c r="X430" s="1560"/>
      <c r="Y430" s="594"/>
      <c r="Z430" s="152"/>
      <c r="AA430" s="794"/>
    </row>
    <row r="431" spans="1:27" s="312" customFormat="1" ht="21" customHeight="1" x14ac:dyDescent="0.2">
      <c r="A431" s="1529"/>
      <c r="B431" s="150"/>
      <c r="C431" s="1535"/>
      <c r="D431" s="1492"/>
      <c r="E431" s="1493"/>
      <c r="F431" s="1493"/>
      <c r="G431" s="1493"/>
      <c r="H431" s="1493"/>
      <c r="I431" s="1493"/>
      <c r="J431" s="1493"/>
      <c r="K431" s="1493"/>
      <c r="L431" s="1493"/>
      <c r="M431" s="1493"/>
      <c r="N431" s="1493"/>
      <c r="O431" s="1493"/>
      <c r="P431" s="1493"/>
      <c r="Q431" s="1493"/>
      <c r="R431" s="1493"/>
      <c r="S431" s="1589"/>
      <c r="T431" s="1590"/>
      <c r="U431" s="1590"/>
      <c r="V431" s="1590"/>
      <c r="W431" s="1590"/>
      <c r="X431" s="1590"/>
      <c r="Y431" s="594"/>
      <c r="Z431" s="152"/>
      <c r="AA431" s="794">
        <f>IF(S431="?",0,IF(S431&lt;&gt;"",1,0))</f>
        <v>0</v>
      </c>
    </row>
    <row r="432" spans="1:27" s="312" customFormat="1" ht="9" customHeight="1" x14ac:dyDescent="0.2">
      <c r="A432" s="395"/>
      <c r="B432" s="150"/>
      <c r="C432" s="1190"/>
      <c r="D432" s="1190"/>
      <c r="E432" s="1190"/>
      <c r="F432" s="1191"/>
      <c r="G432" s="1191"/>
      <c r="H432" s="1191"/>
      <c r="I432" s="1191"/>
      <c r="J432" s="1191"/>
      <c r="K432" s="1191"/>
      <c r="L432" s="1191"/>
      <c r="M432" s="1192"/>
      <c r="N432" s="1192"/>
      <c r="O432" s="1192"/>
      <c r="P432" s="1192"/>
      <c r="Q432" s="1192"/>
      <c r="R432" s="1192"/>
      <c r="S432" s="1193"/>
      <c r="T432" s="1193"/>
      <c r="U432" s="1193"/>
      <c r="V432" s="1194"/>
      <c r="W432" s="1194"/>
      <c r="X432" s="1194"/>
      <c r="Y432" s="594"/>
      <c r="Z432" s="152"/>
      <c r="AA432" s="794"/>
    </row>
    <row r="433" spans="1:27" s="312" customFormat="1" ht="13.5" customHeight="1" x14ac:dyDescent="0.2">
      <c r="A433" s="1060"/>
      <c r="B433" s="150"/>
      <c r="C433" s="1635" t="s">
        <v>732</v>
      </c>
      <c r="D433" s="1636"/>
      <c r="E433" s="1636"/>
      <c r="F433" s="1636"/>
      <c r="G433" s="1637"/>
      <c r="H433" s="1637"/>
      <c r="I433" s="1637"/>
      <c r="J433" s="1637"/>
      <c r="K433" s="1637"/>
      <c r="L433" s="1638"/>
      <c r="M433" s="1495" t="s">
        <v>731</v>
      </c>
      <c r="N433" s="1496"/>
      <c r="O433" s="1496"/>
      <c r="P433" s="1496"/>
      <c r="Q433" s="1496"/>
      <c r="R433" s="1496"/>
      <c r="S433" s="1496"/>
      <c r="T433" s="1496"/>
      <c r="U433" s="1496"/>
      <c r="V433" s="1496"/>
      <c r="W433" s="1496"/>
      <c r="X433" s="1497"/>
      <c r="Y433" s="469"/>
      <c r="Z433" s="152"/>
      <c r="AA433" s="794"/>
    </row>
    <row r="434" spans="1:27" s="312" customFormat="1" ht="21" customHeight="1" x14ac:dyDescent="0.2">
      <c r="A434" s="1060" t="s">
        <v>438</v>
      </c>
      <c r="B434" s="150"/>
      <c r="C434" s="1639"/>
      <c r="D434" s="1640"/>
      <c r="E434" s="1640"/>
      <c r="F434" s="1640"/>
      <c r="G434" s="1568"/>
      <c r="H434" s="1568"/>
      <c r="I434" s="1568"/>
      <c r="J434" s="1568"/>
      <c r="K434" s="1568"/>
      <c r="L434" s="1569"/>
      <c r="M434" s="1903"/>
      <c r="N434" s="1904"/>
      <c r="O434" s="1904"/>
      <c r="P434" s="1904"/>
      <c r="Q434" s="1904"/>
      <c r="R434" s="1905"/>
      <c r="S434" s="1586"/>
      <c r="T434" s="1587"/>
      <c r="U434" s="1587"/>
      <c r="V434" s="1587"/>
      <c r="W434" s="1587"/>
      <c r="X434" s="1588"/>
      <c r="Y434" s="469"/>
      <c r="Z434" s="152"/>
      <c r="AA434" s="794">
        <f>IF(M434="?",0,IF(M434&lt;&gt;"",1,0))</f>
        <v>0</v>
      </c>
    </row>
    <row r="435" spans="1:27" s="312" customFormat="1" ht="9" customHeight="1" x14ac:dyDescent="0.2">
      <c r="A435" s="1061"/>
      <c r="B435" s="150"/>
      <c r="C435" s="208"/>
      <c r="D435" s="208"/>
      <c r="E435" s="208"/>
      <c r="F435" s="508"/>
      <c r="G435" s="508"/>
      <c r="H435" s="508"/>
      <c r="I435" s="508"/>
      <c r="J435" s="508"/>
      <c r="K435" s="508"/>
      <c r="L435" s="508"/>
      <c r="M435" s="178"/>
      <c r="N435" s="178"/>
      <c r="O435" s="178"/>
      <c r="P435" s="178"/>
      <c r="Q435" s="159"/>
      <c r="R435" s="159"/>
      <c r="S435" s="71"/>
      <c r="T435" s="71"/>
      <c r="U435" s="71"/>
      <c r="V435" s="181"/>
      <c r="W435" s="469"/>
      <c r="X435" s="469"/>
      <c r="Y435" s="469"/>
      <c r="Z435" s="152"/>
      <c r="AA435" s="794"/>
    </row>
    <row r="436" spans="1:27" s="312" customFormat="1" ht="13.5" customHeight="1" x14ac:dyDescent="0.15">
      <c r="A436" s="1059"/>
      <c r="B436" s="150"/>
      <c r="C436" s="1635" t="s">
        <v>733</v>
      </c>
      <c r="D436" s="1636"/>
      <c r="E436" s="1636"/>
      <c r="F436" s="1636"/>
      <c r="G436" s="1637"/>
      <c r="H436" s="1637"/>
      <c r="I436" s="1637"/>
      <c r="J436" s="1637"/>
      <c r="K436" s="1637"/>
      <c r="L436" s="1638"/>
      <c r="M436" s="1495" t="s">
        <v>727</v>
      </c>
      <c r="N436" s="1496"/>
      <c r="O436" s="1496"/>
      <c r="P436" s="1496"/>
      <c r="Q436" s="1496"/>
      <c r="R436" s="1496"/>
      <c r="S436" s="1496"/>
      <c r="T436" s="1496"/>
      <c r="U436" s="1496"/>
      <c r="V436" s="1496"/>
      <c r="W436" s="1496"/>
      <c r="X436" s="1497"/>
      <c r="Y436" s="469"/>
      <c r="Z436" s="152"/>
      <c r="AA436" s="794"/>
    </row>
    <row r="437" spans="1:27" s="312" customFormat="1" ht="21" customHeight="1" x14ac:dyDescent="0.2">
      <c r="A437" s="1060" t="s">
        <v>439</v>
      </c>
      <c r="B437" s="150"/>
      <c r="C437" s="1639"/>
      <c r="D437" s="1640"/>
      <c r="E437" s="1640"/>
      <c r="F437" s="1640"/>
      <c r="G437" s="1568"/>
      <c r="H437" s="1568"/>
      <c r="I437" s="1568"/>
      <c r="J437" s="1568"/>
      <c r="K437" s="1568"/>
      <c r="L437" s="1569"/>
      <c r="M437" s="1917"/>
      <c r="N437" s="1918"/>
      <c r="O437" s="1918"/>
      <c r="P437" s="1918"/>
      <c r="Q437" s="1918"/>
      <c r="R437" s="1919"/>
      <c r="S437" s="1586"/>
      <c r="T437" s="1587"/>
      <c r="U437" s="1587"/>
      <c r="V437" s="1587"/>
      <c r="W437" s="1587"/>
      <c r="X437" s="1588"/>
      <c r="Y437" s="469"/>
      <c r="Z437" s="152"/>
      <c r="AA437" s="794">
        <f>IF(M437="?",0,IF(M437&lt;&gt;"",1,0))</f>
        <v>0</v>
      </c>
    </row>
    <row r="438" spans="1:27" ht="9" customHeight="1" x14ac:dyDescent="0.2">
      <c r="A438" s="1061"/>
      <c r="B438" s="174"/>
      <c r="C438" s="56"/>
      <c r="D438" s="56"/>
      <c r="E438" s="56"/>
      <c r="F438" s="101"/>
      <c r="G438" s="101"/>
      <c r="H438" s="101"/>
      <c r="I438" s="101"/>
      <c r="J438" s="101"/>
      <c r="K438" s="101"/>
      <c r="L438" s="101"/>
      <c r="M438" s="55"/>
      <c r="N438" s="55"/>
      <c r="O438" s="55"/>
      <c r="P438" s="100"/>
      <c r="Q438" s="100"/>
      <c r="R438" s="100"/>
      <c r="S438" s="101"/>
      <c r="T438" s="101"/>
      <c r="U438" s="101"/>
      <c r="V438" s="100"/>
      <c r="W438" s="100"/>
      <c r="X438" s="100"/>
      <c r="Y438" s="100"/>
      <c r="Z438" s="175"/>
      <c r="AA438" s="794"/>
    </row>
    <row r="439" spans="1:27" ht="5.25" customHeight="1" x14ac:dyDescent="0.2">
      <c r="A439" s="393"/>
      <c r="B439" s="866"/>
      <c r="C439" s="867"/>
      <c r="D439" s="867"/>
      <c r="E439" s="867"/>
      <c r="F439" s="868"/>
      <c r="G439" s="868"/>
      <c r="H439" s="868"/>
      <c r="I439" s="868"/>
      <c r="J439" s="868"/>
      <c r="K439" s="868"/>
      <c r="L439" s="868"/>
      <c r="M439" s="869"/>
      <c r="N439" s="869"/>
      <c r="O439" s="869"/>
      <c r="P439" s="870"/>
      <c r="Q439" s="870"/>
      <c r="R439" s="870"/>
      <c r="S439" s="868"/>
      <c r="T439" s="868"/>
      <c r="U439" s="868"/>
      <c r="V439" s="870"/>
      <c r="W439" s="870"/>
      <c r="X439" s="870"/>
      <c r="Y439" s="870"/>
      <c r="Z439" s="871"/>
      <c r="AA439" s="794"/>
    </row>
    <row r="440" spans="1:27" ht="24" customHeight="1" x14ac:dyDescent="0.2">
      <c r="A440" s="393"/>
      <c r="B440" s="174"/>
      <c r="C440" s="153" t="s">
        <v>873</v>
      </c>
      <c r="D440" s="153"/>
      <c r="E440" s="153"/>
      <c r="F440" s="153"/>
      <c r="G440" s="153"/>
      <c r="H440" s="153"/>
      <c r="I440" s="153"/>
      <c r="J440" s="153"/>
      <c r="K440" s="153"/>
      <c r="L440" s="153"/>
      <c r="M440" s="153"/>
      <c r="N440" s="153"/>
      <c r="O440" s="153"/>
      <c r="P440" s="153"/>
      <c r="Q440" s="153"/>
      <c r="R440" s="153"/>
      <c r="S440" s="153"/>
      <c r="T440" s="153"/>
      <c r="U440" s="153"/>
      <c r="V440" s="197"/>
      <c r="W440" s="197"/>
      <c r="X440" s="197"/>
      <c r="Y440" s="197"/>
      <c r="Z440" s="175"/>
      <c r="AA440" s="794"/>
    </row>
    <row r="441" spans="1:27" ht="5.25" customHeight="1" x14ac:dyDescent="0.2">
      <c r="A441" s="393"/>
      <c r="B441" s="174"/>
      <c r="C441" s="56"/>
      <c r="D441" s="56"/>
      <c r="E441" s="56"/>
      <c r="F441" s="101"/>
      <c r="G441" s="101"/>
      <c r="H441" s="101"/>
      <c r="I441" s="101"/>
      <c r="J441" s="101"/>
      <c r="K441" s="101"/>
      <c r="L441" s="101"/>
      <c r="M441" s="55"/>
      <c r="N441" s="55"/>
      <c r="O441" s="55"/>
      <c r="P441" s="100"/>
      <c r="Q441" s="100"/>
      <c r="R441" s="100"/>
      <c r="S441" s="101"/>
      <c r="T441" s="101"/>
      <c r="U441" s="101"/>
      <c r="V441" s="100"/>
      <c r="W441" s="100"/>
      <c r="X441" s="100"/>
      <c r="Y441" s="100"/>
      <c r="Z441" s="175"/>
      <c r="AA441" s="794"/>
    </row>
    <row r="442" spans="1:27" s="768" customFormat="1" ht="24" customHeight="1" x14ac:dyDescent="0.2">
      <c r="A442" s="267" t="s">
        <v>876</v>
      </c>
      <c r="B442" s="155"/>
      <c r="C442" s="1621" t="s">
        <v>1839</v>
      </c>
      <c r="D442" s="1622"/>
      <c r="E442" s="1622"/>
      <c r="F442" s="1622"/>
      <c r="G442" s="1622"/>
      <c r="H442" s="1622"/>
      <c r="I442" s="1622"/>
      <c r="J442" s="1622"/>
      <c r="K442" s="1622"/>
      <c r="L442" s="1622"/>
      <c r="M442" s="1473" t="s">
        <v>280</v>
      </c>
      <c r="N442" s="1474"/>
      <c r="O442" s="1474"/>
      <c r="P442" s="1474"/>
      <c r="Q442" s="1474"/>
      <c r="R442" s="1475"/>
      <c r="S442" s="101"/>
      <c r="T442" s="101"/>
      <c r="U442" s="101"/>
      <c r="V442" s="100"/>
      <c r="W442" s="100"/>
      <c r="X442" s="100"/>
      <c r="Y442" s="122" t="s">
        <v>746</v>
      </c>
      <c r="Z442" s="156"/>
      <c r="AA442" s="794"/>
    </row>
    <row r="443" spans="1:27" s="768" customFormat="1" ht="21" customHeight="1" x14ac:dyDescent="0.2">
      <c r="A443" s="267"/>
      <c r="B443" s="155"/>
      <c r="C443" s="1622"/>
      <c r="D443" s="1622"/>
      <c r="E443" s="1622"/>
      <c r="F443" s="1622"/>
      <c r="G443" s="1622"/>
      <c r="H443" s="1622"/>
      <c r="I443" s="1622"/>
      <c r="J443" s="1622"/>
      <c r="K443" s="1622"/>
      <c r="L443" s="1622"/>
      <c r="M443" s="1909"/>
      <c r="N443" s="1910"/>
      <c r="O443" s="1910"/>
      <c r="P443" s="1910"/>
      <c r="Q443" s="1911"/>
      <c r="R443" s="1912"/>
      <c r="S443" s="101"/>
      <c r="T443" s="101"/>
      <c r="U443" s="101"/>
      <c r="V443" s="100"/>
      <c r="W443" s="100"/>
      <c r="X443" s="100"/>
      <c r="Y443" s="122"/>
      <c r="Z443" s="156"/>
      <c r="AA443" s="794">
        <f>IF(M443="?",0,IF(M443&lt;&gt;"",1,0))</f>
        <v>0</v>
      </c>
    </row>
    <row r="444" spans="1:27" ht="5.25" customHeight="1" x14ac:dyDescent="0.2">
      <c r="A444" s="393"/>
      <c r="B444" s="174"/>
      <c r="C444" s="56"/>
      <c r="D444" s="56"/>
      <c r="E444" s="56"/>
      <c r="F444" s="101"/>
      <c r="G444" s="101"/>
      <c r="H444" s="101"/>
      <c r="I444" s="101"/>
      <c r="J444" s="101"/>
      <c r="K444" s="101"/>
      <c r="L444" s="101"/>
      <c r="M444" s="55"/>
      <c r="N444" s="55"/>
      <c r="O444" s="55"/>
      <c r="P444" s="100"/>
      <c r="Q444" s="100"/>
      <c r="R444" s="100"/>
      <c r="S444" s="101"/>
      <c r="T444" s="101"/>
      <c r="U444" s="101"/>
      <c r="V444" s="100"/>
      <c r="W444" s="100"/>
      <c r="X444" s="100"/>
      <c r="Y444" s="100"/>
      <c r="Z444" s="175"/>
      <c r="AA444" s="794"/>
    </row>
    <row r="445" spans="1:27" s="768" customFormat="1" ht="24" customHeight="1" x14ac:dyDescent="0.2">
      <c r="A445" s="267"/>
      <c r="B445" s="155"/>
      <c r="C445" s="1750" t="s">
        <v>1118</v>
      </c>
      <c r="D445" s="1750"/>
      <c r="E445" s="1750"/>
      <c r="F445" s="1750"/>
      <c r="G445" s="1750"/>
      <c r="H445" s="1750"/>
      <c r="I445" s="1750"/>
      <c r="J445" s="1750"/>
      <c r="K445" s="1750"/>
      <c r="L445" s="1750"/>
      <c r="M445" s="1750"/>
      <c r="N445" s="1750"/>
      <c r="O445" s="1750"/>
      <c r="P445" s="1750"/>
      <c r="Q445" s="1750"/>
      <c r="R445" s="1750"/>
      <c r="S445" s="1750"/>
      <c r="T445" s="1750"/>
      <c r="U445" s="1750"/>
      <c r="V445" s="1750"/>
      <c r="W445" s="1750"/>
      <c r="X445" s="1750"/>
      <c r="Y445" s="302"/>
      <c r="Z445" s="156"/>
      <c r="AA445" s="794"/>
    </row>
    <row r="446" spans="1:27" s="768" customFormat="1" ht="60" customHeight="1" x14ac:dyDescent="0.2">
      <c r="A446" s="267" t="s">
        <v>827</v>
      </c>
      <c r="B446" s="155"/>
      <c r="C446" s="1458"/>
      <c r="D446" s="1458"/>
      <c r="E446" s="1458"/>
      <c r="F446" s="1458"/>
      <c r="G446" s="1458"/>
      <c r="H446" s="1458"/>
      <c r="I446" s="1458"/>
      <c r="J446" s="1458"/>
      <c r="K446" s="1458"/>
      <c r="L446" s="1458"/>
      <c r="M446" s="1458"/>
      <c r="N446" s="1458"/>
      <c r="O446" s="1458"/>
      <c r="P446" s="1458"/>
      <c r="Q446" s="1458"/>
      <c r="R446" s="1458"/>
      <c r="S446" s="1458"/>
      <c r="T446" s="1458"/>
      <c r="U446" s="1458"/>
      <c r="V446" s="1458"/>
      <c r="W446" s="1458"/>
      <c r="X446" s="1458"/>
      <c r="Y446" s="1067"/>
      <c r="Z446" s="156"/>
      <c r="AA446" s="794">
        <f>IF(C446="?",0,IF(C446&lt;&gt;"",1,0))</f>
        <v>0</v>
      </c>
    </row>
    <row r="447" spans="1:27" ht="9" customHeight="1" x14ac:dyDescent="0.2">
      <c r="A447" s="393"/>
      <c r="B447" s="194"/>
      <c r="C447" s="123"/>
      <c r="D447" s="123"/>
      <c r="E447" s="123"/>
      <c r="F447" s="195"/>
      <c r="G447" s="195"/>
      <c r="H447" s="195"/>
      <c r="I447" s="195"/>
      <c r="J447" s="195"/>
      <c r="K447" s="195"/>
      <c r="L447" s="195"/>
      <c r="M447" s="80"/>
      <c r="N447" s="80"/>
      <c r="O447" s="80"/>
      <c r="P447" s="124"/>
      <c r="Q447" s="124"/>
      <c r="R447" s="124"/>
      <c r="S447" s="195"/>
      <c r="T447" s="195"/>
      <c r="U447" s="195"/>
      <c r="V447" s="124"/>
      <c r="W447" s="124"/>
      <c r="X447" s="124"/>
      <c r="Y447" s="124"/>
      <c r="Z447" s="196"/>
      <c r="AA447" s="794"/>
    </row>
    <row r="448" spans="1:27" s="312" customFormat="1" ht="5.25" customHeight="1" x14ac:dyDescent="0.2">
      <c r="A448" s="393"/>
      <c r="B448" s="150"/>
      <c r="C448" s="345"/>
      <c r="D448" s="345"/>
      <c r="E448" s="438"/>
      <c r="F448" s="345"/>
      <c r="G448" s="438"/>
      <c r="H448" s="438"/>
      <c r="I448" s="438"/>
      <c r="J448" s="438"/>
      <c r="K448" s="438"/>
      <c r="L448" s="438"/>
      <c r="M448" s="345"/>
      <c r="N448" s="438"/>
      <c r="O448" s="438"/>
      <c r="P448" s="345"/>
      <c r="Q448" s="438"/>
      <c r="R448" s="438"/>
      <c r="S448" s="345"/>
      <c r="T448" s="438"/>
      <c r="U448" s="438"/>
      <c r="V448" s="345"/>
      <c r="W448" s="438"/>
      <c r="X448" s="438"/>
      <c r="Y448" s="438"/>
      <c r="Z448" s="152"/>
      <c r="AA448" s="794"/>
    </row>
    <row r="449" spans="1:27" ht="24" customHeight="1" x14ac:dyDescent="0.2">
      <c r="A449" s="393"/>
      <c r="B449" s="174"/>
      <c r="C449" s="153" t="s">
        <v>151</v>
      </c>
      <c r="D449" s="153"/>
      <c r="E449" s="153"/>
      <c r="F449" s="153"/>
      <c r="G449" s="153"/>
      <c r="H449" s="153"/>
      <c r="I449" s="153"/>
      <c r="J449" s="153"/>
      <c r="K449" s="153"/>
      <c r="L449" s="153"/>
      <c r="M449" s="153"/>
      <c r="N449" s="153"/>
      <c r="O449" s="153"/>
      <c r="P449" s="153"/>
      <c r="Q449" s="153"/>
      <c r="R449" s="153"/>
      <c r="S449" s="153"/>
      <c r="T449" s="153"/>
      <c r="U449" s="153"/>
      <c r="V449" s="197"/>
      <c r="W449" s="197"/>
      <c r="X449" s="197"/>
      <c r="Y449" s="197"/>
      <c r="Z449" s="175"/>
      <c r="AA449" s="794"/>
    </row>
    <row r="450" spans="1:27" ht="19.5" customHeight="1" x14ac:dyDescent="0.2">
      <c r="A450" s="393"/>
      <c r="B450" s="174"/>
      <c r="C450" s="186" t="s">
        <v>1559</v>
      </c>
      <c r="D450" s="179"/>
      <c r="E450" s="179"/>
      <c r="F450" s="179"/>
      <c r="G450" s="179"/>
      <c r="H450" s="179"/>
      <c r="I450" s="179"/>
      <c r="J450" s="179"/>
      <c r="K450" s="179"/>
      <c r="L450" s="179"/>
      <c r="M450" s="179"/>
      <c r="N450" s="179"/>
      <c r="O450" s="179"/>
      <c r="P450" s="179"/>
      <c r="Q450" s="179"/>
      <c r="R450" s="179"/>
      <c r="S450" s="179"/>
      <c r="T450" s="179"/>
      <c r="U450" s="179"/>
      <c r="V450" s="179"/>
      <c r="W450" s="179"/>
      <c r="X450" s="179"/>
      <c r="Y450" s="179"/>
      <c r="Z450" s="175"/>
      <c r="AA450" s="794"/>
    </row>
    <row r="451" spans="1:27" ht="30" customHeight="1" x14ac:dyDescent="0.2">
      <c r="A451" s="396" t="s">
        <v>21</v>
      </c>
      <c r="B451" s="155"/>
      <c r="C451" s="1458"/>
      <c r="D451" s="1458"/>
      <c r="E451" s="1458"/>
      <c r="F451" s="1458"/>
      <c r="G451" s="1458"/>
      <c r="H451" s="1458"/>
      <c r="I451" s="1458"/>
      <c r="J451" s="1458"/>
      <c r="K451" s="1458"/>
      <c r="L451" s="1458"/>
      <c r="M451" s="1458"/>
      <c r="N451" s="1458"/>
      <c r="O451" s="1458"/>
      <c r="P451" s="1458"/>
      <c r="Q451" s="1458"/>
      <c r="R451" s="1458"/>
      <c r="S451" s="1458"/>
      <c r="T451" s="1458"/>
      <c r="U451" s="1458"/>
      <c r="V451" s="1458"/>
      <c r="W451" s="1458"/>
      <c r="X451" s="1458"/>
      <c r="Y451" s="302"/>
      <c r="Z451" s="156"/>
      <c r="AA451" s="794">
        <f>IF(C451="?",0,IF(C451&lt;&gt;"",1,0))</f>
        <v>0</v>
      </c>
    </row>
    <row r="452" spans="1:27" ht="9" customHeight="1" x14ac:dyDescent="0.2">
      <c r="A452" s="753" t="str">
        <f>IF(L4&lt;&gt;"",L4,"")</f>
        <v>00000000</v>
      </c>
      <c r="B452" s="194"/>
      <c r="C452" s="123"/>
      <c r="D452" s="123"/>
      <c r="E452" s="123"/>
      <c r="F452" s="195"/>
      <c r="G452" s="195"/>
      <c r="H452" s="195"/>
      <c r="I452" s="195"/>
      <c r="J452" s="195"/>
      <c r="K452" s="195"/>
      <c r="L452" s="195"/>
      <c r="M452" s="80"/>
      <c r="N452" s="80"/>
      <c r="O452" s="80"/>
      <c r="P452" s="124"/>
      <c r="Q452" s="124"/>
      <c r="R452" s="124"/>
      <c r="S452" s="195"/>
      <c r="T452" s="195"/>
      <c r="U452" s="195"/>
      <c r="V452" s="124"/>
      <c r="W452" s="124"/>
      <c r="X452" s="124"/>
      <c r="Y452" s="124"/>
      <c r="Z452" s="196"/>
      <c r="AA452" s="794"/>
    </row>
    <row r="453" spans="1:27" s="312" customFormat="1" ht="5.25" customHeight="1" x14ac:dyDescent="0.2">
      <c r="A453" s="272"/>
      <c r="B453" s="169"/>
      <c r="C453" s="170"/>
      <c r="D453" s="325"/>
      <c r="E453" s="325"/>
      <c r="F453" s="170"/>
      <c r="G453" s="170"/>
      <c r="H453" s="170"/>
      <c r="I453" s="170"/>
      <c r="J453" s="170"/>
      <c r="K453" s="170"/>
      <c r="L453" s="170"/>
      <c r="M453" s="170"/>
      <c r="N453" s="170"/>
      <c r="O453" s="170"/>
      <c r="P453" s="170"/>
      <c r="Q453" s="170"/>
      <c r="R453" s="170"/>
      <c r="S453" s="170"/>
      <c r="T453" s="170"/>
      <c r="U453" s="170"/>
      <c r="V453" s="170"/>
      <c r="W453" s="170"/>
      <c r="X453" s="170"/>
      <c r="Y453" s="170"/>
      <c r="Z453" s="171"/>
      <c r="AA453" s="794"/>
    </row>
    <row r="454" spans="1:27" s="697" customFormat="1" ht="24" customHeight="1" x14ac:dyDescent="0.2">
      <c r="A454" s="387"/>
      <c r="B454" s="102"/>
      <c r="C454" s="308" t="s">
        <v>1321</v>
      </c>
      <c r="D454" s="75"/>
      <c r="E454" s="75"/>
      <c r="F454" s="75"/>
      <c r="G454" s="75"/>
      <c r="H454" s="88"/>
      <c r="I454" s="88"/>
      <c r="J454" s="88"/>
      <c r="K454" s="88"/>
      <c r="L454" s="88"/>
      <c r="M454" s="88"/>
      <c r="N454" s="88"/>
      <c r="O454" s="88"/>
      <c r="P454" s="88"/>
      <c r="Q454" s="88"/>
      <c r="R454" s="88"/>
      <c r="S454" s="88"/>
      <c r="T454" s="88"/>
      <c r="U454" s="88"/>
      <c r="V454" s="88"/>
      <c r="W454" s="88"/>
      <c r="X454" s="88"/>
      <c r="Y454" s="87"/>
      <c r="Z454" s="103"/>
      <c r="AA454" s="796"/>
    </row>
    <row r="455" spans="1:27" s="697" customFormat="1" ht="48" customHeight="1" x14ac:dyDescent="0.2">
      <c r="A455" s="392" t="s">
        <v>219</v>
      </c>
      <c r="B455" s="67"/>
      <c r="C455" s="1899" t="s">
        <v>1475</v>
      </c>
      <c r="D455" s="1899"/>
      <c r="E455" s="1899"/>
      <c r="F455" s="1899"/>
      <c r="G455" s="1899"/>
      <c r="H455" s="1899"/>
      <c r="I455" s="1899"/>
      <c r="J455" s="1899"/>
      <c r="K455" s="1899"/>
      <c r="L455" s="1899"/>
      <c r="M455" s="1899"/>
      <c r="N455" s="1899"/>
      <c r="O455" s="1899"/>
      <c r="P455" s="1899"/>
      <c r="Q455" s="1899"/>
      <c r="R455" s="1899"/>
      <c r="S455" s="1899"/>
      <c r="T455" s="1899"/>
      <c r="U455" s="1899"/>
      <c r="V455" s="1899"/>
      <c r="W455" s="1899"/>
      <c r="X455" s="1899"/>
      <c r="Y455" s="1899"/>
      <c r="Z455" s="69"/>
      <c r="AA455" s="796"/>
    </row>
    <row r="456" spans="1:27" s="697" customFormat="1" ht="5.25" customHeight="1" x14ac:dyDescent="0.2">
      <c r="A456" s="388"/>
      <c r="B456" s="67"/>
      <c r="C456" s="107"/>
      <c r="D456" s="107"/>
      <c r="E456" s="107"/>
      <c r="F456" s="107"/>
      <c r="G456" s="107"/>
      <c r="H456" s="108"/>
      <c r="I456" s="108"/>
      <c r="J456" s="108"/>
      <c r="K456" s="108"/>
      <c r="L456" s="108"/>
      <c r="M456" s="108"/>
      <c r="N456" s="108"/>
      <c r="O456" s="108"/>
      <c r="P456" s="55"/>
      <c r="Q456" s="55"/>
      <c r="R456" s="55"/>
      <c r="S456" s="55"/>
      <c r="T456" s="55"/>
      <c r="U456" s="55"/>
      <c r="V456" s="55"/>
      <c r="W456" s="55"/>
      <c r="X456" s="55"/>
      <c r="Y456" s="106"/>
      <c r="Z456" s="69"/>
      <c r="AA456" s="796"/>
    </row>
    <row r="457" spans="1:27" s="697" customFormat="1" ht="24" customHeight="1" x14ac:dyDescent="0.2">
      <c r="A457" s="392" t="s">
        <v>219</v>
      </c>
      <c r="B457" s="67"/>
      <c r="C457" s="1605" t="s">
        <v>1476</v>
      </c>
      <c r="D457" s="1606"/>
      <c r="E457" s="1606"/>
      <c r="F457" s="1606"/>
      <c r="G457" s="1606"/>
      <c r="H457" s="1606"/>
      <c r="I457" s="1606"/>
      <c r="J457" s="1606"/>
      <c r="K457" s="1606"/>
      <c r="L457" s="1606"/>
      <c r="M457" s="1606"/>
      <c r="N457" s="1606"/>
      <c r="O457" s="1606"/>
      <c r="P457" s="1606"/>
      <c r="Q457" s="1606"/>
      <c r="R457" s="1606"/>
      <c r="S457" s="1606"/>
      <c r="T457" s="1606"/>
      <c r="U457" s="1606"/>
      <c r="V457" s="1606"/>
      <c r="W457" s="1606"/>
      <c r="X457" s="1607"/>
      <c r="Y457" s="106"/>
      <c r="Z457" s="69"/>
      <c r="AA457" s="796"/>
    </row>
    <row r="458" spans="1:27" s="697" customFormat="1" ht="9" customHeight="1" x14ac:dyDescent="0.2">
      <c r="A458" s="388"/>
      <c r="B458" s="67"/>
      <c r="C458" s="472"/>
      <c r="D458" s="472"/>
      <c r="E458" s="472"/>
      <c r="F458" s="472"/>
      <c r="G458" s="472"/>
      <c r="H458" s="109"/>
      <c r="I458" s="109"/>
      <c r="J458" s="109"/>
      <c r="K458" s="109"/>
      <c r="L458" s="109"/>
      <c r="M458" s="109"/>
      <c r="N458" s="109"/>
      <c r="O458" s="109"/>
      <c r="P458" s="109"/>
      <c r="Q458" s="109"/>
      <c r="R458" s="109"/>
      <c r="S458" s="109"/>
      <c r="T458" s="109"/>
      <c r="U458" s="109"/>
      <c r="V458" s="109"/>
      <c r="W458" s="109"/>
      <c r="X458" s="109"/>
      <c r="Y458" s="109"/>
      <c r="Z458" s="69"/>
      <c r="AA458" s="796"/>
    </row>
    <row r="459" spans="1:27" s="697" customFormat="1" ht="21" customHeight="1" x14ac:dyDescent="0.2">
      <c r="A459" s="387" t="s">
        <v>400</v>
      </c>
      <c r="B459" s="67"/>
      <c r="C459" s="1900" t="s">
        <v>737</v>
      </c>
      <c r="D459" s="1901"/>
      <c r="E459" s="1901"/>
      <c r="F459" s="1901"/>
      <c r="G459" s="1901"/>
      <c r="H459" s="1901"/>
      <c r="I459" s="1901"/>
      <c r="J459" s="1901"/>
      <c r="K459" s="1901"/>
      <c r="L459" s="1901"/>
      <c r="M459" s="1901"/>
      <c r="N459" s="1901"/>
      <c r="O459" s="1901"/>
      <c r="P459" s="1901"/>
      <c r="Q459" s="1901"/>
      <c r="R459" s="1901"/>
      <c r="S459" s="1901"/>
      <c r="T459" s="1902"/>
      <c r="U459" s="1906"/>
      <c r="V459" s="1907"/>
      <c r="W459" s="1908"/>
      <c r="X459" s="231" t="s">
        <v>736</v>
      </c>
      <c r="Y459" s="87"/>
      <c r="Z459" s="103"/>
      <c r="AA459" s="794">
        <f>IF(U459="?",0,IF(U459&lt;&gt;"",1,0))</f>
        <v>0</v>
      </c>
    </row>
    <row r="460" spans="1:27" s="697" customFormat="1" ht="21" customHeight="1" x14ac:dyDescent="0.2">
      <c r="A460" s="387" t="s">
        <v>401</v>
      </c>
      <c r="B460" s="67"/>
      <c r="C460" s="783"/>
      <c r="D460" s="1900" t="s">
        <v>738</v>
      </c>
      <c r="E460" s="1901"/>
      <c r="F460" s="1901"/>
      <c r="G460" s="1901"/>
      <c r="H460" s="1901"/>
      <c r="I460" s="1901"/>
      <c r="J460" s="1901"/>
      <c r="K460" s="1901"/>
      <c r="L460" s="1901"/>
      <c r="M460" s="1901"/>
      <c r="N460" s="1901"/>
      <c r="O460" s="1901"/>
      <c r="P460" s="1901"/>
      <c r="Q460" s="1901"/>
      <c r="R460" s="1901"/>
      <c r="S460" s="1901"/>
      <c r="T460" s="1902"/>
      <c r="U460" s="1906"/>
      <c r="V460" s="1907"/>
      <c r="W460" s="1908"/>
      <c r="X460" s="231" t="s">
        <v>736</v>
      </c>
      <c r="Y460" s="87"/>
      <c r="Z460" s="103"/>
      <c r="AA460" s="794">
        <f>IF(U460="?",0,IF(U460&lt;&gt;"",1,0))</f>
        <v>0</v>
      </c>
    </row>
    <row r="461" spans="1:27" s="312" customFormat="1" ht="9" customHeight="1" x14ac:dyDescent="0.2">
      <c r="A461" s="272"/>
      <c r="B461" s="146"/>
      <c r="C461" s="147"/>
      <c r="D461" s="147"/>
      <c r="E461" s="147"/>
      <c r="F461" s="147"/>
      <c r="G461" s="147"/>
      <c r="H461" s="147"/>
      <c r="I461" s="147"/>
      <c r="J461" s="147"/>
      <c r="K461" s="147"/>
      <c r="L461" s="147"/>
      <c r="M461" s="147"/>
      <c r="N461" s="147"/>
      <c r="O461" s="147"/>
      <c r="P461" s="147"/>
      <c r="Q461" s="147"/>
      <c r="R461" s="147"/>
      <c r="S461" s="147"/>
      <c r="T461" s="147"/>
      <c r="U461" s="147"/>
      <c r="V461" s="148"/>
      <c r="W461" s="148"/>
      <c r="X461" s="148"/>
      <c r="Y461" s="148"/>
      <c r="Z461" s="149"/>
      <c r="AA461" s="794"/>
    </row>
    <row r="462" spans="1:27" s="312" customFormat="1" ht="5.25" customHeight="1" x14ac:dyDescent="0.2">
      <c r="A462" s="272"/>
      <c r="B462" s="150"/>
      <c r="C462" s="469"/>
      <c r="D462" s="469"/>
      <c r="E462" s="469"/>
      <c r="F462" s="469"/>
      <c r="G462" s="469"/>
      <c r="H462" s="469"/>
      <c r="I462" s="469"/>
      <c r="J462" s="469"/>
      <c r="K462" s="469"/>
      <c r="L462" s="469"/>
      <c r="M462" s="469"/>
      <c r="N462" s="469"/>
      <c r="O462" s="469"/>
      <c r="P462" s="469"/>
      <c r="Q462" s="469"/>
      <c r="R462" s="469"/>
      <c r="S462" s="469"/>
      <c r="T462" s="469"/>
      <c r="U462" s="469"/>
      <c r="V462" s="469"/>
      <c r="W462" s="469"/>
      <c r="X462" s="469"/>
      <c r="Y462" s="469"/>
      <c r="Z462" s="152"/>
      <c r="AA462" s="794"/>
    </row>
    <row r="463" spans="1:27" ht="24" customHeight="1" x14ac:dyDescent="0.2">
      <c r="A463" s="393"/>
      <c r="B463" s="174"/>
      <c r="C463" s="308" t="s">
        <v>1322</v>
      </c>
      <c r="D463" s="308"/>
      <c r="E463" s="308"/>
      <c r="F463" s="309"/>
      <c r="G463" s="433"/>
      <c r="H463" s="433"/>
      <c r="I463" s="433"/>
      <c r="J463" s="433"/>
      <c r="K463" s="433"/>
      <c r="L463" s="433"/>
      <c r="M463" s="309"/>
      <c r="N463" s="433"/>
      <c r="O463" s="433"/>
      <c r="P463" s="309"/>
      <c r="Q463" s="433"/>
      <c r="R463" s="433"/>
      <c r="S463" s="332"/>
      <c r="T463" s="332"/>
      <c r="U463" s="332"/>
      <c r="V463" s="309"/>
      <c r="W463" s="433"/>
      <c r="X463" s="433"/>
      <c r="Y463" s="433"/>
      <c r="Z463" s="175"/>
      <c r="AA463" s="794"/>
    </row>
    <row r="464" spans="1:27" s="312" customFormat="1" ht="24.75" customHeight="1" x14ac:dyDescent="0.2">
      <c r="A464" s="397" t="s">
        <v>219</v>
      </c>
      <c r="B464" s="150"/>
      <c r="C464" s="1498" t="s">
        <v>802</v>
      </c>
      <c r="D464" s="1499"/>
      <c r="E464" s="1499"/>
      <c r="F464" s="1499"/>
      <c r="G464" s="1499"/>
      <c r="H464" s="1499"/>
      <c r="I464" s="1499"/>
      <c r="J464" s="1499"/>
      <c r="K464" s="1499"/>
      <c r="L464" s="1499"/>
      <c r="M464" s="1499"/>
      <c r="N464" s="1499"/>
      <c r="O464" s="1499"/>
      <c r="P464" s="1499"/>
      <c r="Q464" s="1499"/>
      <c r="R464" s="1499"/>
      <c r="S464" s="1499"/>
      <c r="T464" s="1499"/>
      <c r="U464" s="1499"/>
      <c r="V464" s="1499"/>
      <c r="W464" s="1499"/>
      <c r="X464" s="1926"/>
      <c r="Y464" s="409"/>
      <c r="Z464" s="175"/>
      <c r="AA464" s="794"/>
    </row>
    <row r="465" spans="1:27" s="697" customFormat="1" ht="9" customHeight="1" x14ac:dyDescent="0.2">
      <c r="A465" s="272"/>
      <c r="B465" s="67"/>
      <c r="C465" s="107"/>
      <c r="D465" s="107"/>
      <c r="E465" s="107"/>
      <c r="F465" s="107"/>
      <c r="G465" s="107"/>
      <c r="H465" s="108"/>
      <c r="I465" s="108"/>
      <c r="J465" s="108"/>
      <c r="K465" s="108"/>
      <c r="L465" s="108"/>
      <c r="M465" s="108"/>
      <c r="N465" s="108"/>
      <c r="O465" s="108"/>
      <c r="P465" s="55"/>
      <c r="Q465" s="55"/>
      <c r="R465" s="55"/>
      <c r="S465" s="55"/>
      <c r="T465" s="55"/>
      <c r="U465" s="55"/>
      <c r="V465" s="55"/>
      <c r="W465" s="55"/>
      <c r="X465" s="55"/>
      <c r="Y465" s="106"/>
      <c r="Z465" s="69"/>
      <c r="AA465" s="796"/>
    </row>
    <row r="466" spans="1:27" s="312" customFormat="1" ht="21" customHeight="1" x14ac:dyDescent="0.2">
      <c r="A466" s="267" t="s">
        <v>22</v>
      </c>
      <c r="B466" s="150"/>
      <c r="C466" s="1900" t="s">
        <v>739</v>
      </c>
      <c r="D466" s="1901"/>
      <c r="E466" s="1901"/>
      <c r="F466" s="1901"/>
      <c r="G466" s="1901"/>
      <c r="H466" s="1901"/>
      <c r="I466" s="1901"/>
      <c r="J466" s="1901"/>
      <c r="K466" s="1901"/>
      <c r="L466" s="1901"/>
      <c r="M466" s="1901"/>
      <c r="N466" s="1901"/>
      <c r="O466" s="1901"/>
      <c r="P466" s="1901"/>
      <c r="Q466" s="1901"/>
      <c r="R466" s="1901"/>
      <c r="S466" s="1901"/>
      <c r="T466" s="1902"/>
      <c r="U466" s="1561"/>
      <c r="V466" s="1562"/>
      <c r="W466" s="1563"/>
      <c r="X466" s="231" t="s">
        <v>1781</v>
      </c>
      <c r="Y466" s="87"/>
      <c r="Z466" s="152"/>
      <c r="AA466" s="794">
        <f>IF(U466="?",0,IF(U466&lt;&gt;"",1,0))</f>
        <v>0</v>
      </c>
    </row>
    <row r="467" spans="1:27" s="312" customFormat="1" ht="21" customHeight="1" x14ac:dyDescent="0.2">
      <c r="A467" s="267" t="s">
        <v>440</v>
      </c>
      <c r="B467" s="150"/>
      <c r="C467" s="782"/>
      <c r="D467" s="1594" t="s">
        <v>738</v>
      </c>
      <c r="E467" s="1595"/>
      <c r="F467" s="1595"/>
      <c r="G467" s="1595"/>
      <c r="H467" s="1595"/>
      <c r="I467" s="1595"/>
      <c r="J467" s="1595"/>
      <c r="K467" s="1595"/>
      <c r="L467" s="1595"/>
      <c r="M467" s="1595"/>
      <c r="N467" s="1595"/>
      <c r="O467" s="1595"/>
      <c r="P467" s="1595"/>
      <c r="Q467" s="1595"/>
      <c r="R467" s="1595"/>
      <c r="S467" s="1595"/>
      <c r="T467" s="1596"/>
      <c r="U467" s="1561"/>
      <c r="V467" s="1562"/>
      <c r="W467" s="1563"/>
      <c r="X467" s="231" t="s">
        <v>1781</v>
      </c>
      <c r="Y467" s="87"/>
      <c r="Z467" s="152"/>
      <c r="AA467" s="794">
        <f>IF(U467="?",0,IF(U467&lt;&gt;"",1,0))</f>
        <v>0</v>
      </c>
    </row>
    <row r="468" spans="1:27" s="312" customFormat="1" ht="9" customHeight="1" x14ac:dyDescent="0.2">
      <c r="A468" s="696"/>
      <c r="B468" s="150"/>
      <c r="C468" s="307"/>
      <c r="D468" s="307"/>
      <c r="E468" s="307"/>
      <c r="F468" s="307"/>
      <c r="G468" s="307"/>
      <c r="H468" s="307"/>
      <c r="I468" s="307"/>
      <c r="J468" s="307"/>
      <c r="K468" s="307"/>
      <c r="L468" s="307"/>
      <c r="M468" s="307"/>
      <c r="N468" s="307"/>
      <c r="O468" s="307"/>
      <c r="P468" s="307"/>
      <c r="Q468" s="307"/>
      <c r="R468" s="307"/>
      <c r="S468" s="307"/>
      <c r="T468" s="307"/>
      <c r="U468" s="307"/>
      <c r="V468" s="309"/>
      <c r="W468" s="433"/>
      <c r="X468" s="433"/>
      <c r="Y468" s="433"/>
      <c r="Z468" s="152"/>
      <c r="AA468" s="794"/>
    </row>
    <row r="469" spans="1:27" s="312" customFormat="1" ht="18" customHeight="1" x14ac:dyDescent="0.2">
      <c r="A469" s="696"/>
      <c r="B469" s="150"/>
      <c r="C469" s="464" t="s">
        <v>335</v>
      </c>
      <c r="D469" s="465"/>
      <c r="E469" s="465"/>
      <c r="F469" s="465"/>
      <c r="G469" s="465"/>
      <c r="H469" s="465"/>
      <c r="I469" s="465"/>
      <c r="J469" s="465"/>
      <c r="K469" s="465"/>
      <c r="L469" s="465"/>
      <c r="M469" s="465"/>
      <c r="N469" s="465"/>
      <c r="O469" s="465"/>
      <c r="P469" s="509"/>
      <c r="Q469" s="510"/>
      <c r="R469" s="1914" t="s">
        <v>308</v>
      </c>
      <c r="S469" s="1915"/>
      <c r="T469" s="1916"/>
      <c r="U469" s="1914" t="s">
        <v>309</v>
      </c>
      <c r="V469" s="1915"/>
      <c r="W469" s="1916" t="s">
        <v>309</v>
      </c>
      <c r="X469" s="442"/>
      <c r="Y469" s="442"/>
      <c r="Z469" s="152"/>
      <c r="AA469" s="794"/>
    </row>
    <row r="470" spans="1:27" s="312" customFormat="1" ht="21" customHeight="1" x14ac:dyDescent="0.2">
      <c r="A470" s="266" t="s">
        <v>441</v>
      </c>
      <c r="B470" s="150"/>
      <c r="C470" s="466" t="s">
        <v>382</v>
      </c>
      <c r="D470" s="465"/>
      <c r="E470" s="465"/>
      <c r="F470" s="465"/>
      <c r="G470" s="465"/>
      <c r="H470" s="465"/>
      <c r="I470" s="465"/>
      <c r="J470" s="465"/>
      <c r="K470" s="465"/>
      <c r="L470" s="465"/>
      <c r="M470" s="465"/>
      <c r="N470" s="465"/>
      <c r="O470" s="465"/>
      <c r="P470" s="509"/>
      <c r="Q470" s="510"/>
      <c r="R470" s="1561"/>
      <c r="S470" s="1562"/>
      <c r="T470" s="1563"/>
      <c r="U470" s="1561"/>
      <c r="V470" s="1562"/>
      <c r="W470" s="1563"/>
      <c r="X470" s="231" t="s">
        <v>1781</v>
      </c>
      <c r="Y470" s="442"/>
      <c r="Z470" s="152"/>
      <c r="AA470" s="794">
        <f>IF(R470="?",0,IF(R470&lt;&gt;"",1,0))+IF(U470="?",0,IF(U470&lt;&gt;"",1,0))</f>
        <v>0</v>
      </c>
    </row>
    <row r="471" spans="1:27" s="312" customFormat="1" ht="21" customHeight="1" x14ac:dyDescent="0.2">
      <c r="A471" s="266" t="s">
        <v>442</v>
      </c>
      <c r="B471" s="150"/>
      <c r="C471" s="782"/>
      <c r="D471" s="511" t="s">
        <v>738</v>
      </c>
      <c r="E471" s="465"/>
      <c r="F471" s="465"/>
      <c r="G471" s="465"/>
      <c r="H471" s="465"/>
      <c r="I471" s="465"/>
      <c r="J471" s="465"/>
      <c r="K471" s="465"/>
      <c r="L471" s="465"/>
      <c r="M471" s="465"/>
      <c r="N471" s="465"/>
      <c r="O471" s="465"/>
      <c r="P471" s="509"/>
      <c r="Q471" s="510"/>
      <c r="R471" s="1561"/>
      <c r="S471" s="1562"/>
      <c r="T471" s="1563"/>
      <c r="U471" s="1561"/>
      <c r="V471" s="1562"/>
      <c r="W471" s="1563"/>
      <c r="X471" s="231" t="s">
        <v>1781</v>
      </c>
      <c r="Y471" s="442"/>
      <c r="Z471" s="152"/>
      <c r="AA471" s="794">
        <f>IF(R471="?",0,IF(R471&lt;&gt;"",1,0))+IF(U471="?",0,IF(U471&lt;&gt;"",1,0))</f>
        <v>0</v>
      </c>
    </row>
    <row r="472" spans="1:27" s="312" customFormat="1" ht="9" customHeight="1" x14ac:dyDescent="0.2">
      <c r="A472" s="393"/>
      <c r="B472" s="150"/>
      <c r="C472" s="311"/>
      <c r="D472" s="172"/>
      <c r="E472" s="172"/>
      <c r="F472" s="172"/>
      <c r="G472" s="172"/>
      <c r="H472" s="172"/>
      <c r="I472" s="172"/>
      <c r="J472" s="172"/>
      <c r="K472" s="172"/>
      <c r="L472" s="172"/>
      <c r="M472" s="172"/>
      <c r="N472" s="172"/>
      <c r="O472" s="172"/>
      <c r="P472" s="172"/>
      <c r="Q472" s="172"/>
      <c r="R472" s="172"/>
      <c r="S472" s="55"/>
      <c r="T472" s="55"/>
      <c r="U472" s="55"/>
      <c r="V472" s="311"/>
      <c r="W472" s="438"/>
      <c r="X472" s="438"/>
      <c r="Y472" s="442"/>
      <c r="Z472" s="152"/>
      <c r="AA472" s="794"/>
    </row>
    <row r="473" spans="1:27" s="312" customFormat="1" ht="18" customHeight="1" x14ac:dyDescent="0.2">
      <c r="A473" s="696"/>
      <c r="B473" s="150"/>
      <c r="C473" s="1954" t="s">
        <v>336</v>
      </c>
      <c r="D473" s="1955"/>
      <c r="E473" s="1955"/>
      <c r="F473" s="1955"/>
      <c r="G473" s="1955"/>
      <c r="H473" s="1955"/>
      <c r="I473" s="1955"/>
      <c r="J473" s="1955"/>
      <c r="K473" s="1955"/>
      <c r="L473" s="1955"/>
      <c r="M473" s="1955"/>
      <c r="N473" s="510"/>
      <c r="O473" s="1914" t="s">
        <v>741</v>
      </c>
      <c r="P473" s="1915"/>
      <c r="Q473" s="1916" t="s">
        <v>310</v>
      </c>
      <c r="R473" s="1914" t="s">
        <v>742</v>
      </c>
      <c r="S473" s="1915"/>
      <c r="T473" s="1916" t="s">
        <v>311</v>
      </c>
      <c r="U473" s="1914" t="s">
        <v>740</v>
      </c>
      <c r="V473" s="1915"/>
      <c r="W473" s="1916" t="s">
        <v>312</v>
      </c>
      <c r="X473" s="442"/>
      <c r="Y473" s="442"/>
      <c r="Z473" s="152"/>
      <c r="AA473" s="794"/>
    </row>
    <row r="474" spans="1:27" s="312" customFormat="1" ht="21" customHeight="1" x14ac:dyDescent="0.2">
      <c r="A474" s="266" t="s">
        <v>443</v>
      </c>
      <c r="B474" s="150"/>
      <c r="C474" s="466" t="s">
        <v>382</v>
      </c>
      <c r="D474" s="465"/>
      <c r="E474" s="465"/>
      <c r="F474" s="465"/>
      <c r="G474" s="465"/>
      <c r="H474" s="465"/>
      <c r="I474" s="465"/>
      <c r="J474" s="465"/>
      <c r="K474" s="465"/>
      <c r="L474" s="465"/>
      <c r="M474" s="465"/>
      <c r="N474" s="465"/>
      <c r="O474" s="1561"/>
      <c r="P474" s="1562"/>
      <c r="Q474" s="1563"/>
      <c r="R474" s="1561"/>
      <c r="S474" s="1562"/>
      <c r="T474" s="1563"/>
      <c r="U474" s="1561"/>
      <c r="V474" s="1562"/>
      <c r="W474" s="1563"/>
      <c r="X474" s="231" t="s">
        <v>1781</v>
      </c>
      <c r="Y474" s="442"/>
      <c r="Z474" s="152"/>
      <c r="AA474" s="794">
        <f>IF(O474="?",0,IF(O474&lt;&gt;"",1,0))+IF(R474="?",0,IF(R474&lt;&gt;"",1,0))+IF(U474="?",0,IF(U474&lt;&gt;"",1,0))</f>
        <v>0</v>
      </c>
    </row>
    <row r="475" spans="1:27" s="312" customFormat="1" ht="21" customHeight="1" x14ac:dyDescent="0.2">
      <c r="A475" s="266" t="s">
        <v>444</v>
      </c>
      <c r="B475" s="150"/>
      <c r="C475" s="782"/>
      <c r="D475" s="511" t="s">
        <v>738</v>
      </c>
      <c r="E475" s="465"/>
      <c r="F475" s="465"/>
      <c r="G475" s="465"/>
      <c r="H475" s="465"/>
      <c r="I475" s="465"/>
      <c r="J475" s="465"/>
      <c r="K475" s="465"/>
      <c r="L475" s="465"/>
      <c r="M475" s="465"/>
      <c r="N475" s="465"/>
      <c r="O475" s="1561"/>
      <c r="P475" s="1562"/>
      <c r="Q475" s="1563"/>
      <c r="R475" s="1561"/>
      <c r="S475" s="1562"/>
      <c r="T475" s="1563"/>
      <c r="U475" s="1561"/>
      <c r="V475" s="1562"/>
      <c r="W475" s="1563"/>
      <c r="X475" s="231" t="s">
        <v>1781</v>
      </c>
      <c r="Y475" s="442"/>
      <c r="Z475" s="152"/>
      <c r="AA475" s="794">
        <f>IF(O475="?",0,IF(O475&lt;&gt;"",1,0))+IF(R475="?",0,IF(R475&lt;&gt;"",1,0))+IF(U475="?",0,IF(U475&lt;&gt;"",1,0))</f>
        <v>0</v>
      </c>
    </row>
    <row r="476" spans="1:27" s="312" customFormat="1" ht="9" customHeight="1" x14ac:dyDescent="0.2">
      <c r="A476" s="393"/>
      <c r="B476" s="150"/>
      <c r="C476" s="311"/>
      <c r="D476" s="172"/>
      <c r="E476" s="172"/>
      <c r="F476" s="172"/>
      <c r="G476" s="172"/>
      <c r="H476" s="172"/>
      <c r="I476" s="172"/>
      <c r="J476" s="172"/>
      <c r="K476" s="172"/>
      <c r="L476" s="172"/>
      <c r="M476" s="172"/>
      <c r="N476" s="172"/>
      <c r="O476" s="172"/>
      <c r="P476" s="172"/>
      <c r="Q476" s="172"/>
      <c r="R476" s="172"/>
      <c r="S476" s="55"/>
      <c r="T476" s="55"/>
      <c r="U476" s="55"/>
      <c r="V476" s="311"/>
      <c r="W476" s="438"/>
      <c r="X476" s="438"/>
      <c r="Y476" s="442"/>
      <c r="Z476" s="152"/>
      <c r="AA476" s="794"/>
    </row>
    <row r="477" spans="1:27" s="312" customFormat="1" ht="18" customHeight="1" x14ac:dyDescent="0.2">
      <c r="A477" s="696"/>
      <c r="B477" s="150"/>
      <c r="C477" s="464" t="s">
        <v>337</v>
      </c>
      <c r="D477" s="465"/>
      <c r="E477" s="465"/>
      <c r="F477" s="465"/>
      <c r="G477" s="465"/>
      <c r="H477" s="465"/>
      <c r="I477" s="465"/>
      <c r="J477" s="465"/>
      <c r="K477" s="465"/>
      <c r="L477" s="465"/>
      <c r="M477" s="465"/>
      <c r="N477" s="465"/>
      <c r="O477" s="465"/>
      <c r="P477" s="509"/>
      <c r="Q477" s="510"/>
      <c r="R477" s="1914" t="s">
        <v>313</v>
      </c>
      <c r="S477" s="1915"/>
      <c r="T477" s="1916"/>
      <c r="U477" s="1914" t="s">
        <v>314</v>
      </c>
      <c r="V477" s="1915"/>
      <c r="W477" s="1916"/>
      <c r="X477" s="442"/>
      <c r="Y477" s="442"/>
      <c r="Z477" s="152"/>
      <c r="AA477" s="794"/>
    </row>
    <row r="478" spans="1:27" s="312" customFormat="1" ht="21" customHeight="1" x14ac:dyDescent="0.2">
      <c r="A478" s="266" t="s">
        <v>445</v>
      </c>
      <c r="B478" s="150"/>
      <c r="C478" s="466" t="s">
        <v>382</v>
      </c>
      <c r="D478" s="465"/>
      <c r="E478" s="465"/>
      <c r="F478" s="465"/>
      <c r="G478" s="465"/>
      <c r="H478" s="465"/>
      <c r="I478" s="465"/>
      <c r="J478" s="465"/>
      <c r="K478" s="465"/>
      <c r="L478" s="465"/>
      <c r="M478" s="465"/>
      <c r="N478" s="465"/>
      <c r="O478" s="465"/>
      <c r="P478" s="509"/>
      <c r="Q478" s="510"/>
      <c r="R478" s="1561"/>
      <c r="S478" s="1562"/>
      <c r="T478" s="1563"/>
      <c r="U478" s="1561"/>
      <c r="V478" s="1562"/>
      <c r="W478" s="1563"/>
      <c r="X478" s="231" t="s">
        <v>1781</v>
      </c>
      <c r="Y478" s="442"/>
      <c r="Z478" s="152"/>
      <c r="AA478" s="794">
        <f>IF(R478="?",0,IF(R478&lt;&gt;"",1,0))+IF(U478="?",0,IF(U478&lt;&gt;"",1,0))</f>
        <v>0</v>
      </c>
    </row>
    <row r="479" spans="1:27" s="312" customFormat="1" ht="21" customHeight="1" x14ac:dyDescent="0.2">
      <c r="A479" s="266" t="s">
        <v>446</v>
      </c>
      <c r="B479" s="150"/>
      <c r="C479" s="782"/>
      <c r="D479" s="511" t="s">
        <v>738</v>
      </c>
      <c r="E479" s="465"/>
      <c r="F479" s="465"/>
      <c r="G479" s="465"/>
      <c r="H479" s="465"/>
      <c r="I479" s="465"/>
      <c r="J479" s="465"/>
      <c r="K479" s="465"/>
      <c r="L479" s="465"/>
      <c r="M479" s="465"/>
      <c r="N479" s="465"/>
      <c r="O479" s="465"/>
      <c r="P479" s="509"/>
      <c r="Q479" s="510"/>
      <c r="R479" s="1561"/>
      <c r="S479" s="1562"/>
      <c r="T479" s="1563"/>
      <c r="U479" s="1561"/>
      <c r="V479" s="1562"/>
      <c r="W479" s="1563"/>
      <c r="X479" s="231" t="s">
        <v>1781</v>
      </c>
      <c r="Y479" s="442"/>
      <c r="Z479" s="152"/>
      <c r="AA479" s="794">
        <f>IF(R479="?",0,IF(R479&lt;&gt;"",1,0))+IF(U479="?",0,IF(U479&lt;&gt;"",1,0))</f>
        <v>0</v>
      </c>
    </row>
    <row r="480" spans="1:27" s="312" customFormat="1" ht="9" customHeight="1" x14ac:dyDescent="0.2">
      <c r="A480" s="393"/>
      <c r="B480" s="150"/>
      <c r="C480" s="311"/>
      <c r="D480" s="172"/>
      <c r="E480" s="172"/>
      <c r="F480" s="172"/>
      <c r="G480" s="172"/>
      <c r="H480" s="172"/>
      <c r="I480" s="172"/>
      <c r="J480" s="172"/>
      <c r="K480" s="172"/>
      <c r="L480" s="172"/>
      <c r="M480" s="172"/>
      <c r="N480" s="172"/>
      <c r="O480" s="172"/>
      <c r="P480" s="172"/>
      <c r="Q480" s="172"/>
      <c r="R480" s="172"/>
      <c r="S480" s="55"/>
      <c r="T480" s="55"/>
      <c r="U480" s="55"/>
      <c r="V480" s="311"/>
      <c r="W480" s="438"/>
      <c r="X480" s="438"/>
      <c r="Y480" s="442"/>
      <c r="Z480" s="152"/>
      <c r="AA480" s="794"/>
    </row>
    <row r="481" spans="1:27" s="312" customFormat="1" ht="18" customHeight="1" x14ac:dyDescent="0.2">
      <c r="A481" s="696"/>
      <c r="B481" s="150"/>
      <c r="C481" s="464" t="s">
        <v>338</v>
      </c>
      <c r="D481" s="465"/>
      <c r="E481" s="465"/>
      <c r="F481" s="465"/>
      <c r="G481" s="465"/>
      <c r="H481" s="465"/>
      <c r="I481" s="465"/>
      <c r="J481" s="465"/>
      <c r="K481" s="465"/>
      <c r="L481" s="465"/>
      <c r="M481" s="465"/>
      <c r="N481" s="465"/>
      <c r="O481" s="465"/>
      <c r="P481" s="509"/>
      <c r="Q481" s="510"/>
      <c r="R481" s="1914" t="s">
        <v>316</v>
      </c>
      <c r="S481" s="1915"/>
      <c r="T481" s="1916"/>
      <c r="U481" s="1914" t="s">
        <v>315</v>
      </c>
      <c r="V481" s="1915"/>
      <c r="W481" s="1916"/>
      <c r="X481" s="442"/>
      <c r="Y481" s="442"/>
      <c r="Z481" s="152"/>
      <c r="AA481" s="794"/>
    </row>
    <row r="482" spans="1:27" s="312" customFormat="1" ht="21" customHeight="1" x14ac:dyDescent="0.2">
      <c r="A482" s="266" t="s">
        <v>447</v>
      </c>
      <c r="B482" s="150"/>
      <c r="C482" s="466" t="s">
        <v>382</v>
      </c>
      <c r="D482" s="465"/>
      <c r="E482" s="465"/>
      <c r="F482" s="465"/>
      <c r="G482" s="465"/>
      <c r="H482" s="465"/>
      <c r="I482" s="465"/>
      <c r="J482" s="465"/>
      <c r="K482" s="465"/>
      <c r="L482" s="465"/>
      <c r="M482" s="465"/>
      <c r="N482" s="465"/>
      <c r="O482" s="465"/>
      <c r="P482" s="509"/>
      <c r="Q482" s="510"/>
      <c r="R482" s="1561"/>
      <c r="S482" s="1562"/>
      <c r="T482" s="1563"/>
      <c r="U482" s="1561"/>
      <c r="V482" s="1562"/>
      <c r="W482" s="1563"/>
      <c r="X482" s="231" t="s">
        <v>1781</v>
      </c>
      <c r="Y482" s="442"/>
      <c r="Z482" s="152"/>
      <c r="AA482" s="794">
        <f>IF(R482="?",0,IF(R482&lt;&gt;"",1,0))+IF(U482="?",0,IF(U482&lt;&gt;"",1,0))</f>
        <v>0</v>
      </c>
    </row>
    <row r="483" spans="1:27" s="312" customFormat="1" ht="21" customHeight="1" x14ac:dyDescent="0.2">
      <c r="A483" s="266" t="s">
        <v>448</v>
      </c>
      <c r="B483" s="150"/>
      <c r="C483" s="782"/>
      <c r="D483" s="511" t="s">
        <v>738</v>
      </c>
      <c r="E483" s="465"/>
      <c r="F483" s="465"/>
      <c r="G483" s="465"/>
      <c r="H483" s="465"/>
      <c r="I483" s="465"/>
      <c r="J483" s="465"/>
      <c r="K483" s="465"/>
      <c r="L483" s="465"/>
      <c r="M483" s="465"/>
      <c r="N483" s="465"/>
      <c r="O483" s="465"/>
      <c r="P483" s="509"/>
      <c r="Q483" s="510"/>
      <c r="R483" s="1561"/>
      <c r="S483" s="1562"/>
      <c r="T483" s="1563"/>
      <c r="U483" s="1561"/>
      <c r="V483" s="1562"/>
      <c r="W483" s="1563"/>
      <c r="X483" s="231" t="s">
        <v>1781</v>
      </c>
      <c r="Y483" s="442"/>
      <c r="Z483" s="152"/>
      <c r="AA483" s="794">
        <f>IF(R483="?",0,IF(R483&lt;&gt;"",1,0))+IF(U483="?",0,IF(U483&lt;&gt;"",1,0))</f>
        <v>0</v>
      </c>
    </row>
    <row r="484" spans="1:27" s="313" customFormat="1" ht="9" customHeight="1" x14ac:dyDescent="0.2">
      <c r="A484" s="265"/>
      <c r="B484" s="166"/>
      <c r="C484" s="167"/>
      <c r="D484" s="167"/>
      <c r="E484" s="167"/>
      <c r="F484" s="167"/>
      <c r="G484" s="167"/>
      <c r="H484" s="167"/>
      <c r="I484" s="167"/>
      <c r="J484" s="167"/>
      <c r="K484" s="167"/>
      <c r="L484" s="167"/>
      <c r="M484" s="167"/>
      <c r="N484" s="167"/>
      <c r="O484" s="167"/>
      <c r="P484" s="167"/>
      <c r="Q484" s="167"/>
      <c r="R484" s="167"/>
      <c r="S484" s="167"/>
      <c r="T484" s="167"/>
      <c r="U484" s="167"/>
      <c r="V484" s="167"/>
      <c r="W484" s="167"/>
      <c r="X484" s="167"/>
      <c r="Y484" s="167"/>
      <c r="Z484" s="168"/>
      <c r="AA484" s="794"/>
    </row>
    <row r="485" spans="1:27" s="313" customFormat="1" ht="5.25" customHeight="1" x14ac:dyDescent="0.2">
      <c r="A485" s="265"/>
      <c r="B485" s="169"/>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1"/>
      <c r="AA485" s="794"/>
    </row>
    <row r="486" spans="1:27" s="312" customFormat="1" ht="24.75" customHeight="1" x14ac:dyDescent="0.2">
      <c r="A486" s="680"/>
      <c r="B486" s="174"/>
      <c r="C486" s="308" t="s">
        <v>339</v>
      </c>
      <c r="D486" s="308"/>
      <c r="E486" s="308"/>
      <c r="F486" s="344"/>
      <c r="G486" s="433"/>
      <c r="H486" s="433"/>
      <c r="I486" s="433"/>
      <c r="J486" s="433"/>
      <c r="K486" s="433"/>
      <c r="L486" s="433"/>
      <c r="M486" s="344"/>
      <c r="N486" s="433"/>
      <c r="O486" s="433"/>
      <c r="P486" s="344"/>
      <c r="Q486" s="433"/>
      <c r="R486" s="433"/>
      <c r="S486" s="332"/>
      <c r="T486" s="332"/>
      <c r="U486" s="332"/>
      <c r="V486" s="344"/>
      <c r="W486" s="433"/>
      <c r="X486" s="433"/>
      <c r="Y486" s="433"/>
      <c r="Z486" s="175"/>
      <c r="AA486" s="794"/>
    </row>
    <row r="487" spans="1:27" s="313" customFormat="1" ht="5.25" customHeight="1" x14ac:dyDescent="0.2">
      <c r="A487" s="265"/>
      <c r="B487" s="150"/>
      <c r="C487" s="345"/>
      <c r="D487" s="345"/>
      <c r="E487" s="438"/>
      <c r="F487" s="345"/>
      <c r="G487" s="438"/>
      <c r="H487" s="438"/>
      <c r="I487" s="438"/>
      <c r="J487" s="438"/>
      <c r="K487" s="438"/>
      <c r="L487" s="438"/>
      <c r="M487" s="345"/>
      <c r="N487" s="438"/>
      <c r="O487" s="438"/>
      <c r="P487" s="345"/>
      <c r="Q487" s="438"/>
      <c r="R487" s="438"/>
      <c r="S487" s="345"/>
      <c r="T487" s="438"/>
      <c r="U487" s="438"/>
      <c r="V487" s="343"/>
      <c r="W487" s="423"/>
      <c r="X487" s="423"/>
      <c r="Y487" s="423"/>
      <c r="Z487" s="152"/>
      <c r="AA487" s="794"/>
    </row>
    <row r="488" spans="1:27" s="313" customFormat="1" ht="24" customHeight="1" x14ac:dyDescent="0.2">
      <c r="A488" s="394" t="s">
        <v>219</v>
      </c>
      <c r="B488" s="150"/>
      <c r="C488" s="1583" t="s">
        <v>1790</v>
      </c>
      <c r="D488" s="1584"/>
      <c r="E488" s="1584"/>
      <c r="F488" s="1584"/>
      <c r="G488" s="1584"/>
      <c r="H488" s="1584"/>
      <c r="I488" s="1584"/>
      <c r="J488" s="1584"/>
      <c r="K488" s="1584"/>
      <c r="L488" s="1584"/>
      <c r="M488" s="1584"/>
      <c r="N488" s="1584"/>
      <c r="O488" s="1584"/>
      <c r="P488" s="1584"/>
      <c r="Q488" s="1584"/>
      <c r="R488" s="1584"/>
      <c r="S488" s="1584"/>
      <c r="T488" s="1584"/>
      <c r="U488" s="1584"/>
      <c r="V488" s="1584"/>
      <c r="W488" s="1584"/>
      <c r="X488" s="1585"/>
      <c r="Y488" s="422"/>
      <c r="Z488" s="152"/>
      <c r="AA488" s="794"/>
    </row>
    <row r="489" spans="1:27" s="313" customFormat="1" ht="5.25" customHeight="1" x14ac:dyDescent="0.2">
      <c r="A489" s="265"/>
      <c r="B489" s="150"/>
      <c r="C489" s="345"/>
      <c r="D489" s="345"/>
      <c r="E489" s="438"/>
      <c r="F489" s="345"/>
      <c r="G489" s="438"/>
      <c r="H489" s="438"/>
      <c r="I489" s="438"/>
      <c r="J489" s="438"/>
      <c r="K489" s="438"/>
      <c r="L489" s="438"/>
      <c r="M489" s="345"/>
      <c r="N489" s="438"/>
      <c r="O489" s="438"/>
      <c r="P489" s="517"/>
      <c r="Q489" s="517"/>
      <c r="R489" s="714"/>
      <c r="S489" s="714"/>
      <c r="T489" s="714"/>
      <c r="U489" s="714"/>
      <c r="V489" s="714"/>
      <c r="W489" s="714"/>
      <c r="X489" s="423"/>
      <c r="Y489" s="423"/>
      <c r="Z489" s="152"/>
      <c r="AA489" s="794"/>
    </row>
    <row r="490" spans="1:27" s="313" customFormat="1" ht="19.5" customHeight="1" x14ac:dyDescent="0.2">
      <c r="A490" s="265" t="s">
        <v>449</v>
      </c>
      <c r="B490" s="150"/>
      <c r="C490" s="306" t="s">
        <v>327</v>
      </c>
      <c r="D490" s="306"/>
      <c r="E490" s="306"/>
      <c r="F490" s="306"/>
      <c r="G490" s="306"/>
      <c r="H490" s="306"/>
      <c r="I490" s="306"/>
      <c r="J490" s="306"/>
      <c r="K490" s="306"/>
      <c r="L490" s="306"/>
      <c r="M490" s="306"/>
      <c r="N490" s="306"/>
      <c r="O490" s="306"/>
      <c r="P490" s="306"/>
      <c r="Q490" s="306"/>
      <c r="R490" s="512"/>
      <c r="S490" s="512"/>
      <c r="T490" s="512"/>
      <c r="U490" s="512"/>
      <c r="V490" s="512"/>
      <c r="W490" s="1358" t="s">
        <v>849</v>
      </c>
      <c r="X490" s="1359"/>
      <c r="Y490" s="542"/>
      <c r="Z490" s="152"/>
      <c r="AA490" s="794">
        <f>IF(W490="?",0,IF(W490&lt;&gt;"",1,0))</f>
        <v>0</v>
      </c>
    </row>
    <row r="491" spans="1:27" s="313" customFormat="1" ht="19.5" customHeight="1" x14ac:dyDescent="0.2">
      <c r="A491" s="265" t="s">
        <v>450</v>
      </c>
      <c r="B491" s="150"/>
      <c r="C491" s="306" t="s">
        <v>860</v>
      </c>
      <c r="D491" s="306"/>
      <c r="E491" s="306"/>
      <c r="F491" s="306"/>
      <c r="G491" s="306"/>
      <c r="H491" s="306"/>
      <c r="I491" s="306"/>
      <c r="J491" s="306"/>
      <c r="K491" s="306"/>
      <c r="L491" s="306"/>
      <c r="M491" s="306"/>
      <c r="N491" s="306"/>
      <c r="O491" s="306"/>
      <c r="P491" s="306"/>
      <c r="Q491" s="306"/>
      <c r="R491" s="512"/>
      <c r="S491" s="512"/>
      <c r="T491" s="512"/>
      <c r="U491" s="512"/>
      <c r="V491" s="512"/>
      <c r="W491" s="1358" t="s">
        <v>849</v>
      </c>
      <c r="X491" s="1359"/>
      <c r="Y491" s="542"/>
      <c r="Z491" s="152"/>
      <c r="AA491" s="794">
        <f>IF(W491="?",0,IF(W491&lt;&gt;"",1,0))</f>
        <v>0</v>
      </c>
    </row>
    <row r="492" spans="1:27" s="313" customFormat="1" ht="19.5" customHeight="1" x14ac:dyDescent="0.2">
      <c r="A492" s="265" t="s">
        <v>451</v>
      </c>
      <c r="B492" s="150"/>
      <c r="C492" s="306" t="s">
        <v>328</v>
      </c>
      <c r="D492" s="306"/>
      <c r="E492" s="306"/>
      <c r="F492" s="306"/>
      <c r="G492" s="306"/>
      <c r="H492" s="306"/>
      <c r="I492" s="306"/>
      <c r="J492" s="306"/>
      <c r="K492" s="306"/>
      <c r="L492" s="306"/>
      <c r="M492" s="306"/>
      <c r="N492" s="306"/>
      <c r="O492" s="306"/>
      <c r="P492" s="306"/>
      <c r="Q492" s="306"/>
      <c r="R492" s="512"/>
      <c r="S492" s="512"/>
      <c r="T492" s="512"/>
      <c r="U492" s="512"/>
      <c r="V492" s="512"/>
      <c r="W492" s="1358" t="s">
        <v>849</v>
      </c>
      <c r="X492" s="1359"/>
      <c r="Y492" s="542"/>
      <c r="Z492" s="152"/>
      <c r="AA492" s="794">
        <f>IF(W492="?",0,IF(W492&lt;&gt;"",1,0))</f>
        <v>0</v>
      </c>
    </row>
    <row r="493" spans="1:27" s="312" customFormat="1" ht="5.25" customHeight="1" x14ac:dyDescent="0.2">
      <c r="A493" s="265"/>
      <c r="B493" s="150"/>
      <c r="C493" s="303"/>
      <c r="D493" s="304"/>
      <c r="E493" s="304"/>
      <c r="F493" s="304"/>
      <c r="G493" s="304"/>
      <c r="H493" s="304"/>
      <c r="I493" s="304"/>
      <c r="J493" s="304"/>
      <c r="K493" s="304"/>
      <c r="L493" s="304"/>
      <c r="M493" s="304"/>
      <c r="N493" s="304"/>
      <c r="O493" s="304"/>
      <c r="P493" s="304"/>
      <c r="Q493" s="304"/>
      <c r="R493" s="304"/>
      <c r="S493" s="302"/>
      <c r="T493" s="302"/>
      <c r="U493" s="302"/>
      <c r="V493" s="302"/>
      <c r="W493" s="302"/>
      <c r="X493" s="302"/>
      <c r="Y493" s="302"/>
      <c r="Z493" s="152"/>
      <c r="AA493" s="794"/>
    </row>
    <row r="494" spans="1:27" s="312" customFormat="1" ht="18" customHeight="1" x14ac:dyDescent="0.2">
      <c r="A494" s="265"/>
      <c r="B494" s="150"/>
      <c r="C494" s="543" t="s">
        <v>384</v>
      </c>
      <c r="D494" s="544"/>
      <c r="E494" s="544"/>
      <c r="F494" s="544"/>
      <c r="G494" s="544"/>
      <c r="H494" s="544"/>
      <c r="I494" s="544"/>
      <c r="J494" s="544"/>
      <c r="K494" s="544"/>
      <c r="L494" s="544"/>
      <c r="M494" s="544"/>
      <c r="N494" s="544"/>
      <c r="O494" s="544"/>
      <c r="P494" s="544"/>
      <c r="Q494" s="544"/>
      <c r="R494" s="544"/>
      <c r="S494" s="544"/>
      <c r="T494" s="544"/>
      <c r="U494" s="544"/>
      <c r="V494" s="544"/>
      <c r="W494" s="418"/>
      <c r="X494" s="418"/>
      <c r="Y494" s="418"/>
      <c r="Z494" s="152"/>
      <c r="AA494" s="794"/>
    </row>
    <row r="495" spans="1:27" ht="60" customHeight="1" x14ac:dyDescent="0.2">
      <c r="A495" s="265" t="s">
        <v>452</v>
      </c>
      <c r="B495" s="174"/>
      <c r="C495" s="1458"/>
      <c r="D495" s="1458"/>
      <c r="E495" s="1458"/>
      <c r="F495" s="1458"/>
      <c r="G495" s="1458"/>
      <c r="H495" s="1458"/>
      <c r="I495" s="1458"/>
      <c r="J495" s="1458"/>
      <c r="K495" s="1458"/>
      <c r="L495" s="1458"/>
      <c r="M495" s="1458"/>
      <c r="N495" s="1458"/>
      <c r="O495" s="1458"/>
      <c r="P495" s="1458"/>
      <c r="Q495" s="1458"/>
      <c r="R495" s="1458"/>
      <c r="S495" s="1458"/>
      <c r="T495" s="1458"/>
      <c r="U495" s="1458"/>
      <c r="V495" s="1458"/>
      <c r="W495" s="1458"/>
      <c r="X495" s="1458"/>
      <c r="Y495" s="544"/>
      <c r="Z495" s="175"/>
      <c r="AA495" s="794">
        <f>IF(C495="?",0,IF(C495&lt;&gt;"",1,0))</f>
        <v>0</v>
      </c>
    </row>
    <row r="496" spans="1:27" s="313" customFormat="1" ht="9" customHeight="1" x14ac:dyDescent="0.2">
      <c r="A496" s="265" t="str">
        <f>IF(L4&lt;&gt;"",L4,"")</f>
        <v>00000000</v>
      </c>
      <c r="B496" s="166"/>
      <c r="C496" s="167"/>
      <c r="D496" s="167"/>
      <c r="E496" s="167"/>
      <c r="F496" s="167"/>
      <c r="G496" s="167"/>
      <c r="H496" s="167"/>
      <c r="I496" s="167"/>
      <c r="J496" s="167"/>
      <c r="K496" s="167"/>
      <c r="L496" s="167"/>
      <c r="M496" s="167"/>
      <c r="N496" s="167"/>
      <c r="O496" s="167"/>
      <c r="P496" s="167"/>
      <c r="Q496" s="167"/>
      <c r="R496" s="167"/>
      <c r="S496" s="167"/>
      <c r="T496" s="167"/>
      <c r="U496" s="167"/>
      <c r="V496" s="167"/>
      <c r="W496" s="167"/>
      <c r="X496" s="167"/>
      <c r="Y496" s="167"/>
      <c r="Z496" s="168"/>
      <c r="AA496" s="794"/>
    </row>
    <row r="497" spans="1:27" s="313" customFormat="1" ht="5.25" customHeight="1" x14ac:dyDescent="0.2">
      <c r="A497" s="265"/>
      <c r="B497" s="631"/>
      <c r="C497" s="632"/>
      <c r="D497" s="632"/>
      <c r="E497" s="632"/>
      <c r="F497" s="632"/>
      <c r="G497" s="632"/>
      <c r="H497" s="632"/>
      <c r="I497" s="632"/>
      <c r="J497" s="632"/>
      <c r="K497" s="632"/>
      <c r="L497" s="632"/>
      <c r="M497" s="632"/>
      <c r="N497" s="632"/>
      <c r="O497" s="632"/>
      <c r="P497" s="632"/>
      <c r="Q497" s="632"/>
      <c r="R497" s="632"/>
      <c r="S497" s="632"/>
      <c r="T497" s="632"/>
      <c r="U497" s="632"/>
      <c r="V497" s="632"/>
      <c r="W497" s="632"/>
      <c r="X497" s="632"/>
      <c r="Y497" s="632"/>
      <c r="Z497" s="634"/>
      <c r="AA497" s="794"/>
    </row>
    <row r="498" spans="1:27" ht="24" customHeight="1" x14ac:dyDescent="0.2">
      <c r="A498" s="387"/>
      <c r="B498" s="174"/>
      <c r="C498" s="153" t="s">
        <v>1108</v>
      </c>
      <c r="D498" s="153"/>
      <c r="E498" s="153"/>
      <c r="F498" s="179"/>
      <c r="G498" s="179"/>
      <c r="H498" s="179"/>
      <c r="I498" s="179"/>
      <c r="J498" s="179"/>
      <c r="K498" s="179"/>
      <c r="L498" s="179"/>
      <c r="M498" s="179"/>
      <c r="N498" s="179"/>
      <c r="O498" s="179"/>
      <c r="P498" s="179"/>
      <c r="Q498" s="179"/>
      <c r="R498" s="179"/>
      <c r="S498" s="179"/>
      <c r="T498" s="179"/>
      <c r="U498" s="179"/>
      <c r="V498" s="179"/>
      <c r="W498" s="179"/>
      <c r="X498" s="179"/>
      <c r="Y498" s="179"/>
      <c r="Z498" s="175"/>
      <c r="AA498" s="794"/>
    </row>
    <row r="499" spans="1:27" ht="45" customHeight="1" x14ac:dyDescent="0.2">
      <c r="A499" s="394" t="s">
        <v>219</v>
      </c>
      <c r="B499" s="174"/>
      <c r="C499" s="1810" t="s">
        <v>1023</v>
      </c>
      <c r="D499" s="1810"/>
      <c r="E499" s="1810"/>
      <c r="F499" s="1810"/>
      <c r="G499" s="1810"/>
      <c r="H499" s="1810"/>
      <c r="I499" s="1810"/>
      <c r="J499" s="1810"/>
      <c r="K499" s="1810"/>
      <c r="L499" s="1810"/>
      <c r="M499" s="1810"/>
      <c r="N499" s="1810"/>
      <c r="O499" s="1810"/>
      <c r="P499" s="1810"/>
      <c r="Q499" s="1810"/>
      <c r="R499" s="1810"/>
      <c r="S499" s="1810"/>
      <c r="T499" s="1810"/>
      <c r="U499" s="1810"/>
      <c r="V499" s="1810"/>
      <c r="W499" s="1810"/>
      <c r="X499" s="1810"/>
      <c r="Y499" s="715"/>
      <c r="Z499" s="175"/>
      <c r="AA499" s="794"/>
    </row>
    <row r="500" spans="1:27" ht="5.25" customHeight="1" x14ac:dyDescent="0.2">
      <c r="A500" s="393"/>
      <c r="B500" s="174"/>
      <c r="C500" s="179"/>
      <c r="D500" s="594"/>
      <c r="E500" s="594"/>
      <c r="F500" s="179"/>
      <c r="G500" s="179"/>
      <c r="H500" s="179"/>
      <c r="I500" s="179"/>
      <c r="J500" s="179"/>
      <c r="K500" s="179"/>
      <c r="L500" s="179"/>
      <c r="M500" s="179"/>
      <c r="N500" s="179"/>
      <c r="O500" s="179"/>
      <c r="P500" s="179"/>
      <c r="Q500" s="179"/>
      <c r="R500" s="179"/>
      <c r="S500" s="179"/>
      <c r="T500" s="179"/>
      <c r="U500" s="179"/>
      <c r="V500" s="179"/>
      <c r="W500" s="179"/>
      <c r="X500" s="179"/>
      <c r="Y500" s="179"/>
      <c r="Z500" s="175"/>
      <c r="AA500" s="794"/>
    </row>
    <row r="501" spans="1:27" s="312" customFormat="1" ht="33" customHeight="1" x14ac:dyDescent="0.2">
      <c r="A501" s="394" t="s">
        <v>219</v>
      </c>
      <c r="B501" s="150"/>
      <c r="C501" s="1457" t="s">
        <v>32</v>
      </c>
      <c r="D501" s="1457"/>
      <c r="E501" s="1457"/>
      <c r="F501" s="1457"/>
      <c r="G501" s="1457"/>
      <c r="H501" s="1457"/>
      <c r="I501" s="1457"/>
      <c r="J501" s="1457"/>
      <c r="K501" s="1457"/>
      <c r="L501" s="1457"/>
      <c r="M501" s="1457"/>
      <c r="N501" s="1457"/>
      <c r="O501" s="1457"/>
      <c r="P501" s="1457"/>
      <c r="Q501" s="1457"/>
      <c r="R501" s="1457"/>
      <c r="S501" s="1457"/>
      <c r="T501" s="1457"/>
      <c r="U501" s="1457"/>
      <c r="V501" s="1457"/>
      <c r="W501" s="1457"/>
      <c r="X501" s="1457"/>
      <c r="Y501" s="172"/>
      <c r="Z501" s="156"/>
      <c r="AA501" s="794"/>
    </row>
    <row r="502" spans="1:27" ht="5.25" customHeight="1" x14ac:dyDescent="0.2">
      <c r="A502" s="393"/>
      <c r="B502" s="174"/>
      <c r="C502" s="179"/>
      <c r="D502" s="151"/>
      <c r="E502" s="438"/>
      <c r="F502" s="179"/>
      <c r="G502" s="179"/>
      <c r="H502" s="179"/>
      <c r="I502" s="179"/>
      <c r="J502" s="179"/>
      <c r="K502" s="179"/>
      <c r="L502" s="179"/>
      <c r="M502" s="179"/>
      <c r="N502" s="179"/>
      <c r="O502" s="179"/>
      <c r="P502" s="179"/>
      <c r="Q502" s="179"/>
      <c r="R502" s="179"/>
      <c r="S502" s="179"/>
      <c r="T502" s="179"/>
      <c r="U502" s="179"/>
      <c r="V502" s="179"/>
      <c r="W502" s="179"/>
      <c r="X502" s="179"/>
      <c r="Y502" s="179"/>
      <c r="Z502" s="175"/>
      <c r="AA502" s="794"/>
    </row>
    <row r="503" spans="1:27" s="312" customFormat="1" ht="5.25" customHeight="1" x14ac:dyDescent="0.2">
      <c r="A503" s="393"/>
      <c r="B503" s="150"/>
      <c r="C503" s="876"/>
      <c r="D503" s="877"/>
      <c r="E503" s="877"/>
      <c r="F503" s="877"/>
      <c r="G503" s="877"/>
      <c r="H503" s="877"/>
      <c r="I503" s="877"/>
      <c r="J503" s="877"/>
      <c r="K503" s="877"/>
      <c r="L503" s="877"/>
      <c r="M503" s="877"/>
      <c r="N503" s="877"/>
      <c r="O503" s="877"/>
      <c r="P503" s="877"/>
      <c r="Q503" s="877"/>
      <c r="R503" s="877"/>
      <c r="S503" s="877"/>
      <c r="T503" s="877"/>
      <c r="U503" s="877"/>
      <c r="V503" s="877"/>
      <c r="W503" s="877"/>
      <c r="X503" s="881"/>
      <c r="Y503" s="179"/>
      <c r="Z503" s="152"/>
      <c r="AA503" s="794"/>
    </row>
    <row r="504" spans="1:27" s="312" customFormat="1" ht="20.25" customHeight="1" x14ac:dyDescent="0.2">
      <c r="A504" s="396" t="s">
        <v>460</v>
      </c>
      <c r="B504" s="150"/>
      <c r="C504" s="1952" t="s">
        <v>1263</v>
      </c>
      <c r="D504" s="1953"/>
      <c r="E504" s="1953"/>
      <c r="F504" s="1953"/>
      <c r="G504" s="1953"/>
      <c r="H504" s="1953"/>
      <c r="I504" s="1953"/>
      <c r="J504" s="1953"/>
      <c r="K504" s="1953"/>
      <c r="L504" s="1953"/>
      <c r="M504" s="1953"/>
      <c r="N504" s="1953"/>
      <c r="O504" s="1953"/>
      <c r="P504" s="1953"/>
      <c r="Q504" s="878"/>
      <c r="R504" s="878"/>
      <c r="S504" s="1446"/>
      <c r="T504" s="1446"/>
      <c r="U504" s="1446"/>
      <c r="V504" s="1446"/>
      <c r="W504" s="1959"/>
      <c r="X504" s="1960"/>
      <c r="Y504" s="206" t="s">
        <v>122</v>
      </c>
      <c r="Z504" s="156"/>
      <c r="AA504" s="794">
        <f>IF(S504="?",0,IF(S504&lt;&gt;"",1,0))</f>
        <v>0</v>
      </c>
    </row>
    <row r="505" spans="1:27" s="312" customFormat="1" ht="5.25" customHeight="1" x14ac:dyDescent="0.2">
      <c r="A505" s="393"/>
      <c r="B505" s="150"/>
      <c r="C505" s="879"/>
      <c r="D505" s="880"/>
      <c r="E505" s="880"/>
      <c r="F505" s="880"/>
      <c r="G505" s="880"/>
      <c r="H505" s="880"/>
      <c r="I505" s="880"/>
      <c r="J505" s="880"/>
      <c r="K505" s="880"/>
      <c r="L505" s="880"/>
      <c r="M505" s="880"/>
      <c r="N505" s="880"/>
      <c r="O505" s="880"/>
      <c r="P505" s="880"/>
      <c r="Q505" s="880"/>
      <c r="R505" s="880"/>
      <c r="S505" s="880"/>
      <c r="T505" s="880"/>
      <c r="U505" s="880"/>
      <c r="V505" s="880"/>
      <c r="W505" s="880"/>
      <c r="X505" s="882"/>
      <c r="Y505" s="179"/>
      <c r="Z505" s="152"/>
      <c r="AA505" s="794"/>
    </row>
    <row r="506" spans="1:27" s="312" customFormat="1" ht="9" customHeight="1" x14ac:dyDescent="0.2">
      <c r="A506" s="393"/>
      <c r="B506" s="150"/>
      <c r="C506" s="151"/>
      <c r="D506" s="151"/>
      <c r="E506" s="438"/>
      <c r="F506" s="151"/>
      <c r="G506" s="438"/>
      <c r="H506" s="438"/>
      <c r="I506" s="438"/>
      <c r="J506" s="438"/>
      <c r="K506" s="438"/>
      <c r="L506" s="438"/>
      <c r="M506" s="151"/>
      <c r="N506" s="438"/>
      <c r="O506" s="438"/>
      <c r="P506" s="151"/>
      <c r="Q506" s="438"/>
      <c r="R506" s="438"/>
      <c r="S506" s="151"/>
      <c r="T506" s="438"/>
      <c r="U506" s="438"/>
      <c r="V506" s="151"/>
      <c r="W506" s="438"/>
      <c r="X506" s="438"/>
      <c r="Y506" s="179"/>
      <c r="Z506" s="152"/>
      <c r="AA506" s="794"/>
    </row>
    <row r="507" spans="1:27" s="312" customFormat="1" ht="27" customHeight="1" x14ac:dyDescent="0.2">
      <c r="A507" s="393"/>
      <c r="B507" s="150"/>
      <c r="C507" s="1921" t="s">
        <v>341</v>
      </c>
      <c r="D507" s="1922"/>
      <c r="E507" s="1922"/>
      <c r="F507" s="1922"/>
      <c r="G507" s="1922"/>
      <c r="H507" s="1922"/>
      <c r="I507" s="1922"/>
      <c r="J507" s="1922"/>
      <c r="K507" s="1922"/>
      <c r="L507" s="1923"/>
      <c r="M507" s="1598" t="s">
        <v>1472</v>
      </c>
      <c r="N507" s="1599"/>
      <c r="O507" s="1599"/>
      <c r="P507" s="1599"/>
      <c r="Q507" s="1599"/>
      <c r="R507" s="1600"/>
      <c r="S507" s="1598" t="s">
        <v>1473</v>
      </c>
      <c r="T507" s="1599"/>
      <c r="U507" s="1599"/>
      <c r="V507" s="1599"/>
      <c r="W507" s="1599"/>
      <c r="X507" s="1600"/>
      <c r="Y507" s="469"/>
      <c r="Z507" s="152"/>
      <c r="AA507" s="794"/>
    </row>
    <row r="508" spans="1:27" s="312" customFormat="1" ht="9" customHeight="1" x14ac:dyDescent="0.2">
      <c r="A508" s="841"/>
      <c r="B508" s="150"/>
      <c r="C508" s="208"/>
      <c r="D508" s="208"/>
      <c r="E508" s="208"/>
      <c r="F508" s="508"/>
      <c r="G508" s="508"/>
      <c r="H508" s="508"/>
      <c r="I508" s="508"/>
      <c r="J508" s="508"/>
      <c r="K508" s="508"/>
      <c r="L508" s="508"/>
      <c r="M508" s="178"/>
      <c r="N508" s="178"/>
      <c r="O508" s="178"/>
      <c r="P508" s="178"/>
      <c r="Q508" s="159"/>
      <c r="R508" s="159"/>
      <c r="S508" s="873"/>
      <c r="T508" s="873"/>
      <c r="U508" s="873"/>
      <c r="V508" s="874"/>
      <c r="W508" s="874"/>
      <c r="X508" s="874"/>
      <c r="Y508" s="594"/>
      <c r="Z508" s="152"/>
      <c r="AA508" s="794"/>
    </row>
    <row r="509" spans="1:27" s="312" customFormat="1" ht="13.5" customHeight="1" x14ac:dyDescent="0.2">
      <c r="A509" s="1552" t="s">
        <v>453</v>
      </c>
      <c r="B509" s="150"/>
      <c r="C509" s="1801" t="s">
        <v>1113</v>
      </c>
      <c r="D509" s="1611"/>
      <c r="E509" s="1611"/>
      <c r="F509" s="1611"/>
      <c r="G509" s="1611"/>
      <c r="H509" s="1611"/>
      <c r="I509" s="1611"/>
      <c r="J509" s="1611"/>
      <c r="K509" s="1611"/>
      <c r="L509" s="1802"/>
      <c r="M509" s="1601" t="s">
        <v>688</v>
      </c>
      <c r="N509" s="1602"/>
      <c r="O509" s="1602"/>
      <c r="P509" s="1603"/>
      <c r="Q509" s="1604"/>
      <c r="R509" s="1604"/>
      <c r="S509" s="1601" t="s">
        <v>689</v>
      </c>
      <c r="T509" s="1602"/>
      <c r="U509" s="1602"/>
      <c r="V509" s="1603"/>
      <c r="W509" s="1604"/>
      <c r="X509" s="1920"/>
      <c r="Y509" s="502"/>
      <c r="Z509" s="152"/>
      <c r="AA509" s="794"/>
    </row>
    <row r="510" spans="1:27" s="312" customFormat="1" ht="21" customHeight="1" x14ac:dyDescent="0.2">
      <c r="A510" s="1553"/>
      <c r="B510" s="150"/>
      <c r="C510" s="1704"/>
      <c r="D510" s="1568"/>
      <c r="E510" s="1568"/>
      <c r="F510" s="1568"/>
      <c r="G510" s="1568"/>
      <c r="H510" s="1568"/>
      <c r="I510" s="1568"/>
      <c r="J510" s="1568"/>
      <c r="K510" s="1568"/>
      <c r="L510" s="1569"/>
      <c r="M510" s="1465"/>
      <c r="N510" s="1466"/>
      <c r="O510" s="1466"/>
      <c r="P510" s="1466"/>
      <c r="Q510" s="1467"/>
      <c r="R510" s="1468"/>
      <c r="S510" s="1465"/>
      <c r="T510" s="1466"/>
      <c r="U510" s="1466"/>
      <c r="V510" s="1466"/>
      <c r="W510" s="1466"/>
      <c r="X510" s="1896"/>
      <c r="Y510" s="172" t="s">
        <v>122</v>
      </c>
      <c r="Z510" s="152"/>
      <c r="AA510" s="794">
        <f>IF(M510="?",0,IF(M510&lt;&gt;"",1,0))+IF(S510="?",0,IF(S510&lt;&gt;"",1,0))</f>
        <v>0</v>
      </c>
    </row>
    <row r="511" spans="1:27" s="312" customFormat="1" ht="13.5" customHeight="1" x14ac:dyDescent="0.2">
      <c r="A511" s="696"/>
      <c r="B511" s="150"/>
      <c r="C511" s="1554" t="s">
        <v>123</v>
      </c>
      <c r="D511" s="1608" t="s">
        <v>378</v>
      </c>
      <c r="E511" s="1609"/>
      <c r="F511" s="1610"/>
      <c r="G511" s="1611"/>
      <c r="H511" s="1611"/>
      <c r="I511" s="1611"/>
      <c r="J511" s="1611"/>
      <c r="K511" s="1611"/>
      <c r="L511" s="1611"/>
      <c r="M511" s="1484"/>
      <c r="N511" s="1613"/>
      <c r="O511" s="1613"/>
      <c r="P511" s="1614"/>
      <c r="Q511" s="501"/>
      <c r="R511" s="501"/>
      <c r="S511" s="302"/>
      <c r="T511" s="302"/>
      <c r="U511" s="302"/>
      <c r="V511" s="302"/>
      <c r="W511" s="302"/>
      <c r="X511" s="331"/>
      <c r="Y511" s="502"/>
      <c r="Z511" s="152"/>
      <c r="AA511" s="794"/>
    </row>
    <row r="512" spans="1:27" s="312" customFormat="1" ht="21" customHeight="1" x14ac:dyDescent="0.2">
      <c r="A512" s="266" t="s">
        <v>454</v>
      </c>
      <c r="B512" s="150"/>
      <c r="C512" s="1555"/>
      <c r="D512" s="1942" t="s">
        <v>379</v>
      </c>
      <c r="E512" s="1943"/>
      <c r="F512" s="1944"/>
      <c r="G512" s="1493"/>
      <c r="H512" s="1493"/>
      <c r="I512" s="1493"/>
      <c r="J512" s="1493"/>
      <c r="K512" s="1493"/>
      <c r="L512" s="1493"/>
      <c r="M512" s="1084"/>
      <c r="N512" s="1469"/>
      <c r="O512" s="1471"/>
      <c r="P512" s="1471"/>
      <c r="Q512" s="1471"/>
      <c r="R512" s="1472"/>
      <c r="S512" s="1084"/>
      <c r="T512" s="1469"/>
      <c r="U512" s="1471"/>
      <c r="V512" s="1471"/>
      <c r="W512" s="1471"/>
      <c r="X512" s="1472"/>
      <c r="Y512" s="172" t="s">
        <v>122</v>
      </c>
      <c r="Z512" s="152"/>
      <c r="AA512" s="794">
        <f>IF(N512="?",0,IF(N512&lt;&gt;"",1,0))+IF(T512="?",0,IF(T512&lt;&gt;"",1,0))</f>
        <v>0</v>
      </c>
    </row>
    <row r="513" spans="1:29" s="312" customFormat="1" ht="24" customHeight="1" x14ac:dyDescent="0.2">
      <c r="A513" s="1227"/>
      <c r="B513" s="150"/>
      <c r="C513" s="1556"/>
      <c r="D513" s="1608" t="s">
        <v>1106</v>
      </c>
      <c r="E513" s="1609"/>
      <c r="F513" s="1610"/>
      <c r="G513" s="1611"/>
      <c r="H513" s="1611"/>
      <c r="I513" s="1611"/>
      <c r="J513" s="1611"/>
      <c r="K513" s="1611"/>
      <c r="L513" s="1611"/>
      <c r="M513" s="1484"/>
      <c r="N513" s="1947"/>
      <c r="O513" s="1947"/>
      <c r="P513" s="1948"/>
      <c r="Q513" s="501"/>
      <c r="R513" s="501"/>
      <c r="S513" s="302"/>
      <c r="T513" s="302"/>
      <c r="U513" s="302"/>
      <c r="V513" s="302"/>
      <c r="W513" s="302"/>
      <c r="X513" s="331"/>
      <c r="Y513" s="502"/>
      <c r="Z513" s="152"/>
      <c r="AA513" s="794"/>
    </row>
    <row r="514" spans="1:29" s="312" customFormat="1" ht="21" customHeight="1" x14ac:dyDescent="0.2">
      <c r="A514" s="266" t="s">
        <v>455</v>
      </c>
      <c r="B514" s="150"/>
      <c r="C514" s="1557"/>
      <c r="D514" s="1942" t="s">
        <v>380</v>
      </c>
      <c r="E514" s="1943"/>
      <c r="F514" s="1944"/>
      <c r="G514" s="1493"/>
      <c r="H514" s="1493"/>
      <c r="I514" s="1493"/>
      <c r="J514" s="1493"/>
      <c r="K514" s="1493"/>
      <c r="L514" s="1493"/>
      <c r="M514" s="1084"/>
      <c r="N514" s="1469"/>
      <c r="O514" s="1471"/>
      <c r="P514" s="1471"/>
      <c r="Q514" s="1471"/>
      <c r="R514" s="1472"/>
      <c r="S514" s="1084"/>
      <c r="T514" s="1469"/>
      <c r="U514" s="1471"/>
      <c r="V514" s="1471"/>
      <c r="W514" s="1471"/>
      <c r="X514" s="1472"/>
      <c r="Y514" s="172" t="s">
        <v>122</v>
      </c>
      <c r="Z514" s="152"/>
      <c r="AA514" s="794">
        <f>IF(N514="?",0,IF(N514&lt;&gt;"",1,0))+IF(T514="?",0,IF(T514&lt;&gt;"",1,0))</f>
        <v>0</v>
      </c>
    </row>
    <row r="515" spans="1:29" s="312" customFormat="1" ht="5.25" customHeight="1" x14ac:dyDescent="0.2">
      <c r="A515" s="268"/>
      <c r="B515" s="150"/>
      <c r="C515" s="526"/>
      <c r="D515" s="1612" t="s">
        <v>123</v>
      </c>
      <c r="E515" s="1895" t="s">
        <v>807</v>
      </c>
      <c r="F515" s="1611"/>
      <c r="G515" s="1611"/>
      <c r="H515" s="1611"/>
      <c r="I515" s="1611"/>
      <c r="J515" s="1611"/>
      <c r="K515" s="1611"/>
      <c r="L515" s="1611"/>
      <c r="M515" s="1083"/>
      <c r="N515" s="1083"/>
      <c r="O515" s="522"/>
      <c r="P515" s="522"/>
      <c r="Q515" s="522"/>
      <c r="R515" s="522"/>
      <c r="S515" s="1082"/>
      <c r="T515" s="1082"/>
      <c r="U515" s="523"/>
      <c r="V515" s="524"/>
      <c r="W515" s="500"/>
      <c r="X515" s="525"/>
      <c r="Y515" s="502"/>
      <c r="Z515" s="152"/>
      <c r="AA515" s="794"/>
    </row>
    <row r="516" spans="1:29" s="312" customFormat="1" ht="21" customHeight="1" x14ac:dyDescent="0.2">
      <c r="A516" s="266" t="s">
        <v>456</v>
      </c>
      <c r="B516" s="150"/>
      <c r="C516" s="527"/>
      <c r="D516" s="1557"/>
      <c r="E516" s="1892"/>
      <c r="F516" s="1568"/>
      <c r="G516" s="1568"/>
      <c r="H516" s="1568"/>
      <c r="I516" s="1568"/>
      <c r="J516" s="1568"/>
      <c r="K516" s="1568"/>
      <c r="L516" s="1568"/>
      <c r="M516" s="159"/>
      <c r="N516" s="1085"/>
      <c r="O516" s="1949"/>
      <c r="P516" s="1950"/>
      <c r="Q516" s="1950"/>
      <c r="R516" s="1951"/>
      <c r="S516" s="159"/>
      <c r="T516" s="1085"/>
      <c r="U516" s="1469"/>
      <c r="V516" s="1471"/>
      <c r="W516" s="1471"/>
      <c r="X516" s="1472"/>
      <c r="Y516" s="172" t="s">
        <v>122</v>
      </c>
      <c r="Z516" s="156"/>
      <c r="AA516" s="794">
        <f>IF(O516="?",0,IF(O516&lt;&gt;"",1,0))+IF(U516="?",0,IF(U516&lt;&gt;"",1,0))</f>
        <v>0</v>
      </c>
    </row>
    <row r="517" spans="1:29" s="312" customFormat="1" ht="9" customHeight="1" thickBot="1" x14ac:dyDescent="0.25">
      <c r="B517" s="150"/>
      <c r="C517" s="818"/>
      <c r="D517" s="505"/>
      <c r="E517" s="505"/>
      <c r="F517" s="506"/>
      <c r="G517" s="506"/>
      <c r="H517" s="506"/>
      <c r="I517" s="506"/>
      <c r="J517" s="506"/>
      <c r="K517" s="506"/>
      <c r="L517" s="506"/>
      <c r="M517" s="164"/>
      <c r="N517" s="164"/>
      <c r="O517" s="164"/>
      <c r="P517" s="164"/>
      <c r="Q517" s="164"/>
      <c r="R517" s="164"/>
      <c r="S517" s="507"/>
      <c r="T517" s="507"/>
      <c r="U517" s="507"/>
      <c r="V517" s="507"/>
      <c r="W517" s="507"/>
      <c r="X517" s="507"/>
      <c r="Y517" s="594"/>
      <c r="Z517" s="152"/>
      <c r="AA517" s="794"/>
    </row>
    <row r="518" spans="1:29" s="312" customFormat="1" ht="9" customHeight="1" x14ac:dyDescent="0.2">
      <c r="A518" s="1224"/>
      <c r="B518" s="150"/>
      <c r="C518" s="851"/>
      <c r="D518" s="851"/>
      <c r="E518" s="851"/>
      <c r="F518" s="852"/>
      <c r="G518" s="852"/>
      <c r="H518" s="852"/>
      <c r="I518" s="852"/>
      <c r="J518" s="852"/>
      <c r="K518" s="852"/>
      <c r="L518" s="852"/>
      <c r="M518" s="853"/>
      <c r="N518" s="853"/>
      <c r="O518" s="853"/>
      <c r="P518" s="853"/>
      <c r="Q518" s="853"/>
      <c r="R518" s="853"/>
      <c r="S518" s="854"/>
      <c r="T518" s="854"/>
      <c r="U518" s="854"/>
      <c r="V518" s="854"/>
      <c r="W518" s="107"/>
      <c r="X518" s="107"/>
      <c r="Y518" s="107"/>
      <c r="Z518" s="152"/>
      <c r="AA518" s="794"/>
    </row>
    <row r="519" spans="1:29" s="312" customFormat="1" ht="27" customHeight="1" x14ac:dyDescent="0.2">
      <c r="A519" s="393"/>
      <c r="B519" s="150"/>
      <c r="C519" s="1692" t="s">
        <v>1474</v>
      </c>
      <c r="D519" s="1693"/>
      <c r="E519" s="1693"/>
      <c r="F519" s="1693"/>
      <c r="G519" s="1693"/>
      <c r="H519" s="1693"/>
      <c r="I519" s="1693"/>
      <c r="J519" s="1693"/>
      <c r="K519" s="1693"/>
      <c r="L519" s="1694"/>
      <c r="M519" s="1546" t="s">
        <v>1509</v>
      </c>
      <c r="N519" s="1547"/>
      <c r="O519" s="1547"/>
      <c r="P519" s="1547"/>
      <c r="Q519" s="1547"/>
      <c r="R519" s="1547"/>
      <c r="S519" s="1548"/>
      <c r="T519" s="1548"/>
      <c r="U519" s="1548"/>
      <c r="V519" s="1548"/>
      <c r="W519" s="1548"/>
      <c r="X519" s="1549"/>
      <c r="Y519" s="594"/>
      <c r="Z519" s="152"/>
      <c r="AA519" s="796"/>
    </row>
    <row r="520" spans="1:29" s="312" customFormat="1" ht="5.25" customHeight="1" x14ac:dyDescent="0.2">
      <c r="A520" s="1226"/>
      <c r="B520" s="150"/>
      <c r="C520" s="1550" t="s">
        <v>1351</v>
      </c>
      <c r="D520" s="1551"/>
      <c r="E520" s="1551"/>
      <c r="F520" s="1551"/>
      <c r="G520" s="1551"/>
      <c r="H520" s="1551"/>
      <c r="I520" s="1551"/>
      <c r="J520" s="1551"/>
      <c r="K520" s="1551"/>
      <c r="L520" s="1551"/>
      <c r="M520" s="1657"/>
      <c r="N520" s="1463"/>
      <c r="O520" s="1463"/>
      <c r="P520" s="1463"/>
      <c r="Q520" s="1463"/>
      <c r="R520" s="1463"/>
      <c r="S520" s="1578"/>
      <c r="T520" s="1463"/>
      <c r="U520" s="1463"/>
      <c r="V520" s="1463"/>
      <c r="W520" s="1463"/>
      <c r="X520" s="1464"/>
      <c r="Y520" s="55"/>
      <c r="Z520" s="152"/>
      <c r="AA520" s="794"/>
    </row>
    <row r="521" spans="1:29" s="312" customFormat="1" ht="21" customHeight="1" x14ac:dyDescent="0.2">
      <c r="A521" s="1226" t="s">
        <v>1470</v>
      </c>
      <c r="B521" s="150"/>
      <c r="C521" s="1459"/>
      <c r="D521" s="1460"/>
      <c r="E521" s="1460"/>
      <c r="F521" s="1460"/>
      <c r="G521" s="1460"/>
      <c r="H521" s="1460"/>
      <c r="I521" s="1460"/>
      <c r="J521" s="1460"/>
      <c r="K521" s="1460"/>
      <c r="L521" s="1460"/>
      <c r="M521" s="1465"/>
      <c r="N521" s="1467"/>
      <c r="O521" s="1467"/>
      <c r="P521" s="1467"/>
      <c r="Q521" s="1467"/>
      <c r="R521" s="1467"/>
      <c r="S521" s="1467"/>
      <c r="T521" s="1467"/>
      <c r="U521" s="1467"/>
      <c r="V521" s="1467"/>
      <c r="W521" s="1467"/>
      <c r="X521" s="1468"/>
      <c r="Y521" s="172" t="s">
        <v>122</v>
      </c>
      <c r="Z521" s="152"/>
      <c r="AA521" s="794">
        <f>IF(M521="?",0,IF(M521&lt;&gt;"",1,0))</f>
        <v>0</v>
      </c>
    </row>
    <row r="522" spans="1:29" s="312" customFormat="1" ht="5.25" customHeight="1" x14ac:dyDescent="0.2">
      <c r="A522" s="1227"/>
      <c r="B522" s="150"/>
      <c r="C522" s="1550" t="s">
        <v>1352</v>
      </c>
      <c r="D522" s="1551"/>
      <c r="E522" s="1551"/>
      <c r="F522" s="1551"/>
      <c r="G522" s="1551"/>
      <c r="H522" s="1551"/>
      <c r="I522" s="1551"/>
      <c r="J522" s="1551"/>
      <c r="K522" s="1551"/>
      <c r="L522" s="1551"/>
      <c r="M522" s="1657"/>
      <c r="N522" s="1463"/>
      <c r="O522" s="1463"/>
      <c r="P522" s="1463"/>
      <c r="Q522" s="1463"/>
      <c r="R522" s="1463"/>
      <c r="S522" s="1578"/>
      <c r="T522" s="1578"/>
      <c r="U522" s="1578"/>
      <c r="V522" s="1578"/>
      <c r="W522" s="1578"/>
      <c r="X522" s="1579"/>
      <c r="Y522" s="179"/>
      <c r="Z522" s="152"/>
      <c r="AA522" s="794"/>
    </row>
    <row r="523" spans="1:29" s="312" customFormat="1" ht="21" customHeight="1" x14ac:dyDescent="0.2">
      <c r="A523" s="1226" t="s">
        <v>1471</v>
      </c>
      <c r="B523" s="150"/>
      <c r="C523" s="1459"/>
      <c r="D523" s="1460"/>
      <c r="E523" s="1460"/>
      <c r="F523" s="1460"/>
      <c r="G523" s="1460"/>
      <c r="H523" s="1460"/>
      <c r="I523" s="1460"/>
      <c r="J523" s="1460"/>
      <c r="K523" s="1460"/>
      <c r="L523" s="1460"/>
      <c r="M523" s="1465"/>
      <c r="N523" s="1467"/>
      <c r="O523" s="1467"/>
      <c r="P523" s="1467"/>
      <c r="Q523" s="1467"/>
      <c r="R523" s="1467"/>
      <c r="S523" s="1467"/>
      <c r="T523" s="1467"/>
      <c r="U523" s="1467"/>
      <c r="V523" s="1467"/>
      <c r="W523" s="1467"/>
      <c r="X523" s="1468"/>
      <c r="Y523" s="172" t="s">
        <v>122</v>
      </c>
      <c r="Z523" s="152"/>
      <c r="AA523" s="794">
        <f>IF(M523="?",0,IF(M523&lt;&gt;"",1,0))</f>
        <v>0</v>
      </c>
    </row>
    <row r="524" spans="1:29" s="312" customFormat="1" ht="5.25" customHeight="1" x14ac:dyDescent="0.2">
      <c r="A524" s="1227"/>
      <c r="B524" s="150"/>
      <c r="C524" s="1550" t="s">
        <v>1397</v>
      </c>
      <c r="D524" s="1551"/>
      <c r="E524" s="1551"/>
      <c r="F524" s="1551"/>
      <c r="G524" s="1551"/>
      <c r="H524" s="1551"/>
      <c r="I524" s="1551"/>
      <c r="J524" s="1551"/>
      <c r="K524" s="1551"/>
      <c r="L524" s="1551"/>
      <c r="M524" s="1657"/>
      <c r="N524" s="1463"/>
      <c r="O524" s="1463"/>
      <c r="P524" s="1463"/>
      <c r="Q524" s="1463"/>
      <c r="R524" s="1463"/>
      <c r="S524" s="1578"/>
      <c r="T524" s="1578"/>
      <c r="U524" s="1578"/>
      <c r="V524" s="1578"/>
      <c r="W524" s="1578"/>
      <c r="X524" s="1579"/>
      <c r="Y524" s="179"/>
      <c r="Z524" s="152"/>
      <c r="AA524" s="794"/>
    </row>
    <row r="525" spans="1:29" s="312" customFormat="1" ht="21" customHeight="1" x14ac:dyDescent="0.2">
      <c r="A525" s="1226" t="s">
        <v>1736</v>
      </c>
      <c r="B525" s="150"/>
      <c r="C525" s="1459"/>
      <c r="D525" s="1460"/>
      <c r="E525" s="1460"/>
      <c r="F525" s="1460"/>
      <c r="G525" s="1460"/>
      <c r="H525" s="1460"/>
      <c r="I525" s="1460"/>
      <c r="J525" s="1460"/>
      <c r="K525" s="1460"/>
      <c r="L525" s="1460"/>
      <c r="M525" s="1465"/>
      <c r="N525" s="1467"/>
      <c r="O525" s="1467"/>
      <c r="P525" s="1467"/>
      <c r="Q525" s="1467"/>
      <c r="R525" s="1467"/>
      <c r="S525" s="1467"/>
      <c r="T525" s="1467"/>
      <c r="U525" s="1467"/>
      <c r="V525" s="1467"/>
      <c r="W525" s="1467"/>
      <c r="X525" s="1468"/>
      <c r="Y525" s="172" t="s">
        <v>122</v>
      </c>
      <c r="Z525" s="152"/>
      <c r="AA525" s="794">
        <f>IF(M525="?",0,IF(M525&lt;&gt;"",1,0))</f>
        <v>0</v>
      </c>
    </row>
    <row r="526" spans="1:29" s="312" customFormat="1" ht="9" customHeight="1" thickBot="1" x14ac:dyDescent="0.25">
      <c r="B526" s="150"/>
      <c r="C526" s="505"/>
      <c r="D526" s="505"/>
      <c r="E526" s="505"/>
      <c r="F526" s="506"/>
      <c r="G526" s="506"/>
      <c r="H526" s="506"/>
      <c r="I526" s="506"/>
      <c r="J526" s="506"/>
      <c r="K526" s="506"/>
      <c r="L526" s="506"/>
      <c r="M526" s="164"/>
      <c r="N526" s="164"/>
      <c r="O526" s="164"/>
      <c r="P526" s="164"/>
      <c r="Q526" s="164"/>
      <c r="R526" s="164"/>
      <c r="S526" s="507"/>
      <c r="T526" s="507"/>
      <c r="U526" s="507"/>
      <c r="V526" s="507"/>
      <c r="W526" s="507"/>
      <c r="X526" s="507"/>
      <c r="Y526" s="179"/>
      <c r="Z526" s="152"/>
      <c r="AA526" s="794"/>
    </row>
    <row r="527" spans="1:29" ht="9" customHeight="1" x14ac:dyDescent="0.2">
      <c r="A527" s="393"/>
      <c r="B527" s="174"/>
      <c r="C527" s="1924" t="s">
        <v>353</v>
      </c>
      <c r="D527" s="1924"/>
      <c r="E527" s="1924"/>
      <c r="F527" s="1924"/>
      <c r="G527" s="1924"/>
      <c r="H527" s="1924"/>
      <c r="I527" s="1924"/>
      <c r="J527" s="1924"/>
      <c r="K527" s="1924"/>
      <c r="L527" s="1924"/>
      <c r="M527" s="1924"/>
      <c r="N527" s="1924"/>
      <c r="O527" s="1924"/>
      <c r="P527" s="1924"/>
      <c r="Q527" s="1924"/>
      <c r="R527" s="207"/>
      <c r="S527" s="179"/>
      <c r="T527" s="179"/>
      <c r="U527" s="179"/>
      <c r="V527" s="179"/>
      <c r="W527" s="179"/>
      <c r="X527" s="179"/>
      <c r="Y527" s="179"/>
      <c r="Z527" s="175"/>
      <c r="AA527" s="794"/>
    </row>
    <row r="528" spans="1:29" s="312" customFormat="1" ht="20.25" customHeight="1" x14ac:dyDescent="0.2">
      <c r="A528" s="267" t="s">
        <v>457</v>
      </c>
      <c r="B528" s="150"/>
      <c r="C528" s="1925"/>
      <c r="D528" s="1925"/>
      <c r="E528" s="1925"/>
      <c r="F528" s="1925"/>
      <c r="G528" s="1925"/>
      <c r="H528" s="1925"/>
      <c r="I528" s="1925"/>
      <c r="J528" s="1925"/>
      <c r="K528" s="1925"/>
      <c r="L528" s="1925"/>
      <c r="M528" s="1925"/>
      <c r="N528" s="1925"/>
      <c r="O528" s="1925"/>
      <c r="P528" s="1925"/>
      <c r="Q528" s="1925"/>
      <c r="R528" s="679"/>
      <c r="S528" s="1469"/>
      <c r="T528" s="1470"/>
      <c r="U528" s="1470"/>
      <c r="V528" s="1470"/>
      <c r="W528" s="1471"/>
      <c r="X528" s="1472"/>
      <c r="Y528" s="172" t="s">
        <v>122</v>
      </c>
      <c r="Z528" s="156"/>
      <c r="AA528" s="794">
        <f>IF(S528="?",0,IF(S528&lt;&gt;"",1,0))</f>
        <v>0</v>
      </c>
      <c r="AB528" s="314"/>
      <c r="AC528" s="314"/>
    </row>
    <row r="529" spans="1:27" ht="5.25" customHeight="1" x14ac:dyDescent="0.2">
      <c r="A529" s="268"/>
      <c r="B529" s="174"/>
      <c r="C529" s="1597" t="s">
        <v>1365</v>
      </c>
      <c r="D529" s="1263"/>
      <c r="E529" s="1263"/>
      <c r="F529" s="1263"/>
      <c r="G529" s="1263"/>
      <c r="H529" s="1263"/>
      <c r="I529" s="1263"/>
      <c r="J529" s="1263"/>
      <c r="K529" s="1263"/>
      <c r="L529" s="1263"/>
      <c r="M529" s="1263"/>
      <c r="N529" s="1263"/>
      <c r="O529" s="1263"/>
      <c r="P529" s="1263"/>
      <c r="Q529" s="1263"/>
      <c r="R529" s="1263"/>
      <c r="S529" s="179"/>
      <c r="T529" s="179"/>
      <c r="U529" s="179"/>
      <c r="V529" s="179"/>
      <c r="W529" s="179"/>
      <c r="X529" s="179"/>
      <c r="Y529" s="179"/>
      <c r="Z529" s="175"/>
      <c r="AA529" s="794"/>
    </row>
    <row r="530" spans="1:27" s="312" customFormat="1" ht="21" customHeight="1" x14ac:dyDescent="0.2">
      <c r="A530" s="267" t="s">
        <v>458</v>
      </c>
      <c r="B530" s="150"/>
      <c r="C530" s="1263"/>
      <c r="D530" s="1263"/>
      <c r="E530" s="1263"/>
      <c r="F530" s="1263"/>
      <c r="G530" s="1263"/>
      <c r="H530" s="1263"/>
      <c r="I530" s="1263"/>
      <c r="J530" s="1263"/>
      <c r="K530" s="1263"/>
      <c r="L530" s="1263"/>
      <c r="M530" s="1263"/>
      <c r="N530" s="1263"/>
      <c r="O530" s="1263"/>
      <c r="P530" s="1263"/>
      <c r="Q530" s="1263"/>
      <c r="R530" s="1263"/>
      <c r="S530" s="1469"/>
      <c r="T530" s="1470"/>
      <c r="U530" s="1470"/>
      <c r="V530" s="1470"/>
      <c r="W530" s="1471"/>
      <c r="X530" s="1472"/>
      <c r="Y530" s="172" t="s">
        <v>122</v>
      </c>
      <c r="Z530" s="156"/>
      <c r="AA530" s="794">
        <f>IF(S530="?",0,IF(S530&lt;&gt;"",1,0))</f>
        <v>0</v>
      </c>
    </row>
    <row r="531" spans="1:27" s="312" customFormat="1" ht="9" customHeight="1" x14ac:dyDescent="0.2">
      <c r="A531" s="401"/>
      <c r="B531" s="354"/>
      <c r="C531" s="355"/>
      <c r="D531" s="356"/>
      <c r="E531" s="356"/>
      <c r="F531" s="356"/>
      <c r="G531" s="356"/>
      <c r="H531" s="356"/>
      <c r="I531" s="356"/>
      <c r="J531" s="356"/>
      <c r="K531" s="356"/>
      <c r="L531" s="356"/>
      <c r="M531" s="356"/>
      <c r="N531" s="356"/>
      <c r="O531" s="356"/>
      <c r="P531" s="356"/>
      <c r="Q531" s="356"/>
      <c r="R531" s="356"/>
      <c r="S531" s="356"/>
      <c r="T531" s="356"/>
      <c r="U531" s="356"/>
      <c r="V531" s="356"/>
      <c r="W531" s="356"/>
      <c r="X531" s="356"/>
      <c r="Y531" s="356"/>
      <c r="Z531" s="263"/>
      <c r="AA531" s="794"/>
    </row>
    <row r="532" spans="1:27" s="312" customFormat="1" ht="9" customHeight="1" x14ac:dyDescent="0.2">
      <c r="A532" s="841"/>
      <c r="B532" s="150"/>
      <c r="C532" s="851"/>
      <c r="D532" s="851"/>
      <c r="E532" s="851"/>
      <c r="F532" s="852"/>
      <c r="G532" s="852"/>
      <c r="H532" s="852"/>
      <c r="I532" s="852"/>
      <c r="J532" s="852"/>
      <c r="K532" s="852"/>
      <c r="L532" s="852"/>
      <c r="M532" s="853"/>
      <c r="N532" s="853"/>
      <c r="O532" s="853"/>
      <c r="P532" s="853"/>
      <c r="Q532" s="853"/>
      <c r="R532" s="853"/>
      <c r="S532" s="854"/>
      <c r="T532" s="854"/>
      <c r="U532" s="854"/>
      <c r="V532" s="854"/>
      <c r="W532" s="107"/>
      <c r="X532" s="107"/>
      <c r="Y532" s="107"/>
      <c r="Z532" s="152"/>
      <c r="AA532" s="794"/>
    </row>
    <row r="533" spans="1:27" s="312" customFormat="1" ht="27" customHeight="1" x14ac:dyDescent="0.2">
      <c r="A533" s="393"/>
      <c r="B533" s="150"/>
      <c r="C533" s="1476" t="s">
        <v>1110</v>
      </c>
      <c r="D533" s="1477"/>
      <c r="E533" s="1477"/>
      <c r="F533" s="1477"/>
      <c r="G533" s="1477"/>
      <c r="H533" s="1477"/>
      <c r="I533" s="1477"/>
      <c r="J533" s="1477"/>
      <c r="K533" s="1477"/>
      <c r="L533" s="1478"/>
      <c r="M533" s="1473" t="s">
        <v>280</v>
      </c>
      <c r="N533" s="1474"/>
      <c r="O533" s="1474"/>
      <c r="P533" s="1474" t="s">
        <v>184</v>
      </c>
      <c r="Q533" s="1474"/>
      <c r="R533" s="1475"/>
      <c r="S533" s="1473" t="s">
        <v>281</v>
      </c>
      <c r="T533" s="1474"/>
      <c r="U533" s="1474"/>
      <c r="V533" s="1474"/>
      <c r="W533" s="1474"/>
      <c r="X533" s="1475"/>
      <c r="Y533" s="594"/>
      <c r="Z533" s="152"/>
      <c r="AA533" s="794"/>
    </row>
    <row r="534" spans="1:27" s="312" customFormat="1" ht="9" customHeight="1" x14ac:dyDescent="0.2">
      <c r="A534" s="841"/>
      <c r="B534" s="150"/>
      <c r="C534" s="208"/>
      <c r="D534" s="208"/>
      <c r="E534" s="208"/>
      <c r="F534" s="508"/>
      <c r="G534" s="508"/>
      <c r="H534" s="508"/>
      <c r="I534" s="508"/>
      <c r="J534" s="508"/>
      <c r="K534" s="508"/>
      <c r="L534" s="508"/>
      <c r="M534" s="178"/>
      <c r="N534" s="178"/>
      <c r="O534" s="178"/>
      <c r="P534" s="178"/>
      <c r="Q534" s="159"/>
      <c r="R534" s="159"/>
      <c r="S534" s="873"/>
      <c r="T534" s="873"/>
      <c r="U534" s="873"/>
      <c r="V534" s="874"/>
      <c r="W534" s="874"/>
      <c r="X534" s="874"/>
      <c r="Y534" s="594"/>
      <c r="Z534" s="152"/>
      <c r="AA534" s="794"/>
    </row>
    <row r="535" spans="1:27" s="312" customFormat="1" ht="13.5" customHeight="1" x14ac:dyDescent="0.2">
      <c r="A535" s="1552" t="s">
        <v>1254</v>
      </c>
      <c r="B535" s="150"/>
      <c r="C535" s="1801" t="s">
        <v>1313</v>
      </c>
      <c r="D535" s="1611"/>
      <c r="E535" s="1611"/>
      <c r="F535" s="1611"/>
      <c r="G535" s="1611"/>
      <c r="H535" s="1611"/>
      <c r="I535" s="1611"/>
      <c r="J535" s="1611"/>
      <c r="K535" s="1611"/>
      <c r="L535" s="1802"/>
      <c r="M535" s="1798" t="s">
        <v>252</v>
      </c>
      <c r="N535" s="1798"/>
      <c r="O535" s="1798"/>
      <c r="P535" s="1799"/>
      <c r="Q535" s="1800"/>
      <c r="R535" s="1800"/>
      <c r="S535" s="1800"/>
      <c r="T535" s="1800"/>
      <c r="U535" s="1800"/>
      <c r="V535" s="1800"/>
      <c r="W535" s="1800"/>
      <c r="X535" s="1800"/>
      <c r="Y535" s="594"/>
      <c r="Z535" s="152"/>
      <c r="AA535" s="794"/>
    </row>
    <row r="536" spans="1:27" s="312" customFormat="1" ht="13.5" customHeight="1" x14ac:dyDescent="0.2">
      <c r="A536" s="1552"/>
      <c r="B536" s="150"/>
      <c r="C536" s="1803"/>
      <c r="D536" s="1804"/>
      <c r="E536" s="1804"/>
      <c r="F536" s="1804"/>
      <c r="G536" s="1804"/>
      <c r="H536" s="1804"/>
      <c r="I536" s="1804"/>
      <c r="J536" s="1804"/>
      <c r="K536" s="1804"/>
      <c r="L536" s="1703"/>
      <c r="M536" s="1632" t="s">
        <v>1754</v>
      </c>
      <c r="N536" s="1633"/>
      <c r="O536" s="1633"/>
      <c r="P536" s="1633"/>
      <c r="Q536" s="1633"/>
      <c r="R536" s="1634"/>
      <c r="S536" s="1632"/>
      <c r="T536" s="1633"/>
      <c r="U536" s="1633"/>
      <c r="V536" s="1633"/>
      <c r="W536" s="1633"/>
      <c r="X536" s="1634"/>
      <c r="Y536" s="594"/>
      <c r="Z536" s="152"/>
      <c r="AA536" s="794"/>
    </row>
    <row r="537" spans="1:27" s="312" customFormat="1" ht="21" customHeight="1" x14ac:dyDescent="0.2">
      <c r="A537" s="1553"/>
      <c r="B537" s="150"/>
      <c r="C537" s="1704"/>
      <c r="D537" s="1568"/>
      <c r="E537" s="1568"/>
      <c r="F537" s="1568"/>
      <c r="G537" s="1568"/>
      <c r="H537" s="1568"/>
      <c r="I537" s="1568"/>
      <c r="J537" s="1568"/>
      <c r="K537" s="1568"/>
      <c r="L537" s="1569"/>
      <c r="M537" s="1465"/>
      <c r="N537" s="1466"/>
      <c r="O537" s="1466"/>
      <c r="P537" s="1466"/>
      <c r="Q537" s="1467"/>
      <c r="R537" s="1468"/>
      <c r="S537" s="1465"/>
      <c r="T537" s="1466"/>
      <c r="U537" s="1466"/>
      <c r="V537" s="1466"/>
      <c r="W537" s="1467"/>
      <c r="X537" s="1468"/>
      <c r="Y537" s="172" t="s">
        <v>122</v>
      </c>
      <c r="Z537" s="152"/>
      <c r="AA537" s="794">
        <f>IF(M537="?",0,IF(M537&lt;&gt;"",1,0))+IF(S537="?",0,IF(S537&lt;&gt;"",1,0))</f>
        <v>0</v>
      </c>
    </row>
    <row r="538" spans="1:27" s="312" customFormat="1" ht="9" customHeight="1" x14ac:dyDescent="0.2">
      <c r="A538" s="1528" t="s">
        <v>1188</v>
      </c>
      <c r="B538" s="150"/>
      <c r="C538" s="1554" t="s">
        <v>123</v>
      </c>
      <c r="D538" s="1764" t="s">
        <v>1560</v>
      </c>
      <c r="E538" s="1887"/>
      <c r="F538" s="1887"/>
      <c r="G538" s="1887"/>
      <c r="H538" s="1887"/>
      <c r="I538" s="1887"/>
      <c r="J538" s="1887"/>
      <c r="K538" s="1887"/>
      <c r="L538" s="1887"/>
      <c r="M538" s="1483"/>
      <c r="N538" s="1484"/>
      <c r="O538" s="1484"/>
      <c r="P538" s="1485"/>
      <c r="Q538" s="1486"/>
      <c r="R538" s="1486"/>
      <c r="S538" s="1462"/>
      <c r="T538" s="1463"/>
      <c r="U538" s="1463"/>
      <c r="V538" s="1463"/>
      <c r="W538" s="1463"/>
      <c r="X538" s="1464"/>
      <c r="Y538" s="594"/>
      <c r="Z538" s="152"/>
      <c r="AA538" s="794"/>
    </row>
    <row r="539" spans="1:27" s="312" customFormat="1" ht="21" customHeight="1" x14ac:dyDescent="0.2">
      <c r="A539" s="1529" t="s">
        <v>412</v>
      </c>
      <c r="B539" s="150"/>
      <c r="C539" s="1555"/>
      <c r="D539" s="1889"/>
      <c r="E539" s="1890"/>
      <c r="F539" s="1890"/>
      <c r="G539" s="1890"/>
      <c r="H539" s="1890"/>
      <c r="I539" s="1890"/>
      <c r="J539" s="1890"/>
      <c r="K539" s="1890"/>
      <c r="L539" s="1890"/>
      <c r="M539" s="1465"/>
      <c r="N539" s="1466"/>
      <c r="O539" s="1466"/>
      <c r="P539" s="1466"/>
      <c r="Q539" s="1467"/>
      <c r="R539" s="1468"/>
      <c r="S539" s="1459"/>
      <c r="T539" s="1460"/>
      <c r="U539" s="1460"/>
      <c r="V539" s="1460"/>
      <c r="W539" s="1460"/>
      <c r="X539" s="1461"/>
      <c r="Y539" s="172" t="s">
        <v>122</v>
      </c>
      <c r="Z539" s="152"/>
      <c r="AA539" s="794">
        <f>IF(M539="?",0,IF(M539&lt;&gt;"",1,0))</f>
        <v>0</v>
      </c>
    </row>
    <row r="540" spans="1:27" s="312" customFormat="1" ht="5.25" customHeight="1" x14ac:dyDescent="0.2">
      <c r="A540" s="1528" t="s">
        <v>1189</v>
      </c>
      <c r="B540" s="150"/>
      <c r="C540" s="1555"/>
      <c r="D540" s="1859" t="s">
        <v>1107</v>
      </c>
      <c r="E540" s="1752"/>
      <c r="F540" s="1752"/>
      <c r="G540" s="1752"/>
      <c r="H540" s="1752"/>
      <c r="I540" s="1752"/>
      <c r="J540" s="1752"/>
      <c r="K540" s="1752"/>
      <c r="L540" s="1752"/>
      <c r="M540" s="1483"/>
      <c r="N540" s="1484"/>
      <c r="O540" s="1484"/>
      <c r="P540" s="1485"/>
      <c r="Q540" s="1486"/>
      <c r="R540" s="1486"/>
      <c r="S540" s="1462"/>
      <c r="T540" s="1463"/>
      <c r="U540" s="1463"/>
      <c r="V540" s="1463"/>
      <c r="W540" s="1463"/>
      <c r="X540" s="1464"/>
      <c r="Y540" s="594"/>
      <c r="Z540" s="152"/>
      <c r="AA540" s="794"/>
    </row>
    <row r="541" spans="1:27" s="312" customFormat="1" ht="21" customHeight="1" x14ac:dyDescent="0.2">
      <c r="A541" s="1529" t="s">
        <v>412</v>
      </c>
      <c r="B541" s="150"/>
      <c r="C541" s="1555"/>
      <c r="D541" s="1945"/>
      <c r="E541" s="1946"/>
      <c r="F541" s="1946"/>
      <c r="G541" s="1946"/>
      <c r="H541" s="1946"/>
      <c r="I541" s="1946"/>
      <c r="J541" s="1946"/>
      <c r="K541" s="1946"/>
      <c r="L541" s="1946"/>
      <c r="M541" s="1465"/>
      <c r="N541" s="1466"/>
      <c r="O541" s="1466"/>
      <c r="P541" s="1466"/>
      <c r="Q541" s="1467"/>
      <c r="R541" s="1468"/>
      <c r="S541" s="1459"/>
      <c r="T541" s="1460"/>
      <c r="U541" s="1460"/>
      <c r="V541" s="1460"/>
      <c r="W541" s="1460"/>
      <c r="X541" s="1461"/>
      <c r="Y541" s="172" t="s">
        <v>122</v>
      </c>
      <c r="Z541" s="152"/>
      <c r="AA541" s="794">
        <f>IF(M541="?",0,IF(M541&lt;&gt;"",1,0))</f>
        <v>0</v>
      </c>
    </row>
    <row r="542" spans="1:27" s="312" customFormat="1" ht="5.25" customHeight="1" x14ac:dyDescent="0.2">
      <c r="A542" s="1528" t="s">
        <v>1735</v>
      </c>
      <c r="B542" s="150"/>
      <c r="C542" s="1555"/>
      <c r="D542" s="1859" t="s">
        <v>1755</v>
      </c>
      <c r="E542" s="1860"/>
      <c r="F542" s="1860"/>
      <c r="G542" s="1860"/>
      <c r="H542" s="1860"/>
      <c r="I542" s="1860"/>
      <c r="J542" s="1860"/>
      <c r="K542" s="1860"/>
      <c r="L542" s="1861"/>
      <c r="M542" s="1483"/>
      <c r="N542" s="1484"/>
      <c r="O542" s="1484"/>
      <c r="P542" s="1485"/>
      <c r="Q542" s="1486"/>
      <c r="R542" s="1486"/>
      <c r="S542" s="1462"/>
      <c r="T542" s="1463"/>
      <c r="U542" s="1463"/>
      <c r="V542" s="1463"/>
      <c r="W542" s="1463"/>
      <c r="X542" s="1464"/>
      <c r="Y542" s="172"/>
      <c r="Z542" s="152"/>
      <c r="AA542" s="794"/>
    </row>
    <row r="543" spans="1:27" s="312" customFormat="1" ht="21" customHeight="1" x14ac:dyDescent="0.2">
      <c r="A543" s="1529" t="s">
        <v>412</v>
      </c>
      <c r="B543" s="150"/>
      <c r="C543" s="1555"/>
      <c r="D543" s="1450"/>
      <c r="E543" s="1451"/>
      <c r="F543" s="1451"/>
      <c r="G543" s="1451"/>
      <c r="H543" s="1451"/>
      <c r="I543" s="1451"/>
      <c r="J543" s="1451"/>
      <c r="K543" s="1451"/>
      <c r="L543" s="1862"/>
      <c r="M543" s="1465"/>
      <c r="N543" s="1466"/>
      <c r="O543" s="1466"/>
      <c r="P543" s="1466"/>
      <c r="Q543" s="1467"/>
      <c r="R543" s="1468"/>
      <c r="S543" s="1459"/>
      <c r="T543" s="1460"/>
      <c r="U543" s="1460"/>
      <c r="V543" s="1460"/>
      <c r="W543" s="1460"/>
      <c r="X543" s="1461"/>
      <c r="Y543" s="172" t="s">
        <v>122</v>
      </c>
      <c r="Z543" s="152"/>
      <c r="AA543" s="794">
        <f>IF(M543="?",0,IF(M543&lt;&gt;"",1,0))</f>
        <v>0</v>
      </c>
    </row>
    <row r="544" spans="1:27" s="312" customFormat="1" ht="5.25" customHeight="1" x14ac:dyDescent="0.2">
      <c r="A544" s="1528" t="s">
        <v>1190</v>
      </c>
      <c r="B544" s="150"/>
      <c r="C544" s="1555"/>
      <c r="D544" s="1360" t="s">
        <v>123</v>
      </c>
      <c r="E544" s="1566" t="s">
        <v>1756</v>
      </c>
      <c r="F544" s="1486"/>
      <c r="G544" s="1486"/>
      <c r="H544" s="1486"/>
      <c r="I544" s="1486"/>
      <c r="J544" s="1486"/>
      <c r="K544" s="1486"/>
      <c r="L544" s="1567"/>
      <c r="M544" s="1483"/>
      <c r="N544" s="1484"/>
      <c r="O544" s="1484"/>
      <c r="P544" s="1485"/>
      <c r="Q544" s="1486"/>
      <c r="R544" s="1486"/>
      <c r="S544" s="1462"/>
      <c r="T544" s="1463"/>
      <c r="U544" s="1463"/>
      <c r="V544" s="1463"/>
      <c r="W544" s="1463"/>
      <c r="X544" s="1464"/>
      <c r="Y544" s="172"/>
      <c r="Z544" s="152"/>
      <c r="AA544" s="794"/>
    </row>
    <row r="545" spans="1:27" s="312" customFormat="1" ht="21" customHeight="1" x14ac:dyDescent="0.2">
      <c r="A545" s="1529" t="s">
        <v>412</v>
      </c>
      <c r="B545" s="150"/>
      <c r="C545" s="1555"/>
      <c r="D545" s="1564"/>
      <c r="E545" s="1568"/>
      <c r="F545" s="1568"/>
      <c r="G545" s="1568"/>
      <c r="H545" s="1568"/>
      <c r="I545" s="1568"/>
      <c r="J545" s="1568"/>
      <c r="K545" s="1568"/>
      <c r="L545" s="1569"/>
      <c r="M545" s="1465"/>
      <c r="N545" s="1466"/>
      <c r="O545" s="1466"/>
      <c r="P545" s="1466"/>
      <c r="Q545" s="1467"/>
      <c r="R545" s="1468"/>
      <c r="S545" s="1459"/>
      <c r="T545" s="1460"/>
      <c r="U545" s="1460"/>
      <c r="V545" s="1460"/>
      <c r="W545" s="1460"/>
      <c r="X545" s="1461"/>
      <c r="Y545" s="172" t="s">
        <v>122</v>
      </c>
      <c r="Z545" s="152"/>
      <c r="AA545" s="794">
        <f>IF(M545="?",0,IF(M545&lt;&gt;"",1,0))</f>
        <v>0</v>
      </c>
    </row>
    <row r="546" spans="1:27" s="312" customFormat="1" ht="5.25" customHeight="1" x14ac:dyDescent="0.2">
      <c r="A546" s="1528" t="s">
        <v>1191</v>
      </c>
      <c r="B546" s="150"/>
      <c r="C546" s="1556"/>
      <c r="D546" s="1564"/>
      <c r="E546" s="1570" t="s">
        <v>1757</v>
      </c>
      <c r="F546" s="1486"/>
      <c r="G546" s="1486"/>
      <c r="H546" s="1486"/>
      <c r="I546" s="1486"/>
      <c r="J546" s="1486"/>
      <c r="K546" s="1486"/>
      <c r="L546" s="1567"/>
      <c r="M546" s="1483"/>
      <c r="N546" s="1484"/>
      <c r="O546" s="1484"/>
      <c r="P546" s="1485"/>
      <c r="Q546" s="1486"/>
      <c r="R546" s="1486"/>
      <c r="S546" s="1462"/>
      <c r="T546" s="1463"/>
      <c r="U546" s="1463"/>
      <c r="V546" s="1463"/>
      <c r="W546" s="1463"/>
      <c r="X546" s="1464"/>
      <c r="Y546" s="594"/>
      <c r="Z546" s="152"/>
      <c r="AA546" s="794"/>
    </row>
    <row r="547" spans="1:27" s="312" customFormat="1" ht="21" customHeight="1" x14ac:dyDescent="0.2">
      <c r="A547" s="1529" t="s">
        <v>412</v>
      </c>
      <c r="B547" s="150"/>
      <c r="C547" s="1557"/>
      <c r="D547" s="1565"/>
      <c r="E547" s="1568"/>
      <c r="F547" s="1568"/>
      <c r="G547" s="1568"/>
      <c r="H547" s="1568"/>
      <c r="I547" s="1568"/>
      <c r="J547" s="1568"/>
      <c r="K547" s="1568"/>
      <c r="L547" s="1569"/>
      <c r="M547" s="1465"/>
      <c r="N547" s="1466"/>
      <c r="O547" s="1466"/>
      <c r="P547" s="1466"/>
      <c r="Q547" s="1467"/>
      <c r="R547" s="1468"/>
      <c r="S547" s="1459"/>
      <c r="T547" s="1460"/>
      <c r="U547" s="1460"/>
      <c r="V547" s="1460"/>
      <c r="W547" s="1460"/>
      <c r="X547" s="1461"/>
      <c r="Y547" s="172" t="s">
        <v>122</v>
      </c>
      <c r="Z547" s="152"/>
      <c r="AA547" s="794">
        <f>IF(M547="?",0,IF(M547&lt;&gt;"",1,0))</f>
        <v>0</v>
      </c>
    </row>
    <row r="548" spans="1:27" ht="9" customHeight="1" x14ac:dyDescent="0.2">
      <c r="A548" s="265" t="str">
        <f>IF(L4&lt;&gt;"",L4,"")</f>
        <v>00000000</v>
      </c>
      <c r="B548" s="194"/>
      <c r="C548" s="123"/>
      <c r="D548" s="123"/>
      <c r="E548" s="123"/>
      <c r="F548" s="195"/>
      <c r="G548" s="195"/>
      <c r="H548" s="195"/>
      <c r="I548" s="195"/>
      <c r="J548" s="195"/>
      <c r="K548" s="195"/>
      <c r="L548" s="195"/>
      <c r="M548" s="80"/>
      <c r="N548" s="80"/>
      <c r="O548" s="80"/>
      <c r="P548" s="124"/>
      <c r="Q548" s="124"/>
      <c r="R548" s="124"/>
      <c r="S548" s="195"/>
      <c r="T548" s="195"/>
      <c r="U548" s="195"/>
      <c r="V548" s="124"/>
      <c r="W548" s="124"/>
      <c r="X548" s="124"/>
      <c r="Y548" s="124"/>
      <c r="Z548" s="196"/>
      <c r="AA548" s="794"/>
    </row>
    <row r="549" spans="1:27" ht="5.25" customHeight="1" x14ac:dyDescent="0.2">
      <c r="A549" s="393"/>
      <c r="B549" s="866"/>
      <c r="C549" s="867"/>
      <c r="D549" s="867"/>
      <c r="E549" s="867"/>
      <c r="F549" s="868"/>
      <c r="G549" s="868"/>
      <c r="H549" s="868"/>
      <c r="I549" s="868"/>
      <c r="J549" s="868"/>
      <c r="K549" s="868"/>
      <c r="L549" s="868"/>
      <c r="M549" s="869"/>
      <c r="N549" s="869"/>
      <c r="O549" s="869"/>
      <c r="P549" s="870"/>
      <c r="Q549" s="870"/>
      <c r="R549" s="870"/>
      <c r="S549" s="868"/>
      <c r="T549" s="868"/>
      <c r="U549" s="868"/>
      <c r="V549" s="870"/>
      <c r="W549" s="870"/>
      <c r="X549" s="870"/>
      <c r="Y549" s="870"/>
      <c r="Z549" s="871"/>
      <c r="AA549" s="794"/>
    </row>
    <row r="550" spans="1:27" ht="24" customHeight="1" x14ac:dyDescent="0.2">
      <c r="A550" s="393"/>
      <c r="B550" s="174"/>
      <c r="C550" s="153" t="s">
        <v>1109</v>
      </c>
      <c r="D550" s="153"/>
      <c r="E550" s="153"/>
      <c r="F550" s="153"/>
      <c r="G550" s="153"/>
      <c r="H550" s="153"/>
      <c r="I550" s="153"/>
      <c r="J550" s="153"/>
      <c r="K550" s="153"/>
      <c r="L550" s="153"/>
      <c r="M550" s="153"/>
      <c r="N550" s="153"/>
      <c r="O550" s="153"/>
      <c r="P550" s="153"/>
      <c r="Q550" s="153"/>
      <c r="R550" s="153"/>
      <c r="S550" s="153"/>
      <c r="T550" s="153"/>
      <c r="U550" s="153"/>
      <c r="V550" s="197"/>
      <c r="W550" s="197"/>
      <c r="X550" s="197"/>
      <c r="Y550" s="197"/>
      <c r="Z550" s="175"/>
      <c r="AA550" s="794"/>
    </row>
    <row r="551" spans="1:27" s="312" customFormat="1" ht="5.25" customHeight="1" x14ac:dyDescent="0.2">
      <c r="A551" s="841"/>
      <c r="B551" s="150"/>
      <c r="C551" s="843"/>
      <c r="D551" s="843"/>
      <c r="E551" s="843"/>
      <c r="F551" s="158"/>
      <c r="G551" s="158"/>
      <c r="H551" s="158"/>
      <c r="I551" s="158"/>
      <c r="J551" s="158"/>
      <c r="K551" s="158"/>
      <c r="L551" s="158"/>
      <c r="M551" s="159"/>
      <c r="N551" s="159"/>
      <c r="O551" s="159"/>
      <c r="P551" s="159"/>
      <c r="Q551" s="159"/>
      <c r="R551" s="159"/>
      <c r="S551" s="160"/>
      <c r="T551" s="160"/>
      <c r="U551" s="160"/>
      <c r="V551" s="161"/>
      <c r="W551" s="420"/>
      <c r="X551" s="420"/>
      <c r="Y551" s="420"/>
      <c r="Z551" s="152"/>
      <c r="AA551" s="794"/>
    </row>
    <row r="552" spans="1:27" s="312" customFormat="1" ht="30" customHeight="1" x14ac:dyDescent="0.2">
      <c r="A552" s="393"/>
      <c r="B552" s="150"/>
      <c r="C552" s="1476" t="s">
        <v>1110</v>
      </c>
      <c r="D552" s="1477"/>
      <c r="E552" s="1477"/>
      <c r="F552" s="1477"/>
      <c r="G552" s="1477"/>
      <c r="H552" s="1477"/>
      <c r="I552" s="1477"/>
      <c r="J552" s="1477"/>
      <c r="K552" s="1477"/>
      <c r="L552" s="1478"/>
      <c r="M552" s="1473" t="s">
        <v>280</v>
      </c>
      <c r="N552" s="1474"/>
      <c r="O552" s="1474"/>
      <c r="P552" s="1474" t="s">
        <v>184</v>
      </c>
      <c r="Q552" s="1474"/>
      <c r="R552" s="1475"/>
      <c r="S552" s="1473"/>
      <c r="T552" s="1474"/>
      <c r="U552" s="1474"/>
      <c r="V552" s="1474"/>
      <c r="W552" s="1474"/>
      <c r="X552" s="1475"/>
      <c r="Y552" s="594"/>
      <c r="Z552" s="152"/>
      <c r="AA552" s="794"/>
    </row>
    <row r="553" spans="1:27" s="312" customFormat="1" ht="9" customHeight="1" x14ac:dyDescent="0.2">
      <c r="A553" s="841"/>
      <c r="B553" s="150"/>
      <c r="C553" s="208"/>
      <c r="D553" s="208"/>
      <c r="E553" s="208"/>
      <c r="F553" s="508"/>
      <c r="G553" s="508"/>
      <c r="H553" s="508"/>
      <c r="I553" s="508"/>
      <c r="J553" s="508"/>
      <c r="K553" s="508"/>
      <c r="L553" s="508"/>
      <c r="M553" s="178"/>
      <c r="N553" s="178"/>
      <c r="O553" s="178"/>
      <c r="P553" s="178"/>
      <c r="Q553" s="159"/>
      <c r="R553" s="159"/>
      <c r="S553" s="873"/>
      <c r="T553" s="873"/>
      <c r="U553" s="873"/>
      <c r="V553" s="874"/>
      <c r="W553" s="874"/>
      <c r="X553" s="874"/>
      <c r="Y553" s="594"/>
      <c r="Z553" s="152"/>
      <c r="AA553" s="794"/>
    </row>
    <row r="554" spans="1:27" s="312" customFormat="1" ht="13.5" customHeight="1" x14ac:dyDescent="0.2">
      <c r="A554" s="1528"/>
      <c r="B554" s="150"/>
      <c r="C554" s="1487" t="s">
        <v>1111</v>
      </c>
      <c r="D554" s="1488"/>
      <c r="E554" s="1488"/>
      <c r="F554" s="1488"/>
      <c r="G554" s="1488"/>
      <c r="H554" s="1488"/>
      <c r="I554" s="1488"/>
      <c r="J554" s="1488"/>
      <c r="K554" s="1488"/>
      <c r="L554" s="1489"/>
      <c r="M554" s="1495" t="s">
        <v>252</v>
      </c>
      <c r="N554" s="1496"/>
      <c r="O554" s="1496"/>
      <c r="P554" s="1496"/>
      <c r="Q554" s="1496"/>
      <c r="R554" s="1496"/>
      <c r="S554" s="1496"/>
      <c r="T554" s="1496"/>
      <c r="U554" s="1496"/>
      <c r="V554" s="1496"/>
      <c r="W554" s="1496"/>
      <c r="X554" s="1497"/>
      <c r="Y554" s="594"/>
      <c r="Z554" s="152"/>
      <c r="AA554" s="794"/>
    </row>
    <row r="555" spans="1:27" s="312" customFormat="1" ht="13.5" customHeight="1" x14ac:dyDescent="0.2">
      <c r="A555" s="1529"/>
      <c r="B555" s="150"/>
      <c r="C555" s="1490"/>
      <c r="D555" s="1266"/>
      <c r="E555" s="1266"/>
      <c r="F555" s="1266"/>
      <c r="G555" s="1266"/>
      <c r="H555" s="1266"/>
      <c r="I555" s="1266"/>
      <c r="J555" s="1266"/>
      <c r="K555" s="1266"/>
      <c r="L555" s="1491"/>
      <c r="M555" s="1632" t="s">
        <v>1314</v>
      </c>
      <c r="N555" s="1633"/>
      <c r="O555" s="1633"/>
      <c r="P555" s="1633"/>
      <c r="Q555" s="1633"/>
      <c r="R555" s="1634"/>
      <c r="S555" s="1705"/>
      <c r="T555" s="1706"/>
      <c r="U555" s="1706"/>
      <c r="V555" s="1706"/>
      <c r="W555" s="1706"/>
      <c r="X555" s="1707"/>
      <c r="Y555" s="594"/>
      <c r="Z555" s="152"/>
      <c r="AA555" s="794"/>
    </row>
    <row r="556" spans="1:27" s="312" customFormat="1" ht="21" customHeight="1" x14ac:dyDescent="0.2">
      <c r="A556" s="1529"/>
      <c r="B556" s="150"/>
      <c r="C556" s="1492"/>
      <c r="D556" s="1493"/>
      <c r="E556" s="1493"/>
      <c r="F556" s="1493"/>
      <c r="G556" s="1493"/>
      <c r="H556" s="1493"/>
      <c r="I556" s="1493"/>
      <c r="J556" s="1493"/>
      <c r="K556" s="1493"/>
      <c r="L556" s="1494"/>
      <c r="M556" s="1956" t="str">
        <f>IF(M558+M560+M562+M564+M566=0,"Summe wird berechnet.",M558+M560+M562+M564+M566)</f>
        <v>Summe wird berechnet.</v>
      </c>
      <c r="N556" s="1957"/>
      <c r="O556" s="1957"/>
      <c r="P556" s="1957"/>
      <c r="Q556" s="1957"/>
      <c r="R556" s="1958"/>
      <c r="S556" s="1956"/>
      <c r="T556" s="1957"/>
      <c r="U556" s="1957"/>
      <c r="V556" s="1957"/>
      <c r="W556" s="1957"/>
      <c r="X556" s="1958"/>
      <c r="Y556" s="594"/>
      <c r="Z556" s="152"/>
      <c r="AA556" s="794"/>
    </row>
    <row r="557" spans="1:27" s="312" customFormat="1" ht="9" customHeight="1" x14ac:dyDescent="0.2">
      <c r="A557" s="1528" t="s">
        <v>1192</v>
      </c>
      <c r="B557" s="150"/>
      <c r="C557" s="1554" t="s">
        <v>123</v>
      </c>
      <c r="D557" s="1448" t="s">
        <v>1353</v>
      </c>
      <c r="E557" s="1449"/>
      <c r="F557" s="1449"/>
      <c r="G557" s="1449"/>
      <c r="H557" s="1449"/>
      <c r="I557" s="1449"/>
      <c r="J557" s="1449"/>
      <c r="K557" s="1449"/>
      <c r="L557" s="1449"/>
      <c r="M557" s="1483"/>
      <c r="N557" s="1484"/>
      <c r="O557" s="1484"/>
      <c r="P557" s="1485"/>
      <c r="Q557" s="1486"/>
      <c r="R557" s="1486"/>
      <c r="S557" s="1462"/>
      <c r="T557" s="1463"/>
      <c r="U557" s="1463"/>
      <c r="V557" s="1463"/>
      <c r="W557" s="1463"/>
      <c r="X557" s="1464"/>
      <c r="Y557" s="594"/>
      <c r="Z557" s="152"/>
      <c r="AA557" s="794"/>
    </row>
    <row r="558" spans="1:27" s="312" customFormat="1" ht="21" customHeight="1" x14ac:dyDescent="0.2">
      <c r="A558" s="1529"/>
      <c r="B558" s="150"/>
      <c r="C558" s="1555"/>
      <c r="D558" s="1450"/>
      <c r="E558" s="1451"/>
      <c r="F558" s="1451"/>
      <c r="G558" s="1451"/>
      <c r="H558" s="1451"/>
      <c r="I558" s="1451"/>
      <c r="J558" s="1451"/>
      <c r="K558" s="1451"/>
      <c r="L558" s="1451"/>
      <c r="M558" s="1465"/>
      <c r="N558" s="1466"/>
      <c r="O558" s="1466"/>
      <c r="P558" s="1466"/>
      <c r="Q558" s="1467"/>
      <c r="R558" s="1468"/>
      <c r="S558" s="1512" t="s">
        <v>122</v>
      </c>
      <c r="T558" s="1513"/>
      <c r="U558" s="1513"/>
      <c r="V558" s="1513"/>
      <c r="W558" s="1513"/>
      <c r="X558" s="1514"/>
      <c r="Y558" s="172"/>
      <c r="Z558" s="152"/>
      <c r="AA558" s="794">
        <f>IF(M558="?",0,IF(M558&lt;&gt;"",1,0))</f>
        <v>0</v>
      </c>
    </row>
    <row r="559" spans="1:27" s="312" customFormat="1" ht="5.25" customHeight="1" x14ac:dyDescent="0.2">
      <c r="A559" s="1528" t="s">
        <v>1193</v>
      </c>
      <c r="B559" s="150"/>
      <c r="C559" s="1555"/>
      <c r="D559" s="1448" t="s">
        <v>1354</v>
      </c>
      <c r="E559" s="1449"/>
      <c r="F559" s="1449"/>
      <c r="G559" s="1449"/>
      <c r="H559" s="1449"/>
      <c r="I559" s="1449"/>
      <c r="J559" s="1449"/>
      <c r="K559" s="1449"/>
      <c r="L559" s="1449"/>
      <c r="M559" s="1483"/>
      <c r="N559" s="1484"/>
      <c r="O559" s="1484"/>
      <c r="P559" s="1485"/>
      <c r="Q559" s="1486"/>
      <c r="R559" s="1486"/>
      <c r="S559" s="1462"/>
      <c r="T559" s="1463"/>
      <c r="U559" s="1463"/>
      <c r="V559" s="1463"/>
      <c r="W559" s="1463"/>
      <c r="X559" s="1464"/>
      <c r="Y559" s="594"/>
      <c r="Z559" s="152"/>
      <c r="AA559" s="794"/>
    </row>
    <row r="560" spans="1:27" s="312" customFormat="1" ht="21" customHeight="1" x14ac:dyDescent="0.2">
      <c r="A560" s="1529"/>
      <c r="B560" s="150"/>
      <c r="C560" s="1555"/>
      <c r="D560" s="1450"/>
      <c r="E560" s="1451"/>
      <c r="F560" s="1451"/>
      <c r="G560" s="1451"/>
      <c r="H560" s="1451"/>
      <c r="I560" s="1451"/>
      <c r="J560" s="1451"/>
      <c r="K560" s="1451"/>
      <c r="L560" s="1451"/>
      <c r="M560" s="1465"/>
      <c r="N560" s="1466"/>
      <c r="O560" s="1466"/>
      <c r="P560" s="1466"/>
      <c r="Q560" s="1467"/>
      <c r="R560" s="1468"/>
      <c r="S560" s="1512" t="s">
        <v>122</v>
      </c>
      <c r="T560" s="1513"/>
      <c r="U560" s="1513"/>
      <c r="V560" s="1513"/>
      <c r="W560" s="1513"/>
      <c r="X560" s="1514"/>
      <c r="Y560" s="172"/>
      <c r="Z560" s="152"/>
      <c r="AA560" s="794">
        <f>IF(M560="?",0,IF(M560&lt;&gt;"",1,0))</f>
        <v>0</v>
      </c>
    </row>
    <row r="561" spans="1:27" s="312" customFormat="1" ht="5.25" customHeight="1" x14ac:dyDescent="0.2">
      <c r="A561" s="1528" t="s">
        <v>1194</v>
      </c>
      <c r="B561" s="150"/>
      <c r="C561" s="1555"/>
      <c r="D561" s="1448" t="s">
        <v>1355</v>
      </c>
      <c r="E561" s="1449"/>
      <c r="F561" s="1449"/>
      <c r="G561" s="1449"/>
      <c r="H561" s="1449"/>
      <c r="I561" s="1449"/>
      <c r="J561" s="1449"/>
      <c r="K561" s="1449"/>
      <c r="L561" s="1449"/>
      <c r="M561" s="1483"/>
      <c r="N561" s="1484"/>
      <c r="O561" s="1484"/>
      <c r="P561" s="1485"/>
      <c r="Q561" s="1486"/>
      <c r="R561" s="1486"/>
      <c r="S561" s="1462"/>
      <c r="T561" s="1463"/>
      <c r="U561" s="1463"/>
      <c r="V561" s="1463"/>
      <c r="W561" s="1463"/>
      <c r="X561" s="1464"/>
      <c r="Y561" s="172"/>
      <c r="Z561" s="152"/>
      <c r="AA561" s="794"/>
    </row>
    <row r="562" spans="1:27" s="312" customFormat="1" ht="21" customHeight="1" x14ac:dyDescent="0.2">
      <c r="A562" s="1529"/>
      <c r="B562" s="150"/>
      <c r="C562" s="1555"/>
      <c r="D562" s="1450"/>
      <c r="E562" s="1451"/>
      <c r="F562" s="1451"/>
      <c r="G562" s="1451"/>
      <c r="H562" s="1451"/>
      <c r="I562" s="1451"/>
      <c r="J562" s="1451"/>
      <c r="K562" s="1451"/>
      <c r="L562" s="1451"/>
      <c r="M562" s="1465"/>
      <c r="N562" s="1466"/>
      <c r="O562" s="1466"/>
      <c r="P562" s="1466"/>
      <c r="Q562" s="1467"/>
      <c r="R562" s="1468"/>
      <c r="S562" s="1512" t="s">
        <v>122</v>
      </c>
      <c r="T562" s="1513"/>
      <c r="U562" s="1513"/>
      <c r="V562" s="1513"/>
      <c r="W562" s="1513"/>
      <c r="X562" s="1514"/>
      <c r="Y562" s="172"/>
      <c r="Z562" s="152"/>
      <c r="AA562" s="794">
        <f>IF(M562="?",0,IF(M562&lt;&gt;"",1,0))</f>
        <v>0</v>
      </c>
    </row>
    <row r="563" spans="1:27" s="312" customFormat="1" ht="5.25" customHeight="1" x14ac:dyDescent="0.2">
      <c r="A563" s="1528" t="s">
        <v>1195</v>
      </c>
      <c r="B563" s="150"/>
      <c r="C563" s="1555"/>
      <c r="D563" s="1448" t="s">
        <v>1356</v>
      </c>
      <c r="E563" s="1449"/>
      <c r="F563" s="1449"/>
      <c r="G563" s="1449"/>
      <c r="H563" s="1449"/>
      <c r="I563" s="1449"/>
      <c r="J563" s="1449"/>
      <c r="K563" s="1449"/>
      <c r="L563" s="1449"/>
      <c r="M563" s="1483"/>
      <c r="N563" s="1484"/>
      <c r="O563" s="1484"/>
      <c r="P563" s="1485"/>
      <c r="Q563" s="1486"/>
      <c r="R563" s="1486"/>
      <c r="S563" s="1462"/>
      <c r="T563" s="1463"/>
      <c r="U563" s="1463"/>
      <c r="V563" s="1463"/>
      <c r="W563" s="1463"/>
      <c r="X563" s="1464"/>
      <c r="Y563" s="172"/>
      <c r="Z563" s="152"/>
      <c r="AA563" s="794"/>
    </row>
    <row r="564" spans="1:27" s="312" customFormat="1" ht="21" customHeight="1" x14ac:dyDescent="0.2">
      <c r="A564" s="1529"/>
      <c r="B564" s="150"/>
      <c r="C564" s="1555"/>
      <c r="D564" s="1450"/>
      <c r="E564" s="1451"/>
      <c r="F564" s="1451"/>
      <c r="G564" s="1451"/>
      <c r="H564" s="1451"/>
      <c r="I564" s="1451"/>
      <c r="J564" s="1451"/>
      <c r="K564" s="1451"/>
      <c r="L564" s="1451"/>
      <c r="M564" s="1465"/>
      <c r="N564" s="1466"/>
      <c r="O564" s="1466"/>
      <c r="P564" s="1466"/>
      <c r="Q564" s="1467"/>
      <c r="R564" s="1468"/>
      <c r="S564" s="1512" t="s">
        <v>122</v>
      </c>
      <c r="T564" s="1513"/>
      <c r="U564" s="1513"/>
      <c r="V564" s="1513"/>
      <c r="W564" s="1513"/>
      <c r="X564" s="1514"/>
      <c r="Y564" s="172"/>
      <c r="Z564" s="152"/>
      <c r="AA564" s="794">
        <f>IF(M564="?",0,IF(M564&lt;&gt;"",1,0))</f>
        <v>0</v>
      </c>
    </row>
    <row r="565" spans="1:27" s="312" customFormat="1" ht="5.25" customHeight="1" x14ac:dyDescent="0.2">
      <c r="A565" s="1528" t="s">
        <v>1196</v>
      </c>
      <c r="B565" s="150"/>
      <c r="C565" s="1556"/>
      <c r="D565" s="1448" t="s">
        <v>1357</v>
      </c>
      <c r="E565" s="1449"/>
      <c r="F565" s="1449"/>
      <c r="G565" s="1449"/>
      <c r="H565" s="1449"/>
      <c r="I565" s="1449"/>
      <c r="J565" s="1449"/>
      <c r="K565" s="1449"/>
      <c r="L565" s="1449"/>
      <c r="M565" s="1483"/>
      <c r="N565" s="1484"/>
      <c r="O565" s="1484"/>
      <c r="P565" s="1485"/>
      <c r="Q565" s="1486"/>
      <c r="R565" s="1486"/>
      <c r="S565" s="1462"/>
      <c r="T565" s="1463"/>
      <c r="U565" s="1463"/>
      <c r="V565" s="1463"/>
      <c r="W565" s="1463"/>
      <c r="X565" s="1464"/>
      <c r="Y565" s="594"/>
      <c r="Z565" s="152"/>
      <c r="AA565" s="794"/>
    </row>
    <row r="566" spans="1:27" s="312" customFormat="1" ht="21" customHeight="1" x14ac:dyDescent="0.2">
      <c r="A566" s="1529"/>
      <c r="B566" s="150"/>
      <c r="C566" s="1557"/>
      <c r="D566" s="1450"/>
      <c r="E566" s="1451"/>
      <c r="F566" s="1451"/>
      <c r="G566" s="1451"/>
      <c r="H566" s="1451"/>
      <c r="I566" s="1451"/>
      <c r="J566" s="1451"/>
      <c r="K566" s="1451"/>
      <c r="L566" s="1451"/>
      <c r="M566" s="1465"/>
      <c r="N566" s="1466"/>
      <c r="O566" s="1466"/>
      <c r="P566" s="1466"/>
      <c r="Q566" s="1467"/>
      <c r="R566" s="1468"/>
      <c r="S566" s="1512" t="s">
        <v>122</v>
      </c>
      <c r="T566" s="1513"/>
      <c r="U566" s="1513"/>
      <c r="V566" s="1513"/>
      <c r="W566" s="1513"/>
      <c r="X566" s="1514"/>
      <c r="Y566" s="172"/>
      <c r="Z566" s="152"/>
      <c r="AA566" s="794">
        <f>IF(M566="?",0,IF(M566&lt;&gt;"",1,0))</f>
        <v>0</v>
      </c>
    </row>
    <row r="567" spans="1:27" s="312" customFormat="1" ht="21" customHeight="1" x14ac:dyDescent="0.2">
      <c r="A567" s="841"/>
      <c r="B567" s="150"/>
      <c r="C567" s="613"/>
      <c r="D567" s="613"/>
      <c r="E567" s="613"/>
      <c r="F567" s="864"/>
      <c r="G567" s="864"/>
      <c r="H567" s="864"/>
      <c r="I567" s="864"/>
      <c r="J567" s="864"/>
      <c r="K567" s="864"/>
      <c r="L567" s="864"/>
      <c r="M567" s="853"/>
      <c r="N567" s="853"/>
      <c r="O567" s="853"/>
      <c r="P567" s="853"/>
      <c r="Q567" s="853"/>
      <c r="R567" s="853"/>
      <c r="S567" s="122"/>
      <c r="T567" s="122"/>
      <c r="U567" s="122"/>
      <c r="V567" s="172"/>
      <c r="W567" s="172"/>
      <c r="X567" s="172"/>
      <c r="Y567" s="594"/>
      <c r="Z567" s="152"/>
      <c r="AA567" s="794"/>
    </row>
    <row r="568" spans="1:27" ht="5.25" customHeight="1" x14ac:dyDescent="0.2">
      <c r="A568" s="393"/>
      <c r="B568" s="875"/>
      <c r="C568" s="1571" t="s">
        <v>1112</v>
      </c>
      <c r="D568" s="1572"/>
      <c r="E568" s="1572"/>
      <c r="F568" s="1572"/>
      <c r="G568" s="1572"/>
      <c r="H568" s="1572"/>
      <c r="I568" s="1572"/>
      <c r="J568" s="1572"/>
      <c r="K568" s="1572"/>
      <c r="L568" s="1572"/>
      <c r="M568" s="1575"/>
      <c r="N568" s="1576"/>
      <c r="O568" s="1576"/>
      <c r="P568" s="1576"/>
      <c r="Q568" s="1576"/>
      <c r="R568" s="1577"/>
      <c r="S568" s="122"/>
      <c r="T568" s="122"/>
      <c r="U568" s="122"/>
      <c r="V568" s="172"/>
      <c r="W568" s="172"/>
      <c r="X568" s="172"/>
      <c r="Y568" s="179"/>
      <c r="Z568" s="175"/>
      <c r="AA568" s="794"/>
    </row>
    <row r="569" spans="1:27" s="312" customFormat="1" ht="19.5" customHeight="1" x14ac:dyDescent="0.2">
      <c r="A569" s="396" t="s">
        <v>459</v>
      </c>
      <c r="B569" s="150"/>
      <c r="C569" s="1573"/>
      <c r="D569" s="1574"/>
      <c r="E569" s="1574"/>
      <c r="F569" s="1574"/>
      <c r="G569" s="1574"/>
      <c r="H569" s="1574"/>
      <c r="I569" s="1574"/>
      <c r="J569" s="1574"/>
      <c r="K569" s="1574"/>
      <c r="L569" s="1574"/>
      <c r="M569" s="1466"/>
      <c r="N569" s="1466"/>
      <c r="O569" s="1466"/>
      <c r="P569" s="1466"/>
      <c r="Q569" s="1467"/>
      <c r="R569" s="1468"/>
      <c r="S569" s="189" t="s">
        <v>122</v>
      </c>
      <c r="T569" s="122"/>
      <c r="U569" s="122"/>
      <c r="V569" s="172"/>
      <c r="W569" s="172"/>
      <c r="X569" s="172"/>
      <c r="Y569" s="172"/>
      <c r="Z569" s="156"/>
      <c r="AA569" s="794">
        <f>IF(M569="?",0,IF(M569&lt;&gt;"",1,0))</f>
        <v>0</v>
      </c>
    </row>
    <row r="570" spans="1:27" s="312" customFormat="1" ht="12" customHeight="1" x14ac:dyDescent="0.2">
      <c r="A570" s="841"/>
      <c r="B570" s="150"/>
      <c r="C570" s="613"/>
      <c r="D570" s="613"/>
      <c r="E570" s="613"/>
      <c r="F570" s="864"/>
      <c r="G570" s="864"/>
      <c r="H570" s="864"/>
      <c r="I570" s="864"/>
      <c r="J570" s="864"/>
      <c r="K570" s="864"/>
      <c r="L570" s="864"/>
      <c r="M570" s="853"/>
      <c r="N570" s="853"/>
      <c r="O570" s="853"/>
      <c r="P570" s="853"/>
      <c r="Q570" s="853"/>
      <c r="R570" s="853"/>
      <c r="S570" s="122"/>
      <c r="T570" s="122"/>
      <c r="U570" s="122"/>
      <c r="V570" s="172"/>
      <c r="W570" s="172"/>
      <c r="X570" s="172"/>
      <c r="Y570" s="594"/>
      <c r="Z570" s="152"/>
      <c r="AA570" s="794"/>
    </row>
    <row r="571" spans="1:27" s="312" customFormat="1" ht="19.5" customHeight="1" x14ac:dyDescent="0.2">
      <c r="A571" s="396" t="s">
        <v>461</v>
      </c>
      <c r="B571" s="150"/>
      <c r="C571" s="151" t="s">
        <v>743</v>
      </c>
      <c r="D571" s="151"/>
      <c r="E571" s="438"/>
      <c r="F571" s="151"/>
      <c r="G571" s="438"/>
      <c r="H571" s="438"/>
      <c r="I571" s="438"/>
      <c r="J571" s="438"/>
      <c r="K571" s="438"/>
      <c r="L571" s="1213" t="s">
        <v>849</v>
      </c>
      <c r="M571" s="594"/>
      <c r="N571" s="594"/>
      <c r="O571" s="502"/>
      <c r="P571" s="502"/>
      <c r="Q571" s="502"/>
      <c r="R571" s="502"/>
      <c r="S571" s="122"/>
      <c r="T571" s="122"/>
      <c r="U571" s="122"/>
      <c r="V571" s="172"/>
      <c r="W571" s="172"/>
      <c r="X571" s="172"/>
      <c r="Y571" s="438"/>
      <c r="Z571" s="152"/>
      <c r="AA571" s="794">
        <f>IF(L571="?",0,IF(L571&lt;&gt;"",1,0))</f>
        <v>0</v>
      </c>
    </row>
    <row r="572" spans="1:27" s="768" customFormat="1" ht="19.5" customHeight="1" x14ac:dyDescent="0.2">
      <c r="A572" s="398"/>
      <c r="B572" s="155"/>
      <c r="C572" s="840" t="s">
        <v>284</v>
      </c>
      <c r="D572" s="173"/>
      <c r="E572" s="416"/>
      <c r="F572" s="122"/>
      <c r="G572" s="122"/>
      <c r="H572" s="122"/>
      <c r="I572" s="122"/>
      <c r="J572" s="122"/>
      <c r="K572" s="122"/>
      <c r="L572" s="122"/>
      <c r="M572" s="122"/>
      <c r="N572" s="122"/>
      <c r="O572" s="122"/>
      <c r="P572" s="122"/>
      <c r="Q572" s="122"/>
      <c r="R572" s="122"/>
      <c r="S572" s="122"/>
      <c r="T572" s="122"/>
      <c r="U572" s="122"/>
      <c r="V572" s="172"/>
      <c r="W572" s="172"/>
      <c r="X572" s="172"/>
      <c r="Y572" s="172"/>
      <c r="Z572" s="156"/>
      <c r="AA572" s="794"/>
    </row>
    <row r="573" spans="1:27" ht="60" customHeight="1" x14ac:dyDescent="0.2">
      <c r="A573" s="396" t="s">
        <v>462</v>
      </c>
      <c r="B573" s="174"/>
      <c r="C573" s="1458"/>
      <c r="D573" s="1458"/>
      <c r="E573" s="1458"/>
      <c r="F573" s="1458"/>
      <c r="G573" s="1458"/>
      <c r="H573" s="1458"/>
      <c r="I573" s="1458"/>
      <c r="J573" s="1458"/>
      <c r="K573" s="1458"/>
      <c r="L573" s="1458"/>
      <c r="M573" s="1458"/>
      <c r="N573" s="1458"/>
      <c r="O573" s="1458"/>
      <c r="P573" s="1458"/>
      <c r="Q573" s="1458"/>
      <c r="R573" s="1458"/>
      <c r="S573" s="1458"/>
      <c r="T573" s="1458"/>
      <c r="U573" s="1458"/>
      <c r="V573" s="1458"/>
      <c r="W573" s="1458"/>
      <c r="X573" s="1458"/>
      <c r="Y573" s="172"/>
      <c r="Z573" s="175"/>
      <c r="AA573" s="794">
        <f>IF(C573="?",0,IF(C573&lt;&gt;"",1,0))</f>
        <v>0</v>
      </c>
    </row>
    <row r="574" spans="1:27" ht="9" customHeight="1" x14ac:dyDescent="0.2">
      <c r="A574" s="393"/>
      <c r="B574" s="174"/>
      <c r="C574" s="180"/>
      <c r="D574" s="181"/>
      <c r="E574" s="181"/>
      <c r="F574" s="180"/>
      <c r="G574" s="180"/>
      <c r="H574" s="180"/>
      <c r="I574" s="180"/>
      <c r="J574" s="180"/>
      <c r="K574" s="180"/>
      <c r="L574" s="180"/>
      <c r="M574" s="180"/>
      <c r="N574" s="180"/>
      <c r="O574" s="180"/>
      <c r="P574" s="180"/>
      <c r="Q574" s="180"/>
      <c r="R574" s="180"/>
      <c r="S574" s="180"/>
      <c r="T574" s="180"/>
      <c r="U574" s="180"/>
      <c r="V574" s="180"/>
      <c r="W574" s="180"/>
      <c r="X574" s="180"/>
      <c r="Y574" s="179"/>
      <c r="Z574" s="175"/>
      <c r="AA574" s="794"/>
    </row>
    <row r="575" spans="1:27" s="312" customFormat="1" ht="5.25" customHeight="1" x14ac:dyDescent="0.2">
      <c r="A575" s="393"/>
      <c r="B575" s="169"/>
      <c r="C575" s="170"/>
      <c r="D575" s="325"/>
      <c r="E575" s="325"/>
      <c r="F575" s="170"/>
      <c r="G575" s="170"/>
      <c r="H575" s="170"/>
      <c r="I575" s="170"/>
      <c r="J575" s="170"/>
      <c r="K575" s="170"/>
      <c r="L575" s="170"/>
      <c r="M575" s="170"/>
      <c r="N575" s="170"/>
      <c r="O575" s="170"/>
      <c r="P575" s="170"/>
      <c r="Q575" s="170"/>
      <c r="R575" s="170"/>
      <c r="S575" s="170"/>
      <c r="T575" s="170"/>
      <c r="U575" s="170"/>
      <c r="V575" s="170"/>
      <c r="W575" s="170"/>
      <c r="X575" s="170"/>
      <c r="Y575" s="170"/>
      <c r="Z575" s="171"/>
      <c r="AA575" s="794"/>
    </row>
    <row r="576" spans="1:27" ht="24" customHeight="1" x14ac:dyDescent="0.2">
      <c r="A576" s="393"/>
      <c r="B576" s="174"/>
      <c r="C576" s="308" t="s">
        <v>1323</v>
      </c>
      <c r="D576" s="308"/>
      <c r="E576" s="308"/>
      <c r="F576" s="554"/>
      <c r="G576" s="554"/>
      <c r="H576" s="554"/>
      <c r="I576" s="554"/>
      <c r="J576" s="554"/>
      <c r="K576" s="554"/>
      <c r="L576" s="554"/>
      <c r="M576" s="554"/>
      <c r="N576" s="554"/>
      <c r="O576" s="554"/>
      <c r="P576" s="179"/>
      <c r="Q576" s="179"/>
      <c r="R576" s="179"/>
      <c r="S576" s="185"/>
      <c r="T576" s="185"/>
      <c r="U576" s="185"/>
      <c r="V576" s="179"/>
      <c r="W576" s="179"/>
      <c r="X576" s="179"/>
      <c r="Y576" s="179"/>
      <c r="Z576" s="175"/>
      <c r="AA576" s="794"/>
    </row>
    <row r="577" spans="1:29" ht="19.5" customHeight="1" x14ac:dyDescent="0.2">
      <c r="A577" s="393"/>
      <c r="B577" s="174"/>
      <c r="C577" s="186" t="s">
        <v>285</v>
      </c>
      <c r="D577" s="179"/>
      <c r="E577" s="179"/>
      <c r="F577" s="179"/>
      <c r="G577" s="179"/>
      <c r="H577" s="179"/>
      <c r="I577" s="179"/>
      <c r="J577" s="179"/>
      <c r="K577" s="179"/>
      <c r="L577" s="179"/>
      <c r="M577" s="179"/>
      <c r="N577" s="179"/>
      <c r="O577" s="179"/>
      <c r="P577" s="179"/>
      <c r="Q577" s="179"/>
      <c r="R577" s="179"/>
      <c r="S577" s="179"/>
      <c r="T577" s="179"/>
      <c r="U577" s="179"/>
      <c r="V577" s="179"/>
      <c r="W577" s="179"/>
      <c r="X577" s="179"/>
      <c r="Y577" s="179"/>
      <c r="Z577" s="175"/>
      <c r="AA577" s="794"/>
    </row>
    <row r="578" spans="1:29" s="312" customFormat="1" ht="18" customHeight="1" x14ac:dyDescent="0.2">
      <c r="A578" s="733" t="s">
        <v>1253</v>
      </c>
      <c r="B578" s="150"/>
      <c r="C578" s="594"/>
      <c r="D578" s="594" t="s">
        <v>86</v>
      </c>
      <c r="E578" s="594"/>
      <c r="F578" s="1358" t="s">
        <v>849</v>
      </c>
      <c r="G578" s="1395"/>
      <c r="H578" s="1396"/>
      <c r="I578" s="1397"/>
      <c r="J578" s="664"/>
      <c r="K578" s="594" t="s">
        <v>87</v>
      </c>
      <c r="L578" s="594"/>
      <c r="M578" s="1358" t="s">
        <v>849</v>
      </c>
      <c r="N578" s="1395"/>
      <c r="O578" s="1396"/>
      <c r="P578" s="1397"/>
      <c r="Q578" s="594"/>
      <c r="R578" s="594"/>
      <c r="S578" s="594" t="s">
        <v>88</v>
      </c>
      <c r="T578" s="594"/>
      <c r="U578" s="1358" t="s">
        <v>849</v>
      </c>
      <c r="V578" s="1395"/>
      <c r="W578" s="1396"/>
      <c r="X578" s="1397"/>
      <c r="Y578" s="179"/>
      <c r="Z578" s="152"/>
      <c r="AA578" s="794">
        <f>IF(F578="?",0,IF(F578&lt;&gt;"",1,0))+IF(M578="?",0,IF(M578&lt;&gt;"",1,0))+IF(U578="?",0,IF(U578&lt;&gt;"",1,0))</f>
        <v>0</v>
      </c>
    </row>
    <row r="579" spans="1:29" ht="9" customHeight="1" x14ac:dyDescent="0.2">
      <c r="A579" s="393"/>
      <c r="B579" s="194"/>
      <c r="C579" s="123"/>
      <c r="D579" s="123"/>
      <c r="E579" s="123"/>
      <c r="F579" s="195"/>
      <c r="G579" s="195"/>
      <c r="H579" s="195"/>
      <c r="I579" s="195"/>
      <c r="J579" s="195"/>
      <c r="K579" s="195"/>
      <c r="L579" s="195"/>
      <c r="M579" s="80"/>
      <c r="N579" s="80"/>
      <c r="O579" s="80"/>
      <c r="P579" s="124"/>
      <c r="Q579" s="124"/>
      <c r="R579" s="124"/>
      <c r="S579" s="195"/>
      <c r="T579" s="195"/>
      <c r="U579" s="195"/>
      <c r="V579" s="124"/>
      <c r="W579" s="124"/>
      <c r="X579" s="124"/>
      <c r="Y579" s="124"/>
      <c r="Z579" s="196"/>
      <c r="AA579" s="794"/>
    </row>
    <row r="580" spans="1:29" s="312" customFormat="1" ht="8.25" customHeight="1" x14ac:dyDescent="0.2">
      <c r="A580" s="842"/>
      <c r="B580" s="150"/>
      <c r="C580" s="594"/>
      <c r="D580" s="172"/>
      <c r="E580" s="172"/>
      <c r="F580" s="172"/>
      <c r="G580" s="172"/>
      <c r="H580" s="172"/>
      <c r="I580" s="172"/>
      <c r="J580" s="172"/>
      <c r="K580" s="172"/>
      <c r="L580" s="172"/>
      <c r="M580" s="172"/>
      <c r="N580" s="172"/>
      <c r="O580" s="172"/>
      <c r="P580" s="172"/>
      <c r="Q580" s="172"/>
      <c r="R580" s="172"/>
      <c r="S580" s="55"/>
      <c r="T580" s="55"/>
      <c r="U580" s="55"/>
      <c r="V580" s="594"/>
      <c r="W580" s="594"/>
      <c r="X580" s="594"/>
      <c r="Y580" s="594"/>
      <c r="Z580" s="152"/>
      <c r="AA580" s="794"/>
    </row>
    <row r="581" spans="1:29" s="768" customFormat="1" ht="48" customHeight="1" x14ac:dyDescent="0.2">
      <c r="A581" s="394" t="s">
        <v>219</v>
      </c>
      <c r="B581" s="155"/>
      <c r="C581" s="1543" t="s">
        <v>1236</v>
      </c>
      <c r="D581" s="1544"/>
      <c r="E581" s="1544"/>
      <c r="F581" s="1544"/>
      <c r="G581" s="1544"/>
      <c r="H581" s="1544"/>
      <c r="I581" s="1544"/>
      <c r="J581" s="1544"/>
      <c r="K581" s="1544"/>
      <c r="L581" s="1544"/>
      <c r="M581" s="1544"/>
      <c r="N581" s="1544"/>
      <c r="O581" s="1544"/>
      <c r="P581" s="1544"/>
      <c r="Q581" s="1544"/>
      <c r="R581" s="1544"/>
      <c r="S581" s="1544"/>
      <c r="T581" s="1544"/>
      <c r="U581" s="1544"/>
      <c r="V581" s="1544"/>
      <c r="W581" s="1544"/>
      <c r="X581" s="1545"/>
      <c r="Y581" s="424"/>
      <c r="Z581" s="156"/>
      <c r="AA581" s="794"/>
    </row>
    <row r="582" spans="1:29" s="313" customFormat="1" ht="9" customHeight="1" x14ac:dyDescent="0.2">
      <c r="A582" s="269"/>
      <c r="B582" s="216"/>
      <c r="C582" s="224"/>
      <c r="D582" s="224"/>
      <c r="E582" s="224"/>
      <c r="F582" s="224"/>
      <c r="G582" s="224"/>
      <c r="H582" s="628"/>
      <c r="I582" s="628"/>
      <c r="J582" s="628"/>
      <c r="K582" s="628"/>
      <c r="L582" s="628"/>
      <c r="M582" s="628"/>
      <c r="N582" s="628"/>
      <c r="O582" s="628"/>
      <c r="P582" s="628"/>
      <c r="Q582" s="628"/>
      <c r="R582" s="628"/>
      <c r="S582" s="628"/>
      <c r="T582" s="628"/>
      <c r="U582" s="628"/>
      <c r="V582" s="628"/>
      <c r="W582" s="628"/>
      <c r="X582" s="140"/>
      <c r="Y582" s="176"/>
      <c r="Z582" s="141"/>
      <c r="AA582" s="794"/>
    </row>
    <row r="583" spans="1:29" s="313" customFormat="1" ht="19.5" customHeight="1" x14ac:dyDescent="0.2">
      <c r="A583" s="274" t="s">
        <v>1197</v>
      </c>
      <c r="B583" s="137"/>
      <c r="C583" s="261" t="s">
        <v>1115</v>
      </c>
      <c r="D583" s="261"/>
      <c r="E583" s="261"/>
      <c r="F583" s="261"/>
      <c r="G583" s="261"/>
      <c r="H583" s="625"/>
      <c r="I583" s="625"/>
      <c r="J583" s="625"/>
      <c r="K583" s="625"/>
      <c r="L583" s="625"/>
      <c r="M583" s="625"/>
      <c r="N583" s="625"/>
      <c r="O583" s="625"/>
      <c r="P583" s="625"/>
      <c r="Q583" s="625"/>
      <c r="R583" s="625"/>
      <c r="S583" s="625"/>
      <c r="T583" s="628"/>
      <c r="U583" s="628"/>
      <c r="V583" s="628"/>
      <c r="W583" s="1358" t="s">
        <v>849</v>
      </c>
      <c r="X583" s="1359"/>
      <c r="Y583" s="176"/>
      <c r="Z583" s="141" t="s">
        <v>746</v>
      </c>
      <c r="AA583" s="794">
        <f>IF(W583="?",0,IF(W583&lt;&gt;"",1,0))</f>
        <v>0</v>
      </c>
    </row>
    <row r="584" spans="1:29" s="313" customFormat="1" ht="5.25" customHeight="1" x14ac:dyDescent="0.2">
      <c r="A584" s="269"/>
      <c r="B584" s="216"/>
      <c r="C584" s="224"/>
      <c r="D584" s="224"/>
      <c r="E584" s="224"/>
      <c r="F584" s="224"/>
      <c r="G584" s="224"/>
      <c r="H584" s="628"/>
      <c r="I584" s="628"/>
      <c r="J584" s="628"/>
      <c r="K584" s="628"/>
      <c r="L584" s="628"/>
      <c r="M584" s="628"/>
      <c r="N584" s="628"/>
      <c r="O584" s="628"/>
      <c r="P584" s="628"/>
      <c r="Q584" s="628"/>
      <c r="R584" s="628"/>
      <c r="S584" s="628"/>
      <c r="T584" s="628"/>
      <c r="U584" s="628"/>
      <c r="V584" s="628"/>
      <c r="W584" s="628"/>
      <c r="X584" s="140"/>
      <c r="Y584" s="176"/>
      <c r="Z584" s="141"/>
      <c r="AA584" s="794"/>
    </row>
    <row r="585" spans="1:29" s="313" customFormat="1" ht="21" customHeight="1" x14ac:dyDescent="0.2">
      <c r="A585" s="269"/>
      <c r="B585" s="137"/>
      <c r="C585" s="242" t="s">
        <v>1237</v>
      </c>
      <c r="D585" s="625"/>
      <c r="E585" s="625"/>
      <c r="F585" s="625"/>
      <c r="G585" s="625"/>
      <c r="H585" s="625"/>
      <c r="I585" s="625"/>
      <c r="J585" s="625"/>
      <c r="K585" s="625"/>
      <c r="L585" s="625"/>
      <c r="M585" s="625"/>
      <c r="N585" s="625"/>
      <c r="O585" s="625"/>
      <c r="P585" s="625"/>
      <c r="Q585" s="625"/>
      <c r="R585" s="625"/>
      <c r="S585" s="625"/>
      <c r="T585" s="625"/>
      <c r="U585" s="625"/>
      <c r="V585" s="625"/>
      <c r="W585" s="625"/>
      <c r="X585" s="140"/>
      <c r="Y585" s="140"/>
      <c r="Z585" s="141"/>
      <c r="AA585" s="794"/>
    </row>
    <row r="586" spans="1:29" s="313" customFormat="1" ht="21" customHeight="1" x14ac:dyDescent="0.2">
      <c r="A586" s="273" t="s">
        <v>1198</v>
      </c>
      <c r="B586" s="216"/>
      <c r="C586" s="1508" t="s">
        <v>133</v>
      </c>
      <c r="D586" s="1509"/>
      <c r="E586" s="1509"/>
      <c r="F586" s="1509"/>
      <c r="G586" s="1509"/>
      <c r="H586" s="1509"/>
      <c r="I586" s="1510"/>
      <c r="J586" s="1510"/>
      <c r="K586" s="1511"/>
      <c r="L586" s="1452"/>
      <c r="M586" s="1453"/>
      <c r="N586" s="1453"/>
      <c r="O586" s="1454"/>
      <c r="P586" s="626" t="s">
        <v>773</v>
      </c>
      <c r="Q586" s="625"/>
      <c r="R586" s="625"/>
      <c r="S586" s="625"/>
      <c r="T586" s="625"/>
      <c r="U586" s="625"/>
      <c r="V586" s="625"/>
      <c r="W586" s="625"/>
      <c r="X586" s="140"/>
      <c r="Y586" s="140"/>
      <c r="Z586" s="141"/>
      <c r="AA586" s="794">
        <f>IF(L586="?",0,IF(L586&lt;&gt;"",1,0))</f>
        <v>0</v>
      </c>
    </row>
    <row r="587" spans="1:29" s="313" customFormat="1" ht="21" customHeight="1" x14ac:dyDescent="0.2">
      <c r="A587" s="273" t="s">
        <v>1199</v>
      </c>
      <c r="B587" s="216"/>
      <c r="C587" s="1508" t="s">
        <v>92</v>
      </c>
      <c r="D587" s="1509"/>
      <c r="E587" s="1509"/>
      <c r="F587" s="1509"/>
      <c r="G587" s="1509"/>
      <c r="H587" s="1509"/>
      <c r="I587" s="1510"/>
      <c r="J587" s="1510"/>
      <c r="K587" s="1511"/>
      <c r="L587" s="1452"/>
      <c r="M587" s="1453"/>
      <c r="N587" s="1453"/>
      <c r="O587" s="1454"/>
      <c r="P587" s="626" t="s">
        <v>773</v>
      </c>
      <c r="Q587" s="140"/>
      <c r="R587" s="140"/>
      <c r="S587" s="140"/>
      <c r="T587" s="140"/>
      <c r="U587" s="140"/>
      <c r="V587" s="140"/>
      <c r="W587" s="140"/>
      <c r="X587" s="140"/>
      <c r="Y587" s="140"/>
      <c r="Z587" s="141"/>
      <c r="AA587" s="794">
        <f>IF(L587="?",0,IF(L587&lt;&gt;"",1,0))</f>
        <v>0</v>
      </c>
    </row>
    <row r="588" spans="1:29" s="313" customFormat="1" ht="24" customHeight="1" x14ac:dyDescent="0.2">
      <c r="A588" s="273" t="s">
        <v>1200</v>
      </c>
      <c r="B588" s="216"/>
      <c r="C588" s="1612" t="s">
        <v>123</v>
      </c>
      <c r="D588" s="1516" t="s">
        <v>1163</v>
      </c>
      <c r="E588" s="1517"/>
      <c r="F588" s="1517"/>
      <c r="G588" s="1517"/>
      <c r="H588" s="1517"/>
      <c r="I588" s="1517"/>
      <c r="J588" s="1517"/>
      <c r="K588" s="1517"/>
      <c r="L588" s="1500"/>
      <c r="M588" s="1501"/>
      <c r="N588" s="1501"/>
      <c r="O588" s="1502"/>
      <c r="P588" s="1520" t="s">
        <v>773</v>
      </c>
      <c r="Q588" s="140"/>
      <c r="R588" s="140"/>
      <c r="S588" s="140"/>
      <c r="T588" s="140"/>
      <c r="U588" s="140"/>
      <c r="V588" s="140"/>
      <c r="W588" s="140"/>
      <c r="X588" s="140"/>
      <c r="Y588" s="140"/>
      <c r="Z588" s="141"/>
      <c r="AA588" s="794">
        <f>IF(L588="?",0,IF(L588&lt;&gt;"",1,0))</f>
        <v>0</v>
      </c>
      <c r="AB588" s="1913"/>
      <c r="AC588" s="1913"/>
    </row>
    <row r="589" spans="1:29" s="313" customFormat="1" ht="5.25" customHeight="1" x14ac:dyDescent="0.2">
      <c r="A589" s="273"/>
      <c r="B589" s="216"/>
      <c r="C589" s="1557"/>
      <c r="D589" s="1518"/>
      <c r="E589" s="1519"/>
      <c r="F589" s="1519"/>
      <c r="G589" s="1519"/>
      <c r="H589" s="1519"/>
      <c r="I589" s="1519"/>
      <c r="J589" s="1519"/>
      <c r="K589" s="1519"/>
      <c r="L589" s="1503"/>
      <c r="M589" s="1504"/>
      <c r="N589" s="1504"/>
      <c r="O589" s="1505"/>
      <c r="P589" s="1521"/>
      <c r="Q589" s="140"/>
      <c r="R589" s="140"/>
      <c r="S589" s="140"/>
      <c r="T589" s="140"/>
      <c r="U589" s="140"/>
      <c r="V589" s="140"/>
      <c r="W589" s="140"/>
      <c r="X589" s="140"/>
      <c r="Y589" s="140"/>
      <c r="Z589" s="141"/>
      <c r="AA589" s="794"/>
      <c r="AB589" s="1913"/>
      <c r="AC589" s="1913"/>
    </row>
    <row r="590" spans="1:29" s="313" customFormat="1" ht="21" customHeight="1" x14ac:dyDescent="0.2">
      <c r="A590" s="273" t="s">
        <v>1201</v>
      </c>
      <c r="B590" s="216"/>
      <c r="C590" s="1515" t="s">
        <v>1116</v>
      </c>
      <c r="D590" s="1509"/>
      <c r="E590" s="1509"/>
      <c r="F590" s="1509"/>
      <c r="G590" s="1509"/>
      <c r="H590" s="1509"/>
      <c r="I590" s="1510"/>
      <c r="J590" s="1510"/>
      <c r="K590" s="1511"/>
      <c r="L590" s="1452"/>
      <c r="M590" s="1453"/>
      <c r="N590" s="1453"/>
      <c r="O590" s="1454"/>
      <c r="P590" s="626" t="s">
        <v>773</v>
      </c>
      <c r="Q590" s="140"/>
      <c r="R590" s="140"/>
      <c r="S590" s="140"/>
      <c r="T590" s="140"/>
      <c r="U590" s="140"/>
      <c r="V590" s="140"/>
      <c r="W590" s="140"/>
      <c r="X590" s="140"/>
      <c r="Y590" s="140"/>
      <c r="Z590" s="141"/>
      <c r="AA590" s="794">
        <f>IF(L590="?",0,IF(L590&lt;&gt;"",1,0))</f>
        <v>0</v>
      </c>
    </row>
    <row r="591" spans="1:29" s="313" customFormat="1" ht="21" customHeight="1" x14ac:dyDescent="0.2">
      <c r="A591" s="273" t="s">
        <v>1202</v>
      </c>
      <c r="B591" s="216"/>
      <c r="C591" s="1515" t="s">
        <v>1117</v>
      </c>
      <c r="D591" s="1509"/>
      <c r="E591" s="1509"/>
      <c r="F591" s="1509"/>
      <c r="G591" s="1509"/>
      <c r="H591" s="1509"/>
      <c r="I591" s="1510"/>
      <c r="J591" s="1510"/>
      <c r="K591" s="1511"/>
      <c r="L591" s="1452"/>
      <c r="M591" s="1453"/>
      <c r="N591" s="1453"/>
      <c r="O591" s="1454"/>
      <c r="P591" s="626" t="s">
        <v>773</v>
      </c>
      <c r="Q591" s="140"/>
      <c r="R591" s="140"/>
      <c r="S591" s="140"/>
      <c r="T591" s="140"/>
      <c r="U591" s="140"/>
      <c r="V591" s="140"/>
      <c r="W591" s="140"/>
      <c r="X591" s="140"/>
      <c r="Y591" s="140"/>
      <c r="Z591" s="141"/>
      <c r="AA591" s="794">
        <f>IF(L591="?",0,IF(L591&lt;&gt;"",1,0))</f>
        <v>0</v>
      </c>
    </row>
    <row r="592" spans="1:29" s="312" customFormat="1" ht="9" customHeight="1" x14ac:dyDescent="0.2">
      <c r="A592" s="265" t="str">
        <f>IF(L4&lt;&gt;"",L4,"")</f>
        <v>00000000</v>
      </c>
      <c r="B592" s="166"/>
      <c r="C592" s="167"/>
      <c r="D592" s="167"/>
      <c r="E592" s="167"/>
      <c r="F592" s="167"/>
      <c r="G592" s="167"/>
      <c r="H592" s="167"/>
      <c r="I592" s="167"/>
      <c r="J592" s="167"/>
      <c r="K592" s="167"/>
      <c r="L592" s="167"/>
      <c r="M592" s="167"/>
      <c r="N592" s="167"/>
      <c r="O592" s="167"/>
      <c r="P592" s="167"/>
      <c r="Q592" s="167"/>
      <c r="R592" s="167"/>
      <c r="S592" s="167"/>
      <c r="T592" s="167"/>
      <c r="U592" s="167"/>
      <c r="V592" s="167"/>
      <c r="W592" s="167"/>
      <c r="X592" s="167"/>
      <c r="Y592" s="167"/>
      <c r="Z592" s="168"/>
      <c r="AA592" s="794"/>
    </row>
    <row r="593" spans="1:27" s="312" customFormat="1" ht="5.25" customHeight="1" x14ac:dyDescent="0.2">
      <c r="A593" s="399"/>
      <c r="B593" s="169"/>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1"/>
      <c r="AA593" s="794"/>
    </row>
    <row r="594" spans="1:27" ht="24" customHeight="1" x14ac:dyDescent="0.2">
      <c r="A594" s="396"/>
      <c r="B594" s="174"/>
      <c r="C594" s="153" t="s">
        <v>973</v>
      </c>
      <c r="D594" s="182"/>
      <c r="E594" s="182"/>
      <c r="F594" s="187"/>
      <c r="G594" s="413"/>
      <c r="H594" s="413"/>
      <c r="I594" s="413"/>
      <c r="J594" s="413"/>
      <c r="K594" s="413"/>
      <c r="L594" s="413"/>
      <c r="M594" s="187"/>
      <c r="N594" s="413"/>
      <c r="O594" s="413"/>
      <c r="P594" s="187"/>
      <c r="Q594" s="413"/>
      <c r="R594" s="413"/>
      <c r="S594" s="187"/>
      <c r="T594" s="413"/>
      <c r="U594" s="413"/>
      <c r="V594" s="187"/>
      <c r="W594" s="413"/>
      <c r="X594" s="413"/>
      <c r="Y594" s="413"/>
      <c r="Z594" s="175"/>
      <c r="AA594" s="794"/>
    </row>
    <row r="595" spans="1:27" s="768" customFormat="1" ht="39" customHeight="1" x14ac:dyDescent="0.2">
      <c r="A595" s="394" t="s">
        <v>219</v>
      </c>
      <c r="B595" s="155"/>
      <c r="C595" s="1457" t="s">
        <v>1114</v>
      </c>
      <c r="D595" s="1457"/>
      <c r="E595" s="1457"/>
      <c r="F595" s="1457"/>
      <c r="G595" s="1457"/>
      <c r="H595" s="1457"/>
      <c r="I595" s="1457"/>
      <c r="J595" s="1457"/>
      <c r="K595" s="1457"/>
      <c r="L595" s="1457"/>
      <c r="M595" s="1457"/>
      <c r="N595" s="1457"/>
      <c r="O595" s="1457"/>
      <c r="P595" s="1457"/>
      <c r="Q595" s="1457"/>
      <c r="R595" s="1457"/>
      <c r="S595" s="1457"/>
      <c r="T595" s="1457"/>
      <c r="U595" s="1457"/>
      <c r="V595" s="1457"/>
      <c r="W595" s="1457"/>
      <c r="X595" s="1457"/>
      <c r="Y595" s="424"/>
      <c r="Z595" s="156"/>
      <c r="AA595" s="794"/>
    </row>
    <row r="596" spans="1:27" s="312" customFormat="1" ht="21" customHeight="1" x14ac:dyDescent="0.2">
      <c r="A596" s="393"/>
      <c r="B596" s="150"/>
      <c r="C596" s="188" t="s">
        <v>68</v>
      </c>
      <c r="D596" s="188"/>
      <c r="E596" s="439"/>
      <c r="F596" s="188"/>
      <c r="G596" s="439"/>
      <c r="H596" s="439"/>
      <c r="I596" s="439"/>
      <c r="J596" s="439"/>
      <c r="K596" s="439"/>
      <c r="L596" s="439"/>
      <c r="M596" s="188"/>
      <c r="N596" s="439"/>
      <c r="O596" s="439"/>
      <c r="P596" s="188"/>
      <c r="Q596" s="439"/>
      <c r="R596" s="439"/>
      <c r="S596" s="188"/>
      <c r="T596" s="439"/>
      <c r="U596" s="439"/>
      <c r="V596" s="188"/>
      <c r="W596" s="439"/>
      <c r="X596" s="439"/>
      <c r="Y596" s="439"/>
      <c r="Z596" s="152"/>
      <c r="AA596" s="794"/>
    </row>
    <row r="597" spans="1:27" s="312" customFormat="1" ht="21" customHeight="1" x14ac:dyDescent="0.2">
      <c r="A597" s="396" t="s">
        <v>463</v>
      </c>
      <c r="B597" s="150"/>
      <c r="C597" s="151" t="s">
        <v>286</v>
      </c>
      <c r="D597" s="172"/>
      <c r="E597" s="172"/>
      <c r="F597" s="189"/>
      <c r="G597" s="189"/>
      <c r="H597" s="189"/>
      <c r="I597" s="189"/>
      <c r="J597" s="189"/>
      <c r="K597" s="189"/>
      <c r="L597" s="189"/>
      <c r="M597" s="189"/>
      <c r="N597" s="189"/>
      <c r="O597" s="189"/>
      <c r="P597" s="189"/>
      <c r="Q597" s="189"/>
      <c r="R597" s="189"/>
      <c r="S597" s="1446"/>
      <c r="T597" s="1446"/>
      <c r="U597" s="1446"/>
      <c r="V597" s="1455"/>
      <c r="W597" s="1456"/>
      <c r="X597" s="1456"/>
      <c r="Y597" s="172" t="s">
        <v>122</v>
      </c>
      <c r="Z597" s="156"/>
      <c r="AA597" s="794">
        <f>IF(S597="?",0,IF(S597&lt;&gt;"",1,0))</f>
        <v>0</v>
      </c>
    </row>
    <row r="598" spans="1:27" s="312" customFormat="1" ht="5.25" customHeight="1" x14ac:dyDescent="0.2">
      <c r="A598" s="393"/>
      <c r="B598" s="150"/>
      <c r="C598" s="151"/>
      <c r="D598" s="172"/>
      <c r="E598" s="172"/>
      <c r="F598" s="172"/>
      <c r="G598" s="172"/>
      <c r="H598" s="172"/>
      <c r="I598" s="172"/>
      <c r="J598" s="172"/>
      <c r="K598" s="172"/>
      <c r="L598" s="172"/>
      <c r="M598" s="172"/>
      <c r="N598" s="172"/>
      <c r="O598" s="172"/>
      <c r="P598" s="172"/>
      <c r="Q598" s="172"/>
      <c r="R598" s="172"/>
      <c r="S598" s="55"/>
      <c r="T598" s="55"/>
      <c r="U598" s="55"/>
      <c r="V598" s="151"/>
      <c r="W598" s="438"/>
      <c r="X598" s="438"/>
      <c r="Y598" s="438"/>
      <c r="Z598" s="152"/>
      <c r="AA598" s="794"/>
    </row>
    <row r="599" spans="1:27" s="312" customFormat="1" ht="21" customHeight="1" x14ac:dyDescent="0.2">
      <c r="A599" s="396" t="s">
        <v>464</v>
      </c>
      <c r="B599" s="150"/>
      <c r="C599" s="151" t="s">
        <v>287</v>
      </c>
      <c r="D599" s="172"/>
      <c r="E599" s="172"/>
      <c r="F599" s="172"/>
      <c r="G599" s="172"/>
      <c r="H599" s="172"/>
      <c r="I599" s="172"/>
      <c r="J599" s="172"/>
      <c r="K599" s="172"/>
      <c r="L599" s="172"/>
      <c r="M599" s="189"/>
      <c r="N599" s="189"/>
      <c r="O599" s="189"/>
      <c r="P599" s="189"/>
      <c r="Q599" s="189"/>
      <c r="R599" s="189"/>
      <c r="S599" s="1446"/>
      <c r="T599" s="1446"/>
      <c r="U599" s="1446"/>
      <c r="V599" s="1455"/>
      <c r="W599" s="1456"/>
      <c r="X599" s="1456"/>
      <c r="Y599" s="172" t="s">
        <v>122</v>
      </c>
      <c r="Z599" s="156"/>
      <c r="AA599" s="794">
        <f>IF(S599="?",0,IF(S599&lt;&gt;"",1,0))</f>
        <v>0</v>
      </c>
    </row>
    <row r="600" spans="1:27" s="312" customFormat="1" ht="5.25" customHeight="1" x14ac:dyDescent="0.2">
      <c r="A600" s="393"/>
      <c r="B600" s="150"/>
      <c r="C600" s="151"/>
      <c r="D600" s="172"/>
      <c r="E600" s="172"/>
      <c r="F600" s="172"/>
      <c r="G600" s="172"/>
      <c r="H600" s="172"/>
      <c r="I600" s="172"/>
      <c r="J600" s="172"/>
      <c r="K600" s="172"/>
      <c r="L600" s="172"/>
      <c r="M600" s="172"/>
      <c r="N600" s="172"/>
      <c r="O600" s="172"/>
      <c r="P600" s="172"/>
      <c r="Q600" s="172"/>
      <c r="R600" s="172"/>
      <c r="S600" s="55"/>
      <c r="T600" s="55"/>
      <c r="U600" s="55"/>
      <c r="V600" s="151"/>
      <c r="W600" s="438"/>
      <c r="X600" s="438"/>
      <c r="Y600" s="438"/>
      <c r="Z600" s="152"/>
      <c r="AA600" s="794"/>
    </row>
    <row r="601" spans="1:27" s="312" customFormat="1" ht="21" customHeight="1" x14ac:dyDescent="0.2">
      <c r="A601" s="396" t="s">
        <v>465</v>
      </c>
      <c r="B601" s="150"/>
      <c r="C601" s="151" t="s">
        <v>70</v>
      </c>
      <c r="D601" s="172"/>
      <c r="E601" s="172"/>
      <c r="F601" s="172"/>
      <c r="G601" s="172"/>
      <c r="H601" s="172"/>
      <c r="I601" s="172"/>
      <c r="J601" s="172"/>
      <c r="K601" s="172"/>
      <c r="L601" s="172"/>
      <c r="M601" s="189"/>
      <c r="N601" s="189"/>
      <c r="O601" s="189"/>
      <c r="P601" s="189"/>
      <c r="Q601" s="189"/>
      <c r="R601" s="189"/>
      <c r="S601" s="1446"/>
      <c r="T601" s="1446"/>
      <c r="U601" s="1446"/>
      <c r="V601" s="1455"/>
      <c r="W601" s="1456"/>
      <c r="X601" s="1456"/>
      <c r="Y601" s="172" t="s">
        <v>122</v>
      </c>
      <c r="Z601" s="156"/>
      <c r="AA601" s="794">
        <f>IF(S601="?",0,IF(S601&lt;&gt;"",1,0))</f>
        <v>0</v>
      </c>
    </row>
    <row r="602" spans="1:27" s="312" customFormat="1" ht="5.25" customHeight="1" x14ac:dyDescent="0.2">
      <c r="A602" s="393"/>
      <c r="B602" s="150"/>
      <c r="C602" s="151"/>
      <c r="D602" s="172"/>
      <c r="E602" s="172"/>
      <c r="F602" s="172"/>
      <c r="G602" s="172"/>
      <c r="H602" s="172"/>
      <c r="I602" s="172"/>
      <c r="J602" s="172"/>
      <c r="K602" s="172"/>
      <c r="L602" s="172"/>
      <c r="M602" s="172"/>
      <c r="N602" s="172"/>
      <c r="O602" s="172"/>
      <c r="P602" s="172"/>
      <c r="Q602" s="172"/>
      <c r="R602" s="172"/>
      <c r="S602" s="151"/>
      <c r="T602" s="438"/>
      <c r="U602" s="438"/>
      <c r="V602" s="151"/>
      <c r="W602" s="438"/>
      <c r="X602" s="438"/>
      <c r="Y602" s="438"/>
      <c r="Z602" s="152"/>
      <c r="AA602" s="794"/>
    </row>
    <row r="603" spans="1:27" s="312" customFormat="1" ht="21" customHeight="1" x14ac:dyDescent="0.2">
      <c r="A603" s="396" t="s">
        <v>466</v>
      </c>
      <c r="B603" s="150"/>
      <c r="C603" s="151" t="s">
        <v>211</v>
      </c>
      <c r="D603" s="172"/>
      <c r="E603" s="172"/>
      <c r="F603" s="172"/>
      <c r="G603" s="172"/>
      <c r="H603" s="172"/>
      <c r="I603" s="172"/>
      <c r="J603" s="172"/>
      <c r="K603" s="172"/>
      <c r="L603" s="172"/>
      <c r="M603" s="189"/>
      <c r="N603" s="189"/>
      <c r="O603" s="189"/>
      <c r="P603" s="189"/>
      <c r="Q603" s="189"/>
      <c r="R603" s="189"/>
      <c r="S603" s="1446"/>
      <c r="T603" s="1446"/>
      <c r="U603" s="1446"/>
      <c r="V603" s="1455"/>
      <c r="W603" s="1456"/>
      <c r="X603" s="1456"/>
      <c r="Y603" s="172" t="s">
        <v>122</v>
      </c>
      <c r="Z603" s="156"/>
      <c r="AA603" s="794">
        <f>IF(S603="?",0,IF(S603&lt;&gt;"",1,0))</f>
        <v>0</v>
      </c>
    </row>
    <row r="604" spans="1:27" s="312" customFormat="1" ht="5.25" customHeight="1" x14ac:dyDescent="0.2">
      <c r="A604" s="393"/>
      <c r="B604" s="150"/>
      <c r="C604" s="172"/>
      <c r="D604" s="172"/>
      <c r="E604" s="172"/>
      <c r="F604" s="172"/>
      <c r="G604" s="172"/>
      <c r="H604" s="172"/>
      <c r="I604" s="172"/>
      <c r="J604" s="172"/>
      <c r="K604" s="172"/>
      <c r="L604" s="172"/>
      <c r="M604" s="172"/>
      <c r="N604" s="172"/>
      <c r="O604" s="172"/>
      <c r="P604" s="172"/>
      <c r="Q604" s="172"/>
      <c r="R604" s="172"/>
      <c r="S604" s="151"/>
      <c r="T604" s="438"/>
      <c r="U604" s="438"/>
      <c r="V604" s="151"/>
      <c r="W604" s="438"/>
      <c r="X604" s="438"/>
      <c r="Y604" s="438"/>
      <c r="Z604" s="152"/>
      <c r="AA604" s="794"/>
    </row>
    <row r="605" spans="1:27" s="312" customFormat="1" ht="21" customHeight="1" x14ac:dyDescent="0.2">
      <c r="A605" s="396" t="s">
        <v>467</v>
      </c>
      <c r="B605" s="150"/>
      <c r="C605" s="182" t="s">
        <v>56</v>
      </c>
      <c r="D605" s="172"/>
      <c r="E605" s="172"/>
      <c r="F605" s="172"/>
      <c r="G605" s="172"/>
      <c r="H605" s="172"/>
      <c r="I605" s="172"/>
      <c r="J605" s="172"/>
      <c r="K605" s="172"/>
      <c r="L605" s="172"/>
      <c r="M605" s="189"/>
      <c r="N605" s="189"/>
      <c r="O605" s="189"/>
      <c r="P605" s="189"/>
      <c r="Q605" s="189"/>
      <c r="R605" s="189"/>
      <c r="S605" s="1446"/>
      <c r="T605" s="1446"/>
      <c r="U605" s="1446"/>
      <c r="V605" s="1455"/>
      <c r="W605" s="1456"/>
      <c r="X605" s="1456"/>
      <c r="Y605" s="172" t="s">
        <v>122</v>
      </c>
      <c r="Z605" s="156"/>
      <c r="AA605" s="794">
        <f>IF(S605="?",0,IF(S605&lt;&gt;"",1,0))</f>
        <v>0</v>
      </c>
    </row>
    <row r="606" spans="1:27" s="312" customFormat="1" ht="5.25" customHeight="1" x14ac:dyDescent="0.2">
      <c r="A606" s="393"/>
      <c r="B606" s="190"/>
      <c r="C606" s="181"/>
      <c r="D606" s="181"/>
      <c r="E606" s="181"/>
      <c r="F606" s="181"/>
      <c r="G606" s="181"/>
      <c r="H606" s="181"/>
      <c r="I606" s="181"/>
      <c r="J606" s="181"/>
      <c r="K606" s="181"/>
      <c r="L606" s="181"/>
      <c r="M606" s="181"/>
      <c r="N606" s="181"/>
      <c r="O606" s="181"/>
      <c r="P606" s="181"/>
      <c r="Q606" s="181"/>
      <c r="R606" s="181"/>
      <c r="S606" s="181"/>
      <c r="T606" s="181"/>
      <c r="U606" s="181"/>
      <c r="V606" s="181"/>
      <c r="W606" s="181"/>
      <c r="X606" s="181"/>
      <c r="Y606" s="181"/>
      <c r="Z606" s="191"/>
      <c r="AA606" s="794"/>
    </row>
    <row r="607" spans="1:27" s="312" customFormat="1" ht="5.25" customHeight="1" x14ac:dyDescent="0.2">
      <c r="A607" s="393"/>
      <c r="B607" s="150"/>
      <c r="C607" s="151"/>
      <c r="D607" s="151"/>
      <c r="E607" s="438"/>
      <c r="F607" s="151"/>
      <c r="G607" s="438"/>
      <c r="H607" s="438"/>
      <c r="I607" s="438"/>
      <c r="J607" s="438"/>
      <c r="K607" s="438"/>
      <c r="L607" s="438"/>
      <c r="M607" s="151"/>
      <c r="N607" s="438"/>
      <c r="O607" s="438"/>
      <c r="P607" s="151"/>
      <c r="Q607" s="438"/>
      <c r="R607" s="438"/>
      <c r="S607" s="151"/>
      <c r="T607" s="438"/>
      <c r="U607" s="438"/>
      <c r="V607" s="151"/>
      <c r="W607" s="438"/>
      <c r="X607" s="438"/>
      <c r="Y607" s="438"/>
      <c r="Z607" s="152"/>
      <c r="AA607" s="794"/>
    </row>
    <row r="608" spans="1:27" s="312" customFormat="1" ht="21" customHeight="1" x14ac:dyDescent="0.2">
      <c r="A608" s="396"/>
      <c r="B608" s="150"/>
      <c r="C608" s="188" t="s">
        <v>254</v>
      </c>
      <c r="D608" s="188"/>
      <c r="E608" s="439"/>
      <c r="F608" s="188"/>
      <c r="G608" s="439"/>
      <c r="H608" s="439"/>
      <c r="I608" s="439"/>
      <c r="J608" s="439"/>
      <c r="K608" s="439"/>
      <c r="L608" s="439"/>
      <c r="M608" s="188"/>
      <c r="N608" s="439"/>
      <c r="O608" s="439"/>
      <c r="P608" s="188"/>
      <c r="Q608" s="439"/>
      <c r="R608" s="439"/>
      <c r="S608" s="188"/>
      <c r="T608" s="439"/>
      <c r="U608" s="439"/>
      <c r="V608" s="188"/>
      <c r="W608" s="439"/>
      <c r="X608" s="439"/>
      <c r="Y608" s="439"/>
      <c r="Z608" s="152"/>
      <c r="AA608" s="794"/>
    </row>
    <row r="609" spans="1:27" s="312" customFormat="1" ht="5.25" customHeight="1" x14ac:dyDescent="0.2">
      <c r="A609" s="396"/>
      <c r="B609" s="150"/>
      <c r="C609" s="188"/>
      <c r="D609" s="188"/>
      <c r="E609" s="439"/>
      <c r="F609" s="188"/>
      <c r="G609" s="439"/>
      <c r="H609" s="439"/>
      <c r="I609" s="439"/>
      <c r="J609" s="439"/>
      <c r="K609" s="439"/>
      <c r="L609" s="439"/>
      <c r="M609" s="188"/>
      <c r="N609" s="439"/>
      <c r="O609" s="439"/>
      <c r="P609" s="188"/>
      <c r="Q609" s="439"/>
      <c r="R609" s="439"/>
      <c r="S609" s="188"/>
      <c r="T609" s="439"/>
      <c r="U609" s="439"/>
      <c r="V609" s="188"/>
      <c r="W609" s="439"/>
      <c r="X609" s="439"/>
      <c r="Y609" s="439"/>
      <c r="Z609" s="152"/>
      <c r="AA609" s="794"/>
    </row>
    <row r="610" spans="1:27" s="312" customFormat="1" ht="21" customHeight="1" x14ac:dyDescent="0.2">
      <c r="A610" s="401" t="s">
        <v>468</v>
      </c>
      <c r="B610" s="150"/>
      <c r="C610" s="151" t="s">
        <v>84</v>
      </c>
      <c r="D610" s="172"/>
      <c r="E610" s="172"/>
      <c r="F610" s="189"/>
      <c r="G610" s="189"/>
      <c r="H610" s="189"/>
      <c r="I610" s="189"/>
      <c r="J610" s="189"/>
      <c r="K610" s="189"/>
      <c r="L610" s="189"/>
      <c r="M610" s="189"/>
      <c r="N610" s="189"/>
      <c r="O610" s="189"/>
      <c r="P610" s="189"/>
      <c r="Q610" s="189"/>
      <c r="R610" s="189"/>
      <c r="S610" s="1446"/>
      <c r="T610" s="1446"/>
      <c r="U610" s="1446"/>
      <c r="V610" s="1455"/>
      <c r="W610" s="1456"/>
      <c r="X610" s="1456"/>
      <c r="Y610" s="172" t="s">
        <v>122</v>
      </c>
      <c r="Z610" s="156"/>
      <c r="AA610" s="794">
        <f>IF(S610="?",0,IF(S610&lt;&gt;"",1,0))</f>
        <v>0</v>
      </c>
    </row>
    <row r="611" spans="1:27" s="312" customFormat="1" ht="5.25" customHeight="1" x14ac:dyDescent="0.2">
      <c r="A611" s="696"/>
      <c r="B611" s="150"/>
      <c r="C611" s="151"/>
      <c r="D611" s="172"/>
      <c r="E611" s="172"/>
      <c r="F611" s="172"/>
      <c r="G611" s="172"/>
      <c r="H611" s="172"/>
      <c r="I611" s="172"/>
      <c r="J611" s="172"/>
      <c r="K611" s="172"/>
      <c r="L611" s="172"/>
      <c r="M611" s="172"/>
      <c r="N611" s="172"/>
      <c r="O611" s="172"/>
      <c r="P611" s="172"/>
      <c r="Q611" s="172"/>
      <c r="R611" s="172"/>
      <c r="S611" s="55"/>
      <c r="T611" s="55"/>
      <c r="U611" s="55"/>
      <c r="V611" s="151"/>
      <c r="W611" s="438"/>
      <c r="X611" s="438"/>
      <c r="Y611" s="438"/>
      <c r="Z611" s="152"/>
      <c r="AA611" s="794"/>
    </row>
    <row r="612" spans="1:27" s="312" customFormat="1" ht="21" customHeight="1" x14ac:dyDescent="0.2">
      <c r="A612" s="401" t="s">
        <v>469</v>
      </c>
      <c r="B612" s="150"/>
      <c r="C612" s="151" t="s">
        <v>85</v>
      </c>
      <c r="D612" s="172"/>
      <c r="E612" s="172"/>
      <c r="F612" s="172"/>
      <c r="G612" s="172"/>
      <c r="H612" s="172"/>
      <c r="I612" s="172"/>
      <c r="J612" s="172"/>
      <c r="K612" s="172"/>
      <c r="L612" s="172"/>
      <c r="M612" s="189"/>
      <c r="N612" s="189"/>
      <c r="O612" s="189"/>
      <c r="P612" s="189"/>
      <c r="Q612" s="189"/>
      <c r="R612" s="189"/>
      <c r="S612" s="1446"/>
      <c r="T612" s="1446"/>
      <c r="U612" s="1446"/>
      <c r="V612" s="1455"/>
      <c r="W612" s="1456"/>
      <c r="X612" s="1456"/>
      <c r="Y612" s="172" t="s">
        <v>122</v>
      </c>
      <c r="Z612" s="156"/>
      <c r="AA612" s="794">
        <f>IF(S612="?",0,IF(S612&lt;&gt;"",1,0))</f>
        <v>0</v>
      </c>
    </row>
    <row r="613" spans="1:27" s="312" customFormat="1" ht="9" customHeight="1" x14ac:dyDescent="0.2">
      <c r="A613" s="393"/>
      <c r="B613" s="190"/>
      <c r="C613" s="181"/>
      <c r="D613" s="181"/>
      <c r="E613" s="181"/>
      <c r="F613" s="181"/>
      <c r="G613" s="181"/>
      <c r="H613" s="181"/>
      <c r="I613" s="181"/>
      <c r="J613" s="181"/>
      <c r="K613" s="181"/>
      <c r="L613" s="181"/>
      <c r="M613" s="181"/>
      <c r="N613" s="181"/>
      <c r="O613" s="181"/>
      <c r="P613" s="181"/>
      <c r="Q613" s="181"/>
      <c r="R613" s="181"/>
      <c r="S613" s="181"/>
      <c r="T613" s="181"/>
      <c r="U613" s="181"/>
      <c r="V613" s="181"/>
      <c r="W613" s="181"/>
      <c r="X613" s="181"/>
      <c r="Y613" s="181"/>
      <c r="Z613" s="191"/>
      <c r="AA613" s="794"/>
    </row>
    <row r="614" spans="1:27" s="312" customFormat="1" ht="5.25" customHeight="1" x14ac:dyDescent="0.2">
      <c r="A614" s="393"/>
      <c r="B614" s="150"/>
      <c r="C614" s="151"/>
      <c r="D614" s="151"/>
      <c r="E614" s="438"/>
      <c r="F614" s="151"/>
      <c r="G614" s="438"/>
      <c r="H614" s="438"/>
      <c r="I614" s="438"/>
      <c r="J614" s="438"/>
      <c r="K614" s="438"/>
      <c r="L614" s="438"/>
      <c r="M614" s="151"/>
      <c r="N614" s="438"/>
      <c r="O614" s="438"/>
      <c r="P614" s="151"/>
      <c r="Q614" s="438"/>
      <c r="R614" s="438"/>
      <c r="S614" s="151"/>
      <c r="T614" s="438"/>
      <c r="U614" s="438"/>
      <c r="V614" s="151"/>
      <c r="W614" s="438"/>
      <c r="X614" s="438"/>
      <c r="Y614" s="438"/>
      <c r="Z614" s="152"/>
      <c r="AA614" s="794"/>
    </row>
    <row r="615" spans="1:27" s="312" customFormat="1" ht="21" customHeight="1" x14ac:dyDescent="0.2">
      <c r="A615" s="393"/>
      <c r="B615" s="150"/>
      <c r="C615" s="188" t="s">
        <v>238</v>
      </c>
      <c r="D615" s="188"/>
      <c r="E615" s="439"/>
      <c r="F615" s="188"/>
      <c r="G615" s="439"/>
      <c r="H615" s="439"/>
      <c r="I615" s="439"/>
      <c r="J615" s="439"/>
      <c r="K615" s="439"/>
      <c r="L615" s="439"/>
      <c r="M615" s="188"/>
      <c r="N615" s="439"/>
      <c r="O615" s="439"/>
      <c r="P615" s="188"/>
      <c r="Q615" s="439"/>
      <c r="R615" s="439"/>
      <c r="S615" s="188"/>
      <c r="T615" s="439"/>
      <c r="U615" s="439"/>
      <c r="V615" s="188"/>
      <c r="W615" s="439"/>
      <c r="X615" s="439"/>
      <c r="Y615" s="439"/>
      <c r="Z615" s="152"/>
      <c r="AA615" s="794"/>
    </row>
    <row r="616" spans="1:27" s="312" customFormat="1" ht="27" customHeight="1" x14ac:dyDescent="0.2">
      <c r="A616" s="394" t="s">
        <v>219</v>
      </c>
      <c r="B616" s="150"/>
      <c r="C616" s="1457" t="s">
        <v>1273</v>
      </c>
      <c r="D616" s="1457"/>
      <c r="E616" s="1457"/>
      <c r="F616" s="1457"/>
      <c r="G616" s="1457"/>
      <c r="H616" s="1457"/>
      <c r="I616" s="1457"/>
      <c r="J616" s="1457"/>
      <c r="K616" s="1457"/>
      <c r="L616" s="1457"/>
      <c r="M616" s="1457"/>
      <c r="N616" s="1457"/>
      <c r="O616" s="1457"/>
      <c r="P616" s="1457"/>
      <c r="Q616" s="1457"/>
      <c r="R616" s="1457"/>
      <c r="S616" s="1457"/>
      <c r="T616" s="1457"/>
      <c r="U616" s="1457"/>
      <c r="V616" s="1457"/>
      <c r="W616" s="1457"/>
      <c r="X616" s="1457"/>
      <c r="Y616" s="1457"/>
      <c r="Z616" s="152"/>
      <c r="AA616" s="794"/>
    </row>
    <row r="617" spans="1:27" s="312" customFormat="1" ht="15" customHeight="1" x14ac:dyDescent="0.2">
      <c r="A617" s="394"/>
      <c r="B617" s="150"/>
      <c r="C617" s="1815" t="s">
        <v>24</v>
      </c>
      <c r="D617" s="1815"/>
      <c r="E617" s="1815"/>
      <c r="F617" s="1815"/>
      <c r="G617" s="1815"/>
      <c r="H617" s="1815"/>
      <c r="I617" s="1815"/>
      <c r="J617" s="1815"/>
      <c r="K617" s="1815"/>
      <c r="L617" s="1815"/>
      <c r="M617" s="1815"/>
      <c r="N617" s="1815"/>
      <c r="O617" s="1815"/>
      <c r="P617" s="1815"/>
      <c r="Q617" s="1815"/>
      <c r="R617" s="1815"/>
      <c r="S617" s="1815"/>
      <c r="T617" s="1815"/>
      <c r="U617" s="1815"/>
      <c r="V617" s="1815"/>
      <c r="W617" s="1815"/>
      <c r="X617" s="1815"/>
      <c r="Y617" s="1815"/>
      <c r="Z617" s="152"/>
      <c r="AA617" s="794"/>
    </row>
    <row r="618" spans="1:27" s="312" customFormat="1" ht="5.25" customHeight="1" x14ac:dyDescent="0.2">
      <c r="A618" s="393"/>
      <c r="B618" s="150"/>
      <c r="C618" s="151"/>
      <c r="D618" s="172"/>
      <c r="E618" s="172"/>
      <c r="F618" s="151"/>
      <c r="G618" s="438"/>
      <c r="H618" s="438"/>
      <c r="I618" s="438"/>
      <c r="J618" s="438"/>
      <c r="K618" s="438"/>
      <c r="L618" s="438"/>
      <c r="M618" s="151"/>
      <c r="N618" s="438"/>
      <c r="O618" s="438"/>
      <c r="P618" s="151"/>
      <c r="Q618" s="438"/>
      <c r="R618" s="438"/>
      <c r="S618" s="151"/>
      <c r="T618" s="438"/>
      <c r="U618" s="438"/>
      <c r="V618" s="151"/>
      <c r="W618" s="438"/>
      <c r="X618" s="438"/>
      <c r="Y618" s="438"/>
      <c r="Z618" s="152"/>
      <c r="AA618" s="794"/>
    </row>
    <row r="619" spans="1:27" s="312" customFormat="1" ht="21.75" customHeight="1" x14ac:dyDescent="0.2">
      <c r="A619" s="396" t="s">
        <v>470</v>
      </c>
      <c r="B619" s="150"/>
      <c r="C619" s="151" t="s">
        <v>286</v>
      </c>
      <c r="D619" s="151"/>
      <c r="E619" s="438"/>
      <c r="F619" s="189"/>
      <c r="G619" s="189"/>
      <c r="H619" s="189"/>
      <c r="I619" s="189"/>
      <c r="J619" s="189"/>
      <c r="K619" s="189"/>
      <c r="L619" s="189"/>
      <c r="M619" s="189"/>
      <c r="N619" s="189"/>
      <c r="O619" s="189"/>
      <c r="P619" s="189"/>
      <c r="Q619" s="189"/>
      <c r="R619" s="189"/>
      <c r="S619" s="1446"/>
      <c r="T619" s="1446"/>
      <c r="U619" s="1446"/>
      <c r="V619" s="1455"/>
      <c r="W619" s="1456"/>
      <c r="X619" s="1456"/>
      <c r="Y619" s="172" t="s">
        <v>122</v>
      </c>
      <c r="Z619" s="156"/>
      <c r="AA619" s="794">
        <f>IF(S619="?",0,IF(S619&lt;&gt;"",1,0))</f>
        <v>0</v>
      </c>
    </row>
    <row r="620" spans="1:27" s="312" customFormat="1" ht="5.25" customHeight="1" x14ac:dyDescent="0.2">
      <c r="A620" s="393"/>
      <c r="B620" s="150"/>
      <c r="C620" s="151"/>
      <c r="D620" s="151"/>
      <c r="E620" s="438"/>
      <c r="F620" s="172"/>
      <c r="G620" s="172"/>
      <c r="H620" s="172"/>
      <c r="I620" s="172"/>
      <c r="J620" s="172"/>
      <c r="K620" s="172"/>
      <c r="L620" s="172"/>
      <c r="M620" s="172"/>
      <c r="N620" s="172"/>
      <c r="O620" s="172"/>
      <c r="P620" s="172"/>
      <c r="Q620" s="172"/>
      <c r="R620" s="172"/>
      <c r="S620" s="129"/>
      <c r="T620" s="407"/>
      <c r="U620" s="407"/>
      <c r="V620" s="129"/>
      <c r="W620" s="407"/>
      <c r="X620" s="407"/>
      <c r="Y620" s="407"/>
      <c r="Z620" s="152"/>
      <c r="AA620" s="794"/>
    </row>
    <row r="621" spans="1:27" s="312" customFormat="1" ht="21.75" customHeight="1" x14ac:dyDescent="0.2">
      <c r="A621" s="396" t="s">
        <v>471</v>
      </c>
      <c r="B621" s="150"/>
      <c r="C621" s="151" t="s">
        <v>287</v>
      </c>
      <c r="D621" s="151"/>
      <c r="E621" s="438"/>
      <c r="F621" s="172"/>
      <c r="G621" s="172"/>
      <c r="H621" s="172"/>
      <c r="I621" s="172"/>
      <c r="J621" s="172"/>
      <c r="K621" s="172"/>
      <c r="L621" s="172"/>
      <c r="M621" s="189"/>
      <c r="N621" s="189"/>
      <c r="O621" s="189"/>
      <c r="P621" s="189"/>
      <c r="Q621" s="189"/>
      <c r="R621" s="189"/>
      <c r="S621" s="1446"/>
      <c r="T621" s="1446"/>
      <c r="U621" s="1446"/>
      <c r="V621" s="1455"/>
      <c r="W621" s="1456"/>
      <c r="X621" s="1456"/>
      <c r="Y621" s="172" t="s">
        <v>122</v>
      </c>
      <c r="Z621" s="156"/>
      <c r="AA621" s="794">
        <f>IF(S621="?",0,IF(S621&lt;&gt;"",1,0))</f>
        <v>0</v>
      </c>
    </row>
    <row r="622" spans="1:27" s="312" customFormat="1" ht="5.25" customHeight="1" x14ac:dyDescent="0.2">
      <c r="A622" s="393"/>
      <c r="B622" s="150"/>
      <c r="C622" s="151"/>
      <c r="D622" s="151"/>
      <c r="E622" s="438"/>
      <c r="F622" s="172"/>
      <c r="G622" s="172"/>
      <c r="H622" s="172"/>
      <c r="I622" s="172"/>
      <c r="J622" s="172"/>
      <c r="K622" s="172"/>
      <c r="L622" s="172"/>
      <c r="M622" s="172"/>
      <c r="N622" s="172"/>
      <c r="O622" s="172"/>
      <c r="P622" s="172"/>
      <c r="Q622" s="172"/>
      <c r="R622" s="172"/>
      <c r="S622" s="129"/>
      <c r="T622" s="407"/>
      <c r="U622" s="407"/>
      <c r="V622" s="129"/>
      <c r="W622" s="407"/>
      <c r="X622" s="407"/>
      <c r="Y622" s="407"/>
      <c r="Z622" s="152"/>
      <c r="AA622" s="794"/>
    </row>
    <row r="623" spans="1:27" s="312" customFormat="1" ht="21.75" customHeight="1" x14ac:dyDescent="0.2">
      <c r="A623" s="396" t="s">
        <v>472</v>
      </c>
      <c r="B623" s="150"/>
      <c r="C623" s="151" t="s">
        <v>70</v>
      </c>
      <c r="D623" s="151"/>
      <c r="E623" s="438"/>
      <c r="F623" s="172"/>
      <c r="G623" s="172"/>
      <c r="H623" s="172"/>
      <c r="I623" s="172"/>
      <c r="J623" s="172"/>
      <c r="K623" s="172"/>
      <c r="L623" s="172"/>
      <c r="M623" s="189"/>
      <c r="N623" s="189"/>
      <c r="O623" s="189"/>
      <c r="P623" s="189"/>
      <c r="Q623" s="189"/>
      <c r="R623" s="189"/>
      <c r="S623" s="1446"/>
      <c r="T623" s="1446"/>
      <c r="U623" s="1446"/>
      <c r="V623" s="1455"/>
      <c r="W623" s="1456"/>
      <c r="X623" s="1456"/>
      <c r="Y623" s="172" t="s">
        <v>122</v>
      </c>
      <c r="Z623" s="156"/>
      <c r="AA623" s="794">
        <f>IF(S623="?",0,IF(S623&lt;&gt;"",1,0))</f>
        <v>0</v>
      </c>
    </row>
    <row r="624" spans="1:27" s="312" customFormat="1" ht="5.25" customHeight="1" x14ac:dyDescent="0.2">
      <c r="A624" s="393"/>
      <c r="B624" s="150"/>
      <c r="C624" s="151"/>
      <c r="D624" s="151"/>
      <c r="E624" s="438"/>
      <c r="F624" s="172"/>
      <c r="G624" s="172"/>
      <c r="H624" s="172"/>
      <c r="I624" s="172"/>
      <c r="J624" s="172"/>
      <c r="K624" s="172"/>
      <c r="L624" s="172"/>
      <c r="M624" s="172"/>
      <c r="N624" s="172"/>
      <c r="O624" s="172"/>
      <c r="P624" s="172"/>
      <c r="Q624" s="172"/>
      <c r="R624" s="172"/>
      <c r="S624" s="129"/>
      <c r="T624" s="407"/>
      <c r="U624" s="407"/>
      <c r="V624" s="129"/>
      <c r="W624" s="407"/>
      <c r="X624" s="407"/>
      <c r="Y624" s="407"/>
      <c r="Z624" s="152"/>
      <c r="AA624" s="794"/>
    </row>
    <row r="625" spans="1:27" s="312" customFormat="1" ht="21.75" customHeight="1" x14ac:dyDescent="0.2">
      <c r="A625" s="396" t="s">
        <v>473</v>
      </c>
      <c r="B625" s="150"/>
      <c r="C625" s="151" t="s">
        <v>211</v>
      </c>
      <c r="D625" s="151"/>
      <c r="E625" s="438"/>
      <c r="F625" s="172"/>
      <c r="G625" s="172"/>
      <c r="H625" s="172"/>
      <c r="I625" s="172"/>
      <c r="J625" s="172"/>
      <c r="K625" s="172"/>
      <c r="L625" s="172"/>
      <c r="M625" s="189"/>
      <c r="N625" s="189"/>
      <c r="O625" s="189"/>
      <c r="P625" s="189"/>
      <c r="Q625" s="189"/>
      <c r="R625" s="189"/>
      <c r="S625" s="1446"/>
      <c r="T625" s="1446"/>
      <c r="U625" s="1446"/>
      <c r="V625" s="1455"/>
      <c r="W625" s="1456"/>
      <c r="X625" s="1456"/>
      <c r="Y625" s="172" t="s">
        <v>122</v>
      </c>
      <c r="Z625" s="156"/>
      <c r="AA625" s="794">
        <f>IF(S625="?",0,IF(S625&lt;&gt;"",1,0))</f>
        <v>0</v>
      </c>
    </row>
    <row r="626" spans="1:27" s="312" customFormat="1" ht="5.25" customHeight="1" x14ac:dyDescent="0.2">
      <c r="A626" s="393"/>
      <c r="B626" s="150"/>
      <c r="C626" s="151"/>
      <c r="D626" s="172"/>
      <c r="E626" s="172"/>
      <c r="F626" s="172"/>
      <c r="G626" s="172"/>
      <c r="H626" s="172"/>
      <c r="I626" s="172"/>
      <c r="J626" s="172"/>
      <c r="K626" s="172"/>
      <c r="L626" s="172"/>
      <c r="M626" s="172"/>
      <c r="N626" s="172"/>
      <c r="O626" s="172"/>
      <c r="P626" s="172"/>
      <c r="Q626" s="172"/>
      <c r="R626" s="172"/>
      <c r="S626" s="129"/>
      <c r="T626" s="407"/>
      <c r="U626" s="407"/>
      <c r="V626" s="129"/>
      <c r="W626" s="407"/>
      <c r="X626" s="407"/>
      <c r="Y626" s="407"/>
      <c r="Z626" s="152"/>
      <c r="AA626" s="794"/>
    </row>
    <row r="627" spans="1:27" s="312" customFormat="1" ht="21.75" customHeight="1" x14ac:dyDescent="0.2">
      <c r="A627" s="396" t="s">
        <v>474</v>
      </c>
      <c r="B627" s="150"/>
      <c r="C627" s="182" t="s">
        <v>61</v>
      </c>
      <c r="D627" s="172"/>
      <c r="E627" s="172"/>
      <c r="F627" s="172"/>
      <c r="G627" s="172"/>
      <c r="H627" s="172"/>
      <c r="I627" s="172"/>
      <c r="J627" s="172"/>
      <c r="K627" s="172"/>
      <c r="L627" s="172"/>
      <c r="M627" s="189"/>
      <c r="N627" s="189"/>
      <c r="O627" s="189"/>
      <c r="P627" s="189"/>
      <c r="Q627" s="189"/>
      <c r="R627" s="189"/>
      <c r="S627" s="1446"/>
      <c r="T627" s="1446"/>
      <c r="U627" s="1446"/>
      <c r="V627" s="1455"/>
      <c r="W627" s="1456"/>
      <c r="X627" s="1456"/>
      <c r="Y627" s="172" t="s">
        <v>122</v>
      </c>
      <c r="Z627" s="156"/>
      <c r="AA627" s="794">
        <f>IF(S627="?",0,IF(S627&lt;&gt;"",1,0))</f>
        <v>0</v>
      </c>
    </row>
    <row r="628" spans="1:27" s="312" customFormat="1" ht="9" customHeight="1" x14ac:dyDescent="0.2">
      <c r="A628" s="393"/>
      <c r="B628" s="190"/>
      <c r="C628" s="181"/>
      <c r="D628" s="181"/>
      <c r="E628" s="181"/>
      <c r="F628" s="181"/>
      <c r="G628" s="181"/>
      <c r="H628" s="181"/>
      <c r="I628" s="181"/>
      <c r="J628" s="181"/>
      <c r="K628" s="181"/>
      <c r="L628" s="181"/>
      <c r="M628" s="181"/>
      <c r="N628" s="181"/>
      <c r="O628" s="181"/>
      <c r="P628" s="181"/>
      <c r="Q628" s="181"/>
      <c r="R628" s="181"/>
      <c r="S628" s="181"/>
      <c r="T628" s="181"/>
      <c r="U628" s="181"/>
      <c r="V628" s="181"/>
      <c r="W628" s="181"/>
      <c r="X628" s="181"/>
      <c r="Y628" s="181"/>
      <c r="Z628" s="191"/>
      <c r="AA628" s="794"/>
    </row>
    <row r="629" spans="1:27" s="312" customFormat="1" ht="5.25" customHeight="1" x14ac:dyDescent="0.2">
      <c r="A629" s="393"/>
      <c r="B629" s="150"/>
      <c r="C629" s="151"/>
      <c r="D629" s="151"/>
      <c r="E629" s="438"/>
      <c r="F629" s="151"/>
      <c r="G629" s="438"/>
      <c r="H629" s="438"/>
      <c r="I629" s="438"/>
      <c r="J629" s="438"/>
      <c r="K629" s="438"/>
      <c r="L629" s="438"/>
      <c r="M629" s="151"/>
      <c r="N629" s="438"/>
      <c r="O629" s="438"/>
      <c r="P629" s="151"/>
      <c r="Q629" s="438"/>
      <c r="R629" s="438"/>
      <c r="S629" s="151"/>
      <c r="T629" s="438"/>
      <c r="U629" s="438"/>
      <c r="V629" s="151"/>
      <c r="W629" s="438"/>
      <c r="X629" s="438"/>
      <c r="Y629" s="438"/>
      <c r="Z629" s="152"/>
      <c r="AA629" s="794"/>
    </row>
    <row r="630" spans="1:27" s="312" customFormat="1" ht="21" customHeight="1" x14ac:dyDescent="0.2">
      <c r="A630" s="393"/>
      <c r="B630" s="150"/>
      <c r="C630" s="188" t="s">
        <v>124</v>
      </c>
      <c r="D630" s="188"/>
      <c r="E630" s="439"/>
      <c r="F630" s="188"/>
      <c r="G630" s="439"/>
      <c r="H630" s="439"/>
      <c r="I630" s="439"/>
      <c r="J630" s="439"/>
      <c r="K630" s="439"/>
      <c r="L630" s="439"/>
      <c r="M630" s="188"/>
      <c r="N630" s="439"/>
      <c r="O630" s="439"/>
      <c r="P630" s="188"/>
      <c r="Q630" s="439"/>
      <c r="R630" s="439"/>
      <c r="S630" s="182"/>
      <c r="T630" s="182"/>
      <c r="U630" s="182"/>
      <c r="V630" s="182"/>
      <c r="W630" s="182"/>
      <c r="X630" s="182"/>
      <c r="Y630" s="182"/>
      <c r="Z630" s="152"/>
      <c r="AA630" s="794"/>
    </row>
    <row r="631" spans="1:27" s="312" customFormat="1" ht="27" customHeight="1" x14ac:dyDescent="0.2">
      <c r="A631" s="396" t="s">
        <v>475</v>
      </c>
      <c r="B631" s="150"/>
      <c r="C631" s="1482" t="s">
        <v>920</v>
      </c>
      <c r="D631" s="1482"/>
      <c r="E631" s="1482"/>
      <c r="F631" s="1482"/>
      <c r="G631" s="1482"/>
      <c r="H631" s="1482"/>
      <c r="I631" s="1482"/>
      <c r="J631" s="1482"/>
      <c r="K631" s="1482"/>
      <c r="L631" s="1482"/>
      <c r="M631" s="1482"/>
      <c r="N631" s="1482"/>
      <c r="O631" s="1482"/>
      <c r="P631" s="1482"/>
      <c r="Q631" s="503"/>
      <c r="R631" s="503"/>
      <c r="S631" s="1446"/>
      <c r="T631" s="1446"/>
      <c r="U631" s="1446"/>
      <c r="V631" s="1455"/>
      <c r="W631" s="1456"/>
      <c r="X631" s="1456"/>
      <c r="Y631" s="172" t="s">
        <v>122</v>
      </c>
      <c r="Z631" s="156"/>
      <c r="AA631" s="794">
        <f>IF(S631="?",0,IF(S631&lt;&gt;"",1,0))</f>
        <v>0</v>
      </c>
    </row>
    <row r="632" spans="1:27" s="312" customFormat="1" ht="5.25" customHeight="1" x14ac:dyDescent="0.2">
      <c r="A632" s="393"/>
      <c r="B632" s="190"/>
      <c r="C632" s="181"/>
      <c r="D632" s="181"/>
      <c r="E632" s="181"/>
      <c r="F632" s="181"/>
      <c r="G632" s="181"/>
      <c r="H632" s="181"/>
      <c r="I632" s="181"/>
      <c r="J632" s="181"/>
      <c r="K632" s="181"/>
      <c r="L632" s="181"/>
      <c r="M632" s="181"/>
      <c r="N632" s="181"/>
      <c r="O632" s="181"/>
      <c r="P632" s="181"/>
      <c r="Q632" s="181"/>
      <c r="R632" s="181"/>
      <c r="S632" s="181"/>
      <c r="T632" s="181"/>
      <c r="U632" s="181"/>
      <c r="V632" s="181"/>
      <c r="W632" s="181"/>
      <c r="X632" s="181"/>
      <c r="Y632" s="181"/>
      <c r="Z632" s="191"/>
      <c r="AA632" s="794"/>
    </row>
    <row r="633" spans="1:27" s="312" customFormat="1" ht="5.25" customHeight="1" x14ac:dyDescent="0.2">
      <c r="A633" s="393"/>
      <c r="B633" s="150"/>
      <c r="C633" s="317"/>
      <c r="D633" s="317"/>
      <c r="E633" s="438"/>
      <c r="F633" s="317"/>
      <c r="G633" s="438"/>
      <c r="H633" s="438"/>
      <c r="I633" s="438"/>
      <c r="J633" s="438"/>
      <c r="K633" s="438"/>
      <c r="L633" s="438"/>
      <c r="M633" s="317"/>
      <c r="N633" s="438"/>
      <c r="O633" s="438"/>
      <c r="P633" s="317"/>
      <c r="Q633" s="438"/>
      <c r="R633" s="438"/>
      <c r="S633" s="317"/>
      <c r="T633" s="438"/>
      <c r="U633" s="438"/>
      <c r="V633" s="317"/>
      <c r="W633" s="438"/>
      <c r="X633" s="438"/>
      <c r="Y633" s="438"/>
      <c r="Z633" s="152"/>
      <c r="AA633" s="794"/>
    </row>
    <row r="634" spans="1:27" s="312" customFormat="1" ht="22.5" customHeight="1" x14ac:dyDescent="0.2">
      <c r="A634" s="695" t="s">
        <v>476</v>
      </c>
      <c r="B634" s="150"/>
      <c r="C634" s="182" t="s">
        <v>93</v>
      </c>
      <c r="D634" s="316"/>
      <c r="E634" s="439"/>
      <c r="F634" s="316"/>
      <c r="G634" s="439"/>
      <c r="H634" s="439"/>
      <c r="I634" s="439"/>
      <c r="J634" s="439"/>
      <c r="K634" s="439"/>
      <c r="L634" s="439"/>
      <c r="M634" s="316"/>
      <c r="N634" s="439"/>
      <c r="O634" s="439"/>
      <c r="P634" s="182"/>
      <c r="Q634" s="182"/>
      <c r="R634" s="182"/>
      <c r="S634" s="302"/>
      <c r="T634" s="302"/>
      <c r="U634" s="302"/>
      <c r="V634" s="302"/>
      <c r="W634" s="1358" t="s">
        <v>849</v>
      </c>
      <c r="X634" s="1359"/>
      <c r="Y634" s="302"/>
      <c r="Z634" s="152"/>
      <c r="AA634" s="794">
        <f>IF(W634="?",0,IF(W634&lt;&gt;"",1,0))</f>
        <v>0</v>
      </c>
    </row>
    <row r="635" spans="1:27" s="312" customFormat="1" ht="81" customHeight="1" x14ac:dyDescent="0.2">
      <c r="A635" s="400"/>
      <c r="B635" s="150"/>
      <c r="C635" s="1481" t="s">
        <v>1125</v>
      </c>
      <c r="D635" s="1481"/>
      <c r="E635" s="1481"/>
      <c r="F635" s="1481"/>
      <c r="G635" s="1481"/>
      <c r="H635" s="1481"/>
      <c r="I635" s="1481"/>
      <c r="J635" s="1481"/>
      <c r="K635" s="1481"/>
      <c r="L635" s="1481"/>
      <c r="M635" s="1481"/>
      <c r="N635" s="1481"/>
      <c r="O635" s="1481"/>
      <c r="P635" s="1481"/>
      <c r="Q635" s="1481"/>
      <c r="R635" s="1481"/>
      <c r="S635" s="1481"/>
      <c r="T635" s="1481"/>
      <c r="U635" s="1481"/>
      <c r="V635" s="1481"/>
      <c r="W635" s="406"/>
      <c r="X635" s="406"/>
      <c r="Y635" s="406"/>
      <c r="Z635" s="156"/>
      <c r="AA635" s="794"/>
    </row>
    <row r="636" spans="1:27" s="313" customFormat="1" ht="9" customHeight="1" x14ac:dyDescent="0.2">
      <c r="A636" s="265" t="str">
        <f>IF(L4&lt;&gt;"",L4,"")</f>
        <v>00000000</v>
      </c>
      <c r="B636" s="183"/>
      <c r="C636" s="184"/>
      <c r="D636" s="184"/>
      <c r="E636" s="184"/>
      <c r="F636" s="184"/>
      <c r="G636" s="184"/>
      <c r="H636" s="184"/>
      <c r="I636" s="184"/>
      <c r="J636" s="184"/>
      <c r="K636" s="184"/>
      <c r="L636" s="184"/>
      <c r="M636" s="184"/>
      <c r="N636" s="184"/>
      <c r="O636" s="184"/>
      <c r="P636" s="184"/>
      <c r="Q636" s="184"/>
      <c r="R636" s="184"/>
      <c r="S636" s="184"/>
      <c r="T636" s="184"/>
      <c r="U636" s="184"/>
      <c r="V636" s="184"/>
      <c r="W636" s="184"/>
      <c r="X636" s="184"/>
      <c r="Y636" s="184"/>
      <c r="Z636" s="149"/>
      <c r="AA636" s="794"/>
    </row>
    <row r="637" spans="1:27" s="312" customFormat="1" ht="5.25" customHeight="1" x14ac:dyDescent="0.2">
      <c r="A637" s="393"/>
      <c r="B637" s="357"/>
      <c r="C637" s="360"/>
      <c r="D637" s="280"/>
      <c r="E637" s="280"/>
      <c r="F637" s="358"/>
      <c r="G637" s="358"/>
      <c r="H637" s="358"/>
      <c r="I637" s="358"/>
      <c r="J637" s="358"/>
      <c r="K637" s="358"/>
      <c r="L637" s="358"/>
      <c r="M637" s="358"/>
      <c r="N637" s="358"/>
      <c r="O637" s="358"/>
      <c r="P637" s="358"/>
      <c r="Q637" s="358"/>
      <c r="R637" s="358"/>
      <c r="S637" s="358"/>
      <c r="T637" s="358"/>
      <c r="U637" s="358"/>
      <c r="V637" s="358"/>
      <c r="W637" s="358"/>
      <c r="X637" s="358"/>
      <c r="Y637" s="358"/>
      <c r="Z637" s="359"/>
      <c r="AA637" s="794"/>
    </row>
    <row r="638" spans="1:27" s="312" customFormat="1" ht="24" customHeight="1" x14ac:dyDescent="0.2">
      <c r="A638" s="738"/>
      <c r="B638" s="150"/>
      <c r="C638" s="153" t="s">
        <v>991</v>
      </c>
      <c r="D638" s="188"/>
      <c r="E638" s="439"/>
      <c r="F638" s="188"/>
      <c r="G638" s="439"/>
      <c r="H638" s="439"/>
      <c r="I638" s="439"/>
      <c r="J638" s="439"/>
      <c r="K638" s="439"/>
      <c r="L638" s="439"/>
      <c r="M638" s="188"/>
      <c r="N638" s="439"/>
      <c r="O638" s="439"/>
      <c r="P638" s="188"/>
      <c r="Q638" s="439"/>
      <c r="R638" s="439"/>
      <c r="S638" s="188"/>
      <c r="T638" s="439"/>
      <c r="U638" s="439"/>
      <c r="V638" s="188"/>
      <c r="W638" s="439"/>
      <c r="X638" s="439"/>
      <c r="Y638" s="439"/>
      <c r="Z638" s="152"/>
      <c r="AA638" s="794"/>
    </row>
    <row r="639" spans="1:27" s="312" customFormat="1" ht="5.25" customHeight="1" x14ac:dyDescent="0.2">
      <c r="A639" s="396"/>
      <c r="B639" s="150"/>
      <c r="C639" s="188"/>
      <c r="D639" s="188"/>
      <c r="E639" s="439"/>
      <c r="F639" s="188"/>
      <c r="G639" s="439"/>
      <c r="H639" s="439"/>
      <c r="I639" s="439"/>
      <c r="J639" s="439"/>
      <c r="K639" s="439"/>
      <c r="L639" s="439"/>
      <c r="M639" s="188"/>
      <c r="N639" s="439"/>
      <c r="O639" s="439"/>
      <c r="P639" s="188"/>
      <c r="Q639" s="439"/>
      <c r="R639" s="439"/>
      <c r="S639" s="188"/>
      <c r="T639" s="439"/>
      <c r="U639" s="439"/>
      <c r="V639" s="188"/>
      <c r="W639" s="439"/>
      <c r="X639" s="439"/>
      <c r="Y639" s="439"/>
      <c r="Z639" s="152"/>
      <c r="AA639" s="794"/>
    </row>
    <row r="640" spans="1:27" s="312" customFormat="1" ht="15" customHeight="1" x14ac:dyDescent="0.2">
      <c r="A640" s="396"/>
      <c r="B640" s="150"/>
      <c r="C640" s="885" t="s">
        <v>1120</v>
      </c>
      <c r="D640" s="1175"/>
      <c r="E640" s="1175"/>
      <c r="F640" s="1175"/>
      <c r="G640" s="1175"/>
      <c r="H640" s="1175"/>
      <c r="I640" s="1175"/>
      <c r="J640" s="1175"/>
      <c r="K640" s="1175"/>
      <c r="L640" s="1175"/>
      <c r="M640" s="1175"/>
      <c r="N640" s="1175"/>
      <c r="O640" s="1175"/>
      <c r="P640" s="1183"/>
      <c r="Q640" s="1442">
        <v>2018</v>
      </c>
      <c r="R640" s="1443"/>
      <c r="S640" s="1443"/>
      <c r="T640" s="1444"/>
      <c r="U640" s="1442">
        <v>2019</v>
      </c>
      <c r="V640" s="1443"/>
      <c r="W640" s="1443"/>
      <c r="X640" s="1444"/>
      <c r="Y640" s="503"/>
      <c r="Z640" s="152"/>
      <c r="AA640" s="794"/>
    </row>
    <row r="641" spans="1:27" s="312" customFormat="1" ht="9" customHeight="1" x14ac:dyDescent="0.2">
      <c r="A641" s="396"/>
      <c r="B641" s="150"/>
      <c r="C641" s="883"/>
      <c r="D641" s="503"/>
      <c r="E641" s="503"/>
      <c r="F641" s="503"/>
      <c r="G641" s="503"/>
      <c r="H641" s="503"/>
      <c r="I641" s="503"/>
      <c r="J641" s="503"/>
      <c r="K641" s="503"/>
      <c r="L641" s="503"/>
      <c r="M641" s="503"/>
      <c r="N641" s="503"/>
      <c r="O641" s="503"/>
      <c r="P641" s="1175"/>
      <c r="Q641" s="1175"/>
      <c r="R641" s="1175"/>
      <c r="S641" s="1175"/>
      <c r="T641" s="1175"/>
      <c r="U641" s="1175"/>
      <c r="V641" s="1175"/>
      <c r="W641" s="1175"/>
      <c r="X641" s="1176"/>
      <c r="Y641" s="503"/>
      <c r="Z641" s="152"/>
      <c r="AA641" s="794"/>
    </row>
    <row r="642" spans="1:27" s="312" customFormat="1" ht="24" customHeight="1" x14ac:dyDescent="0.2">
      <c r="A642" s="401" t="s">
        <v>477</v>
      </c>
      <c r="B642" s="150"/>
      <c r="C642" s="1541" t="s">
        <v>1246</v>
      </c>
      <c r="D642" s="1542"/>
      <c r="E642" s="1542"/>
      <c r="F642" s="1542"/>
      <c r="G642" s="1542"/>
      <c r="H642" s="1542"/>
      <c r="I642" s="1542"/>
      <c r="J642" s="1542"/>
      <c r="K642" s="1542"/>
      <c r="L642" s="1542"/>
      <c r="M642" s="1542"/>
      <c r="N642" s="1542"/>
      <c r="O642" s="1542"/>
      <c r="P642" s="1175"/>
      <c r="Q642" s="1469"/>
      <c r="R642" s="1479"/>
      <c r="S642" s="1479"/>
      <c r="T642" s="1480"/>
      <c r="U642" s="1469"/>
      <c r="V642" s="1479"/>
      <c r="W642" s="1479"/>
      <c r="X642" s="1480"/>
      <c r="Y642" s="172" t="s">
        <v>122</v>
      </c>
      <c r="Z642" s="156"/>
      <c r="AA642" s="794">
        <f>IF(Q642="?",0,IF(Q642&lt;&gt;"",1,0))+IF(U642="?",0,IF(U642&lt;&gt;"",1,0))</f>
        <v>0</v>
      </c>
    </row>
    <row r="643" spans="1:27" s="312" customFormat="1" ht="5.25" customHeight="1" x14ac:dyDescent="0.2">
      <c r="A643" s="396"/>
      <c r="B643" s="150"/>
      <c r="C643" s="886"/>
      <c r="D643" s="721"/>
      <c r="E643" s="721"/>
      <c r="F643" s="721"/>
      <c r="G643" s="721"/>
      <c r="H643" s="721"/>
      <c r="I643" s="721"/>
      <c r="J643" s="721"/>
      <c r="K643" s="721"/>
      <c r="L643" s="721"/>
      <c r="M643" s="721"/>
      <c r="N643" s="721"/>
      <c r="O643" s="721"/>
      <c r="P643" s="1175"/>
      <c r="Q643" s="1175"/>
      <c r="R643" s="1175"/>
      <c r="S643" s="1175"/>
      <c r="T643" s="1175"/>
      <c r="U643" s="1175"/>
      <c r="V643" s="1175"/>
      <c r="W643" s="1175"/>
      <c r="X643" s="1176"/>
      <c r="Y643" s="439"/>
      <c r="Z643" s="152"/>
      <c r="AA643" s="794"/>
    </row>
    <row r="644" spans="1:27" s="312" customFormat="1" ht="24" customHeight="1" x14ac:dyDescent="0.2">
      <c r="A644" s="401" t="s">
        <v>478</v>
      </c>
      <c r="B644" s="150"/>
      <c r="C644" s="1541" t="s">
        <v>1405</v>
      </c>
      <c r="D644" s="1542"/>
      <c r="E644" s="1542"/>
      <c r="F644" s="1542"/>
      <c r="G644" s="1542"/>
      <c r="H644" s="1542"/>
      <c r="I644" s="1542"/>
      <c r="J644" s="1542"/>
      <c r="K644" s="1542"/>
      <c r="L644" s="1542"/>
      <c r="M644" s="1542"/>
      <c r="N644" s="1542"/>
      <c r="O644" s="1542"/>
      <c r="P644" s="1175"/>
      <c r="Q644" s="1445"/>
      <c r="R644" s="1446"/>
      <c r="S644" s="1446"/>
      <c r="T644" s="1447"/>
      <c r="U644" s="1445"/>
      <c r="V644" s="1446"/>
      <c r="W644" s="1446"/>
      <c r="X644" s="1447"/>
      <c r="Y644" s="172" t="s">
        <v>122</v>
      </c>
      <c r="Z644" s="156"/>
      <c r="AA644" s="794">
        <f>IF(Q644="?",0,IF(Q644&lt;&gt;"",1,0))+IF(U644="?",0,IF(U644&lt;&gt;"",1,0))</f>
        <v>0</v>
      </c>
    </row>
    <row r="645" spans="1:27" s="312" customFormat="1" ht="5.25" customHeight="1" x14ac:dyDescent="0.2">
      <c r="A645" s="696"/>
      <c r="B645" s="150"/>
      <c r="C645" s="887"/>
      <c r="D645" s="186"/>
      <c r="E645" s="186"/>
      <c r="F645" s="172"/>
      <c r="G645" s="172"/>
      <c r="H645" s="172"/>
      <c r="I645" s="172"/>
      <c r="J645" s="172"/>
      <c r="K645" s="172"/>
      <c r="L645" s="172"/>
      <c r="M645" s="172"/>
      <c r="N645" s="172"/>
      <c r="O645" s="172"/>
      <c r="P645" s="1175"/>
      <c r="Q645" s="1175"/>
      <c r="R645" s="1175"/>
      <c r="S645" s="1175"/>
      <c r="T645" s="1175"/>
      <c r="U645" s="1175"/>
      <c r="V645" s="1175"/>
      <c r="W645" s="1175"/>
      <c r="X645" s="1176"/>
      <c r="Y645" s="438"/>
      <c r="Z645" s="152"/>
      <c r="AA645" s="794"/>
    </row>
    <row r="646" spans="1:27" s="312" customFormat="1" ht="21" customHeight="1" x14ac:dyDescent="0.2">
      <c r="A646" s="401" t="s">
        <v>479</v>
      </c>
      <c r="B646" s="150"/>
      <c r="C646" s="890" t="s">
        <v>974</v>
      </c>
      <c r="D646" s="1177"/>
      <c r="E646" s="1177"/>
      <c r="F646" s="1178"/>
      <c r="G646" s="1178"/>
      <c r="H646" s="1178"/>
      <c r="I646" s="1178"/>
      <c r="J646" s="1178"/>
      <c r="K646" s="1178"/>
      <c r="L646" s="1178"/>
      <c r="M646" s="1178"/>
      <c r="N646" s="1178"/>
      <c r="O646" s="1178"/>
      <c r="P646" s="503"/>
      <c r="Q646" s="1445"/>
      <c r="R646" s="1446"/>
      <c r="S646" s="1446"/>
      <c r="T646" s="1447"/>
      <c r="U646" s="1445"/>
      <c r="V646" s="1446"/>
      <c r="W646" s="1446"/>
      <c r="X646" s="1447"/>
      <c r="Y646" s="172" t="s">
        <v>122</v>
      </c>
      <c r="Z646" s="156"/>
      <c r="AA646" s="794">
        <f>IF(Q646="?",0,IF(Q646&lt;&gt;"",1,0))+IF(U646="?",0,IF(U646&lt;&gt;"",1,0))</f>
        <v>0</v>
      </c>
    </row>
    <row r="647" spans="1:27" s="312" customFormat="1" ht="5.25" customHeight="1" x14ac:dyDescent="0.2">
      <c r="A647" s="696"/>
      <c r="B647" s="150"/>
      <c r="C647" s="887"/>
      <c r="D647" s="186"/>
      <c r="E647" s="186"/>
      <c r="F647" s="172"/>
      <c r="G647" s="172"/>
      <c r="H647" s="172"/>
      <c r="I647" s="172"/>
      <c r="J647" s="172"/>
      <c r="K647" s="172"/>
      <c r="L647" s="172"/>
      <c r="M647" s="172"/>
      <c r="N647" s="172"/>
      <c r="O647" s="172"/>
      <c r="P647" s="1175"/>
      <c r="Q647" s="1175"/>
      <c r="R647" s="1175"/>
      <c r="S647" s="1175"/>
      <c r="T647" s="1175"/>
      <c r="U647" s="1175"/>
      <c r="V647" s="1175"/>
      <c r="W647" s="1175"/>
      <c r="X647" s="1176"/>
      <c r="Y647" s="438"/>
      <c r="Z647" s="152"/>
      <c r="AA647" s="794"/>
    </row>
    <row r="648" spans="1:27" s="312" customFormat="1" ht="24.75" customHeight="1" x14ac:dyDescent="0.2">
      <c r="A648" s="401" t="s">
        <v>480</v>
      </c>
      <c r="B648" s="290"/>
      <c r="C648" s="1541" t="s">
        <v>1406</v>
      </c>
      <c r="D648" s="1542"/>
      <c r="E648" s="1542"/>
      <c r="F648" s="1542"/>
      <c r="G648" s="1542"/>
      <c r="H648" s="1542"/>
      <c r="I648" s="1542"/>
      <c r="J648" s="1542"/>
      <c r="K648" s="1542"/>
      <c r="L648" s="1542"/>
      <c r="M648" s="1542"/>
      <c r="N648" s="1542"/>
      <c r="O648" s="1542"/>
      <c r="P648" s="1175"/>
      <c r="Q648" s="1445"/>
      <c r="R648" s="1446"/>
      <c r="S648" s="1446"/>
      <c r="T648" s="1447"/>
      <c r="U648" s="1445"/>
      <c r="V648" s="1446"/>
      <c r="W648" s="1446"/>
      <c r="X648" s="1447"/>
      <c r="Y648" s="172" t="s">
        <v>122</v>
      </c>
      <c r="Z648" s="156"/>
      <c r="AA648" s="794">
        <f>IF(Q648="?",0,IF(Q648&lt;&gt;"",1,0))+IF(U648="?",0,IF(U648&lt;&gt;"",1,0))</f>
        <v>0</v>
      </c>
    </row>
    <row r="649" spans="1:27" s="312" customFormat="1" ht="5.25" customHeight="1" x14ac:dyDescent="0.2">
      <c r="A649" s="696"/>
      <c r="B649" s="150"/>
      <c r="C649" s="887"/>
      <c r="D649" s="186"/>
      <c r="E649" s="186"/>
      <c r="F649" s="172"/>
      <c r="G649" s="172"/>
      <c r="H649" s="172"/>
      <c r="I649" s="172"/>
      <c r="J649" s="172"/>
      <c r="K649" s="172"/>
      <c r="L649" s="172"/>
      <c r="M649" s="172"/>
      <c r="N649" s="172"/>
      <c r="O649" s="172"/>
      <c r="P649" s="1175"/>
      <c r="Q649" s="1175"/>
      <c r="R649" s="1175"/>
      <c r="S649" s="1175"/>
      <c r="T649" s="1175"/>
      <c r="U649" s="1175"/>
      <c r="V649" s="1175"/>
      <c r="W649" s="1175"/>
      <c r="X649" s="1176"/>
      <c r="Y649" s="438"/>
      <c r="Z649" s="152"/>
      <c r="AA649" s="794"/>
    </row>
    <row r="650" spans="1:27" s="312" customFormat="1" ht="21" customHeight="1" x14ac:dyDescent="0.2">
      <c r="A650" s="401" t="s">
        <v>481</v>
      </c>
      <c r="B650" s="150"/>
      <c r="C650" s="890" t="s">
        <v>1024</v>
      </c>
      <c r="D650" s="1177"/>
      <c r="E650" s="1177"/>
      <c r="F650" s="1178"/>
      <c r="G650" s="1178"/>
      <c r="H650" s="1178"/>
      <c r="I650" s="1178"/>
      <c r="J650" s="1178"/>
      <c r="K650" s="1178"/>
      <c r="L650" s="1178"/>
      <c r="M650" s="1178"/>
      <c r="N650" s="1178"/>
      <c r="O650" s="1178"/>
      <c r="P650" s="503"/>
      <c r="Q650" s="1445"/>
      <c r="R650" s="1446"/>
      <c r="S650" s="1446"/>
      <c r="T650" s="1447"/>
      <c r="U650" s="1445"/>
      <c r="V650" s="1446"/>
      <c r="W650" s="1446"/>
      <c r="X650" s="1447"/>
      <c r="Y650" s="172" t="s">
        <v>1259</v>
      </c>
      <c r="Z650" s="156"/>
      <c r="AA650" s="794">
        <f>IF(Q650="?",0,IF(Q650&lt;&gt;"",1,0))+IF(U650="?",0,IF(U650&lt;&gt;"",1,0))</f>
        <v>0</v>
      </c>
    </row>
    <row r="651" spans="1:27" s="312" customFormat="1" ht="5.25" customHeight="1" x14ac:dyDescent="0.2">
      <c r="A651" s="696"/>
      <c r="B651" s="150"/>
      <c r="C651" s="887"/>
      <c r="D651" s="186"/>
      <c r="E651" s="186"/>
      <c r="F651" s="172"/>
      <c r="G651" s="172"/>
      <c r="H651" s="172"/>
      <c r="I651" s="172"/>
      <c r="J651" s="172"/>
      <c r="K651" s="172"/>
      <c r="L651" s="172"/>
      <c r="M651" s="172"/>
      <c r="N651" s="172"/>
      <c r="O651" s="172"/>
      <c r="P651" s="1175"/>
      <c r="Q651" s="1175"/>
      <c r="R651" s="1175"/>
      <c r="S651" s="1175"/>
      <c r="T651" s="1175"/>
      <c r="U651" s="1175"/>
      <c r="V651" s="1175"/>
      <c r="W651" s="1175"/>
      <c r="X651" s="1176"/>
      <c r="Y651" s="438"/>
      <c r="Z651" s="152"/>
      <c r="AA651" s="794"/>
    </row>
    <row r="652" spans="1:27" s="312" customFormat="1" ht="21" customHeight="1" x14ac:dyDescent="0.2">
      <c r="A652" s="401" t="s">
        <v>482</v>
      </c>
      <c r="B652" s="150"/>
      <c r="C652" s="890" t="s">
        <v>1025</v>
      </c>
      <c r="D652" s="1177"/>
      <c r="E652" s="1177"/>
      <c r="F652" s="1178"/>
      <c r="G652" s="1178"/>
      <c r="H652" s="1178"/>
      <c r="I652" s="1178"/>
      <c r="J652" s="1178"/>
      <c r="K652" s="1178"/>
      <c r="L652" s="1178"/>
      <c r="M652" s="1178"/>
      <c r="N652" s="1178"/>
      <c r="O652" s="1178"/>
      <c r="P652" s="1175"/>
      <c r="Q652" s="1445"/>
      <c r="R652" s="1446"/>
      <c r="S652" s="1446"/>
      <c r="T652" s="1447"/>
      <c r="U652" s="1445"/>
      <c r="V652" s="1446"/>
      <c r="W652" s="1446"/>
      <c r="X652" s="1447"/>
      <c r="Y652" s="172" t="s">
        <v>1259</v>
      </c>
      <c r="Z652" s="156"/>
      <c r="AA652" s="794">
        <f>IF(Q652="?",0,IF(Q652&lt;&gt;"",1,0))+IF(U652="?",0,IF(U652&lt;&gt;"",1,0))</f>
        <v>0</v>
      </c>
    </row>
    <row r="653" spans="1:27" s="312" customFormat="1" ht="5.25" customHeight="1" x14ac:dyDescent="0.2">
      <c r="A653" s="696"/>
      <c r="B653" s="150"/>
      <c r="C653" s="887"/>
      <c r="D653" s="186"/>
      <c r="E653" s="186"/>
      <c r="F653" s="172"/>
      <c r="G653" s="172"/>
      <c r="H653" s="172"/>
      <c r="I653" s="172"/>
      <c r="J653" s="172"/>
      <c r="K653" s="172"/>
      <c r="L653" s="172"/>
      <c r="M653" s="172"/>
      <c r="N653" s="172"/>
      <c r="O653" s="172"/>
      <c r="P653" s="1175"/>
      <c r="Q653" s="1175"/>
      <c r="R653" s="1175"/>
      <c r="S653" s="1175"/>
      <c r="T653" s="1175"/>
      <c r="U653" s="1175"/>
      <c r="V653" s="1175"/>
      <c r="W653" s="1175"/>
      <c r="X653" s="1176"/>
      <c r="Y653" s="438"/>
      <c r="Z653" s="152"/>
      <c r="AA653" s="794"/>
    </row>
    <row r="654" spans="1:27" s="312" customFormat="1" ht="21" customHeight="1" x14ac:dyDescent="0.2">
      <c r="A654" s="401" t="s">
        <v>483</v>
      </c>
      <c r="B654" s="290"/>
      <c r="C654" s="891" t="s">
        <v>1026</v>
      </c>
      <c r="D654" s="1179"/>
      <c r="E654" s="1179"/>
      <c r="F654" s="1180"/>
      <c r="G654" s="1180"/>
      <c r="H654" s="1180"/>
      <c r="I654" s="1180"/>
      <c r="J654" s="1180"/>
      <c r="K654" s="1180"/>
      <c r="L654" s="1180"/>
      <c r="M654" s="1180"/>
      <c r="N654" s="1180"/>
      <c r="O654" s="1180"/>
      <c r="P654" s="503"/>
      <c r="Q654" s="1445"/>
      <c r="R654" s="1446"/>
      <c r="S654" s="1446"/>
      <c r="T654" s="1447"/>
      <c r="U654" s="1445"/>
      <c r="V654" s="1446"/>
      <c r="W654" s="1446"/>
      <c r="X654" s="1447"/>
      <c r="Y654" s="172" t="s">
        <v>1260</v>
      </c>
      <c r="Z654" s="156"/>
      <c r="AA654" s="794">
        <f>IF(Q654="?",0,IF(Q654&lt;&gt;"",1,0))+IF(U654="?",0,IF(U654&lt;&gt;"",1,0))</f>
        <v>0</v>
      </c>
    </row>
    <row r="655" spans="1:27" s="312" customFormat="1" ht="5.25" customHeight="1" x14ac:dyDescent="0.2">
      <c r="A655" s="696"/>
      <c r="B655" s="290"/>
      <c r="C655" s="888"/>
      <c r="D655" s="307"/>
      <c r="E655" s="307"/>
      <c r="F655" s="543"/>
      <c r="G655" s="543"/>
      <c r="H655" s="543"/>
      <c r="I655" s="543"/>
      <c r="J655" s="543"/>
      <c r="K655" s="543"/>
      <c r="L655" s="543"/>
      <c r="M655" s="543"/>
      <c r="N655" s="543"/>
      <c r="O655" s="543"/>
      <c r="P655" s="1175"/>
      <c r="Q655" s="1175"/>
      <c r="R655" s="1175"/>
      <c r="S655" s="1175"/>
      <c r="T655" s="1175"/>
      <c r="U655" s="1175"/>
      <c r="V655" s="1175"/>
      <c r="W655" s="1175"/>
      <c r="X655" s="1176"/>
      <c r="Y655" s="438"/>
      <c r="Z655" s="152"/>
      <c r="AA655" s="794"/>
    </row>
    <row r="656" spans="1:27" s="312" customFormat="1" ht="21" customHeight="1" x14ac:dyDescent="0.2">
      <c r="A656" s="401" t="s">
        <v>484</v>
      </c>
      <c r="B656" s="290"/>
      <c r="C656" s="891" t="s">
        <v>1027</v>
      </c>
      <c r="D656" s="1179"/>
      <c r="E656" s="1179"/>
      <c r="F656" s="1180"/>
      <c r="G656" s="1180"/>
      <c r="H656" s="1180"/>
      <c r="I656" s="1180"/>
      <c r="J656" s="1180"/>
      <c r="K656" s="1180"/>
      <c r="L656" s="1180"/>
      <c r="M656" s="1180"/>
      <c r="N656" s="1180"/>
      <c r="O656" s="1180"/>
      <c r="P656" s="1175"/>
      <c r="Q656" s="1445"/>
      <c r="R656" s="1446"/>
      <c r="S656" s="1446"/>
      <c r="T656" s="1447"/>
      <c r="U656" s="1445"/>
      <c r="V656" s="1446"/>
      <c r="W656" s="1446"/>
      <c r="X656" s="1447"/>
      <c r="Y656" s="172" t="s">
        <v>1258</v>
      </c>
      <c r="Z656" s="156"/>
      <c r="AA656" s="794">
        <f>IF(Q656="?",0,IF(Q656&lt;&gt;"",1,0))+IF(U656="?",0,IF(U656&lt;&gt;"",1,0))</f>
        <v>0</v>
      </c>
    </row>
    <row r="657" spans="1:27" s="312" customFormat="1" ht="5.25" customHeight="1" x14ac:dyDescent="0.2">
      <c r="A657" s="696"/>
      <c r="B657" s="150"/>
      <c r="C657" s="887"/>
      <c r="D657" s="186"/>
      <c r="E657" s="186"/>
      <c r="F657" s="172"/>
      <c r="G657" s="172"/>
      <c r="H657" s="172"/>
      <c r="I657" s="172"/>
      <c r="J657" s="172"/>
      <c r="K657" s="172"/>
      <c r="L657" s="172"/>
      <c r="M657" s="172"/>
      <c r="N657" s="172"/>
      <c r="O657" s="172"/>
      <c r="P657" s="1175"/>
      <c r="Q657" s="1217"/>
      <c r="R657" s="1217"/>
      <c r="S657" s="1175"/>
      <c r="T657" s="1175"/>
      <c r="U657" s="1175"/>
      <c r="V657" s="1175"/>
      <c r="W657" s="1217"/>
      <c r="X657" s="1218"/>
      <c r="Y657" s="438"/>
      <c r="Z657" s="152"/>
      <c r="AA657" s="794"/>
    </row>
    <row r="658" spans="1:27" s="312" customFormat="1" ht="21" customHeight="1" x14ac:dyDescent="0.2">
      <c r="A658" s="401" t="s">
        <v>485</v>
      </c>
      <c r="B658" s="290"/>
      <c r="C658" s="1498" t="s">
        <v>744</v>
      </c>
      <c r="D658" s="1499"/>
      <c r="E658" s="1499"/>
      <c r="F658" s="1499"/>
      <c r="G658" s="1499"/>
      <c r="H658" s="1499"/>
      <c r="I658" s="1499"/>
      <c r="J658" s="1499"/>
      <c r="K658" s="1499"/>
      <c r="L658" s="1499"/>
      <c r="M658" s="1499"/>
      <c r="N658" s="1499"/>
      <c r="O658" s="1499"/>
      <c r="P658" s="503"/>
      <c r="Q658" s="1506" t="s">
        <v>849</v>
      </c>
      <c r="R658" s="1507"/>
      <c r="S658" s="1216" t="s">
        <v>848</v>
      </c>
      <c r="T658" s="1182" t="s">
        <v>848</v>
      </c>
      <c r="U658" s="1182" t="s">
        <v>848</v>
      </c>
      <c r="V658" s="1214" t="s">
        <v>848</v>
      </c>
      <c r="W658" s="1506" t="s">
        <v>849</v>
      </c>
      <c r="X658" s="1507"/>
      <c r="Y658" s="302"/>
      <c r="Z658" s="156"/>
      <c r="AA658" s="794">
        <f>IF(Q658="?",0,IF(Q658&lt;&gt;"",1,0))+IF(W658="?",0,IF(W658&lt;&gt;"",1,0))</f>
        <v>0</v>
      </c>
    </row>
    <row r="659" spans="1:27" s="312" customFormat="1" ht="5.25" customHeight="1" x14ac:dyDescent="0.2">
      <c r="A659" s="401"/>
      <c r="B659" s="290"/>
      <c r="C659" s="889"/>
      <c r="D659" s="1174"/>
      <c r="E659" s="1174"/>
      <c r="F659" s="1174"/>
      <c r="G659" s="1174"/>
      <c r="H659" s="1174"/>
      <c r="I659" s="1174"/>
      <c r="J659" s="1174"/>
      <c r="K659" s="1174"/>
      <c r="L659" s="1174"/>
      <c r="M659" s="1174"/>
      <c r="N659" s="1174"/>
      <c r="O659" s="1174"/>
      <c r="P659" s="1175"/>
      <c r="Q659" s="1219"/>
      <c r="R659" s="1219"/>
      <c r="S659" s="1175"/>
      <c r="T659" s="1175"/>
      <c r="U659" s="1175"/>
      <c r="V659" s="1175"/>
      <c r="W659" s="1219"/>
      <c r="X659" s="1220"/>
      <c r="Y659" s="302"/>
      <c r="Z659" s="156"/>
      <c r="AA659" s="794"/>
    </row>
    <row r="660" spans="1:27" s="312" customFormat="1" ht="24.75" customHeight="1" x14ac:dyDescent="0.2">
      <c r="A660" s="401" t="s">
        <v>486</v>
      </c>
      <c r="B660" s="290"/>
      <c r="C660" s="1498" t="s">
        <v>1407</v>
      </c>
      <c r="D660" s="1499"/>
      <c r="E660" s="1499"/>
      <c r="F660" s="1499"/>
      <c r="G660" s="1499"/>
      <c r="H660" s="1499"/>
      <c r="I660" s="1499"/>
      <c r="J660" s="1499"/>
      <c r="K660" s="1499"/>
      <c r="L660" s="1499"/>
      <c r="M660" s="1499"/>
      <c r="N660" s="1499"/>
      <c r="O660" s="1499"/>
      <c r="P660" s="1175"/>
      <c r="Q660" s="1445"/>
      <c r="R660" s="1446"/>
      <c r="S660" s="1446"/>
      <c r="T660" s="1447"/>
      <c r="U660" s="1445"/>
      <c r="V660" s="1446"/>
      <c r="W660" s="1446"/>
      <c r="X660" s="1447"/>
      <c r="Y660" s="172" t="s">
        <v>1260</v>
      </c>
      <c r="Z660" s="156"/>
      <c r="AA660" s="794">
        <f>IF(Q660="?",0,IF(Q660&lt;&gt;"",1,0))+IF(U660="?",0,IF(U660&lt;&gt;"",1,0))</f>
        <v>0</v>
      </c>
    </row>
    <row r="661" spans="1:27" s="312" customFormat="1" ht="5.25" customHeight="1" x14ac:dyDescent="0.2">
      <c r="A661" s="401"/>
      <c r="B661" s="290"/>
      <c r="C661" s="838"/>
      <c r="D661" s="1174"/>
      <c r="E661" s="1174"/>
      <c r="F661" s="1174"/>
      <c r="G661" s="1174"/>
      <c r="H661" s="1174"/>
      <c r="I661" s="1174"/>
      <c r="J661" s="1174"/>
      <c r="K661" s="1174"/>
      <c r="L661" s="1174"/>
      <c r="M661" s="1174"/>
      <c r="N661" s="1174"/>
      <c r="O661" s="1174"/>
      <c r="P661" s="1175"/>
      <c r="Q661" s="1217"/>
      <c r="R661" s="1217"/>
      <c r="S661" s="1175"/>
      <c r="T661" s="1175"/>
      <c r="U661" s="1175"/>
      <c r="V661" s="1175"/>
      <c r="W661" s="1217"/>
      <c r="X661" s="1218"/>
      <c r="Y661" s="419"/>
      <c r="Z661" s="156"/>
      <c r="AA661" s="794"/>
    </row>
    <row r="662" spans="1:27" s="312" customFormat="1" ht="24.75" customHeight="1" x14ac:dyDescent="0.2">
      <c r="A662" s="401" t="s">
        <v>487</v>
      </c>
      <c r="B662" s="290"/>
      <c r="C662" s="1498" t="s">
        <v>1843</v>
      </c>
      <c r="D662" s="1499"/>
      <c r="E662" s="1499"/>
      <c r="F662" s="1499"/>
      <c r="G662" s="1499"/>
      <c r="H662" s="1499"/>
      <c r="I662" s="1499"/>
      <c r="J662" s="1499"/>
      <c r="K662" s="1499"/>
      <c r="L662" s="1499"/>
      <c r="M662" s="1499"/>
      <c r="N662" s="1499"/>
      <c r="O662" s="1499"/>
      <c r="P662" s="503"/>
      <c r="Q662" s="1506" t="s">
        <v>849</v>
      </c>
      <c r="R662" s="1507"/>
      <c r="S662" s="1214" t="s">
        <v>848</v>
      </c>
      <c r="T662" s="1182" t="s">
        <v>848</v>
      </c>
      <c r="U662" s="1182" t="s">
        <v>848</v>
      </c>
      <c r="V662" s="1214" t="s">
        <v>848</v>
      </c>
      <c r="W662" s="1506" t="s">
        <v>849</v>
      </c>
      <c r="X662" s="1507"/>
      <c r="Y662" s="302"/>
      <c r="Z662" s="156"/>
      <c r="AA662" s="794">
        <f>IF(Q662="?",0,IF(Q662&lt;&gt;"",1,0))+IF(W662="?",0,IF(W662&lt;&gt;"",1,0))</f>
        <v>0</v>
      </c>
    </row>
    <row r="663" spans="1:27" s="312" customFormat="1" ht="5.25" customHeight="1" x14ac:dyDescent="0.2">
      <c r="A663" s="401"/>
      <c r="B663" s="290"/>
      <c r="C663" s="838"/>
      <c r="D663" s="1156"/>
      <c r="E663" s="1156"/>
      <c r="F663" s="1156"/>
      <c r="G663" s="1156"/>
      <c r="H663" s="1156"/>
      <c r="I663" s="1156"/>
      <c r="J663" s="1156"/>
      <c r="K663" s="1156"/>
      <c r="L663" s="1156"/>
      <c r="M663" s="1156"/>
      <c r="N663" s="1156"/>
      <c r="O663" s="1156"/>
      <c r="P663" s="1175"/>
      <c r="Q663" s="503"/>
      <c r="R663" s="503"/>
      <c r="S663" s="1175"/>
      <c r="T663" s="1175"/>
      <c r="U663" s="1175"/>
      <c r="V663" s="1175"/>
      <c r="W663" s="503"/>
      <c r="X663" s="1221"/>
      <c r="Y663" s="419"/>
      <c r="Z663" s="156"/>
      <c r="AA663" s="794"/>
    </row>
    <row r="664" spans="1:27" s="312" customFormat="1" ht="24.75" customHeight="1" x14ac:dyDescent="0.2">
      <c r="A664" s="401" t="s">
        <v>488</v>
      </c>
      <c r="B664" s="290"/>
      <c r="C664" s="1498" t="s">
        <v>1842</v>
      </c>
      <c r="D664" s="1499"/>
      <c r="E664" s="1499"/>
      <c r="F664" s="1499"/>
      <c r="G664" s="1499"/>
      <c r="H664" s="1499"/>
      <c r="I664" s="1499"/>
      <c r="J664" s="1499"/>
      <c r="K664" s="1499"/>
      <c r="L664" s="1499"/>
      <c r="M664" s="1499"/>
      <c r="N664" s="1499"/>
      <c r="O664" s="1499"/>
      <c r="P664" s="1215"/>
      <c r="Q664" s="1506" t="s">
        <v>849</v>
      </c>
      <c r="R664" s="1507"/>
      <c r="S664" s="1214" t="s">
        <v>848</v>
      </c>
      <c r="T664" s="1182" t="s">
        <v>848</v>
      </c>
      <c r="U664" s="1182" t="s">
        <v>848</v>
      </c>
      <c r="V664" s="1214" t="s">
        <v>848</v>
      </c>
      <c r="W664" s="1506" t="s">
        <v>849</v>
      </c>
      <c r="X664" s="1507"/>
      <c r="Y664" s="302"/>
      <c r="Z664" s="156"/>
      <c r="AA664" s="794">
        <f>IF(Q664="?",0,IF(Q664&lt;&gt;"",1,0))+IF(W664="?",0,IF(W664&lt;&gt;"",1,0))</f>
        <v>0</v>
      </c>
    </row>
    <row r="665" spans="1:27" s="312" customFormat="1" ht="5.25" customHeight="1" x14ac:dyDescent="0.2">
      <c r="A665" s="401"/>
      <c r="B665" s="290"/>
      <c r="C665" s="838"/>
      <c r="D665" s="445"/>
      <c r="E665" s="445"/>
      <c r="F665" s="445"/>
      <c r="G665" s="445"/>
      <c r="H665" s="445"/>
      <c r="I665" s="445"/>
      <c r="J665" s="445"/>
      <c r="K665" s="445"/>
      <c r="L665" s="445"/>
      <c r="M665" s="445"/>
      <c r="N665" s="445"/>
      <c r="O665" s="445"/>
      <c r="P665" s="1156"/>
      <c r="Q665" s="1212"/>
      <c r="R665" s="1212"/>
      <c r="S665" s="1181"/>
      <c r="T665" s="1181"/>
      <c r="U665" s="1181"/>
      <c r="V665" s="1181"/>
      <c r="W665" s="1212"/>
      <c r="X665" s="839"/>
      <c r="Y665" s="419"/>
      <c r="Z665" s="156"/>
      <c r="AA665" s="794"/>
    </row>
    <row r="666" spans="1:27" s="312" customFormat="1" ht="15" customHeight="1" x14ac:dyDescent="0.2">
      <c r="A666" s="401"/>
      <c r="B666" s="290"/>
      <c r="C666" s="1836" t="s">
        <v>1526</v>
      </c>
      <c r="D666" s="1837"/>
      <c r="E666" s="1837"/>
      <c r="F666" s="1837"/>
      <c r="G666" s="1837"/>
      <c r="H666" s="1837"/>
      <c r="I666" s="1837"/>
      <c r="J666" s="1837"/>
      <c r="K666" s="1837"/>
      <c r="L666" s="1837"/>
      <c r="M666" s="1837"/>
      <c r="N666" s="1837"/>
      <c r="O666" s="1837"/>
      <c r="P666" s="1837"/>
      <c r="Q666" s="1837"/>
      <c r="R666" s="1837"/>
      <c r="S666" s="1837"/>
      <c r="T666" s="1837"/>
      <c r="U666" s="1837"/>
      <c r="V666" s="1837"/>
      <c r="W666" s="445"/>
      <c r="X666" s="839"/>
      <c r="Y666" s="513"/>
      <c r="Z666" s="156"/>
      <c r="AA666" s="794"/>
    </row>
    <row r="667" spans="1:27" s="312" customFormat="1" ht="75" customHeight="1" x14ac:dyDescent="0.2">
      <c r="A667" s="401" t="s">
        <v>489</v>
      </c>
      <c r="B667" s="290"/>
      <c r="C667" s="1830"/>
      <c r="D667" s="1831"/>
      <c r="E667" s="1831"/>
      <c r="F667" s="1831"/>
      <c r="G667" s="1831"/>
      <c r="H667" s="1831"/>
      <c r="I667" s="1831"/>
      <c r="J667" s="1831"/>
      <c r="K667" s="1831"/>
      <c r="L667" s="1831"/>
      <c r="M667" s="1831"/>
      <c r="N667" s="1831"/>
      <c r="O667" s="1831"/>
      <c r="P667" s="1831"/>
      <c r="Q667" s="1831"/>
      <c r="R667" s="1831"/>
      <c r="S667" s="1831"/>
      <c r="T667" s="1831"/>
      <c r="U667" s="1831"/>
      <c r="V667" s="1831"/>
      <c r="W667" s="1831"/>
      <c r="X667" s="1832"/>
      <c r="Y667" s="513"/>
      <c r="Z667" s="156"/>
      <c r="AA667" s="794">
        <f>IF(C667="?",0,IF(C667&lt;&gt;"",1,0))</f>
        <v>0</v>
      </c>
    </row>
    <row r="668" spans="1:27" s="312" customFormat="1" ht="9" customHeight="1" x14ac:dyDescent="0.2">
      <c r="A668" s="696"/>
      <c r="B668" s="150"/>
      <c r="C668" s="722"/>
      <c r="D668" s="172"/>
      <c r="E668" s="172"/>
      <c r="F668" s="172"/>
      <c r="G668" s="172"/>
      <c r="H668" s="172"/>
      <c r="I668" s="172"/>
      <c r="J668" s="172"/>
      <c r="K668" s="172"/>
      <c r="L668" s="172"/>
      <c r="M668" s="172"/>
      <c r="N668" s="172"/>
      <c r="O668" s="172"/>
      <c r="P668" s="172"/>
      <c r="Q668" s="172"/>
      <c r="R668" s="172"/>
      <c r="S668" s="55"/>
      <c r="T668" s="55"/>
      <c r="U668" s="55"/>
      <c r="V668" s="594"/>
      <c r="W668" s="594"/>
      <c r="X668" s="884"/>
      <c r="Y668" s="594"/>
      <c r="Z668" s="152"/>
      <c r="AA668" s="794"/>
    </row>
    <row r="669" spans="1:27" s="312" customFormat="1" ht="36.75" customHeight="1" x14ac:dyDescent="0.2">
      <c r="A669" s="401" t="s">
        <v>490</v>
      </c>
      <c r="B669" s="290"/>
      <c r="C669" s="1498" t="s">
        <v>1649</v>
      </c>
      <c r="D669" s="1499"/>
      <c r="E669" s="1499"/>
      <c r="F669" s="1499"/>
      <c r="G669" s="1499"/>
      <c r="H669" s="1499"/>
      <c r="I669" s="1499"/>
      <c r="J669" s="1499"/>
      <c r="K669" s="1499"/>
      <c r="L669" s="1499"/>
      <c r="M669" s="1499"/>
      <c r="N669" s="1499"/>
      <c r="O669" s="1499"/>
      <c r="P669" s="1185"/>
      <c r="Q669" s="1929"/>
      <c r="R669" s="1930"/>
      <c r="S669" s="1184" t="s">
        <v>832</v>
      </c>
      <c r="T669" s="1185"/>
      <c r="U669" s="1185"/>
      <c r="V669" s="1185"/>
      <c r="W669" s="1929"/>
      <c r="X669" s="1930"/>
      <c r="Y669" s="884" t="s">
        <v>832</v>
      </c>
      <c r="Z669" s="156"/>
      <c r="AA669" s="794">
        <f>IF(Q669="?",0,IF(Q669&lt;&gt;"",1,0))+IF(W669="?",0,IF(W669&lt;&gt;"",1,0))</f>
        <v>0</v>
      </c>
    </row>
    <row r="670" spans="1:27" s="312" customFormat="1" ht="9" customHeight="1" x14ac:dyDescent="0.2">
      <c r="A670" s="401"/>
      <c r="B670" s="354"/>
      <c r="C670" s="355"/>
      <c r="D670" s="356"/>
      <c r="E670" s="356"/>
      <c r="F670" s="356"/>
      <c r="G670" s="356"/>
      <c r="H670" s="356"/>
      <c r="I670" s="356"/>
      <c r="J670" s="356"/>
      <c r="K670" s="356"/>
      <c r="L670" s="356"/>
      <c r="M670" s="356"/>
      <c r="N670" s="356"/>
      <c r="O670" s="356"/>
      <c r="P670" s="356"/>
      <c r="Q670" s="356"/>
      <c r="R670" s="356"/>
      <c r="S670" s="356"/>
      <c r="T670" s="356"/>
      <c r="U670" s="356"/>
      <c r="V670" s="356"/>
      <c r="W670" s="356"/>
      <c r="X670" s="356"/>
      <c r="Y670" s="356"/>
      <c r="Z670" s="263"/>
      <c r="AA670" s="794"/>
    </row>
    <row r="671" spans="1:27" s="312" customFormat="1" ht="12" customHeight="1" x14ac:dyDescent="0.2">
      <c r="A671" s="696"/>
      <c r="B671" s="150"/>
      <c r="C671" s="151"/>
      <c r="D671" s="172"/>
      <c r="E671" s="172"/>
      <c r="F671" s="172"/>
      <c r="G671" s="172"/>
      <c r="H671" s="172"/>
      <c r="I671" s="172"/>
      <c r="J671" s="172"/>
      <c r="K671" s="172"/>
      <c r="L671" s="172"/>
      <c r="M671" s="172"/>
      <c r="N671" s="172"/>
      <c r="O671" s="172"/>
      <c r="P671" s="172"/>
      <c r="Q671" s="172"/>
      <c r="R671" s="172"/>
      <c r="S671" s="55"/>
      <c r="T671" s="55"/>
      <c r="U671" s="55"/>
      <c r="V671" s="151"/>
      <c r="W671" s="438"/>
      <c r="X671" s="438"/>
      <c r="Y671" s="438"/>
      <c r="Z671" s="152"/>
      <c r="AA671" s="794"/>
    </row>
    <row r="672" spans="1:27" s="312" customFormat="1" ht="21" customHeight="1" x14ac:dyDescent="0.2">
      <c r="A672" s="401" t="s">
        <v>491</v>
      </c>
      <c r="B672" s="150"/>
      <c r="C672" s="192" t="s">
        <v>1028</v>
      </c>
      <c r="D672" s="172"/>
      <c r="E672" s="172"/>
      <c r="F672" s="172"/>
      <c r="G672" s="172"/>
      <c r="H672" s="172"/>
      <c r="I672" s="172"/>
      <c r="J672" s="172"/>
      <c r="K672" s="172"/>
      <c r="L672" s="172"/>
      <c r="M672" s="189"/>
      <c r="N672" s="189"/>
      <c r="O672" s="189"/>
      <c r="P672" s="189"/>
      <c r="Q672" s="189"/>
      <c r="R672" s="189"/>
      <c r="S672" s="1446"/>
      <c r="T672" s="1446"/>
      <c r="U672" s="1446"/>
      <c r="V672" s="1455"/>
      <c r="W672" s="1456"/>
      <c r="X672" s="1456"/>
      <c r="Y672" s="172" t="s">
        <v>122</v>
      </c>
      <c r="Z672" s="156"/>
      <c r="AA672" s="794">
        <f>IF(S672="?",0,IF(S672&lt;&gt;"",1,0))</f>
        <v>0</v>
      </c>
    </row>
    <row r="673" spans="1:27" s="312" customFormat="1" ht="5.25" customHeight="1" x14ac:dyDescent="0.2">
      <c r="A673" s="696"/>
      <c r="B673" s="150"/>
      <c r="C673" s="186"/>
      <c r="D673" s="172"/>
      <c r="E673" s="172"/>
      <c r="F673" s="172"/>
      <c r="G673" s="172"/>
      <c r="H673" s="172"/>
      <c r="I673" s="172"/>
      <c r="J673" s="172"/>
      <c r="K673" s="172"/>
      <c r="L673" s="172"/>
      <c r="M673" s="172"/>
      <c r="N673" s="172"/>
      <c r="O673" s="172"/>
      <c r="P673" s="172"/>
      <c r="Q673" s="172"/>
      <c r="R673" s="172"/>
      <c r="S673" s="55"/>
      <c r="T673" s="55"/>
      <c r="U673" s="55"/>
      <c r="V673" s="151"/>
      <c r="W673" s="438"/>
      <c r="X673" s="438"/>
      <c r="Y673" s="438"/>
      <c r="Z673" s="152"/>
      <c r="AA673" s="794"/>
    </row>
    <row r="674" spans="1:27" s="312" customFormat="1" ht="21" customHeight="1" x14ac:dyDescent="0.2">
      <c r="A674" s="401" t="s">
        <v>492</v>
      </c>
      <c r="B674" s="150"/>
      <c r="C674" s="192" t="s">
        <v>304</v>
      </c>
      <c r="D674" s="172"/>
      <c r="E674" s="172"/>
      <c r="F674" s="172"/>
      <c r="G674" s="172"/>
      <c r="H674" s="172"/>
      <c r="I674" s="172"/>
      <c r="J674" s="172"/>
      <c r="K674" s="172"/>
      <c r="L674" s="172"/>
      <c r="M674" s="189"/>
      <c r="N674" s="189"/>
      <c r="O674" s="189"/>
      <c r="P674" s="189"/>
      <c r="Q674" s="189"/>
      <c r="R674" s="189"/>
      <c r="S674" s="1446"/>
      <c r="T674" s="1446"/>
      <c r="U674" s="1446"/>
      <c r="V674" s="1455"/>
      <c r="W674" s="1456"/>
      <c r="X674" s="1456"/>
      <c r="Y674" s="172" t="s">
        <v>745</v>
      </c>
      <c r="Z674" s="156"/>
      <c r="AA674" s="794">
        <f>IF(S674="?",0,IF(S674&lt;&gt;"",1,0))</f>
        <v>0</v>
      </c>
    </row>
    <row r="675" spans="1:27" s="312" customFormat="1" ht="5.25" customHeight="1" x14ac:dyDescent="0.2">
      <c r="A675" s="401"/>
      <c r="B675" s="150"/>
      <c r="C675" s="192"/>
      <c r="D675" s="172"/>
      <c r="E675" s="172"/>
      <c r="F675" s="172"/>
      <c r="G675" s="172"/>
      <c r="H675" s="172"/>
      <c r="I675" s="172"/>
      <c r="J675" s="172"/>
      <c r="K675" s="172"/>
      <c r="L675" s="172"/>
      <c r="M675" s="189"/>
      <c r="N675" s="189"/>
      <c r="O675" s="189"/>
      <c r="P675" s="189"/>
      <c r="Q675" s="189"/>
      <c r="R675" s="189"/>
      <c r="S675" s="189"/>
      <c r="T675" s="189"/>
      <c r="U675" s="189"/>
      <c r="V675" s="189"/>
      <c r="W675" s="189"/>
      <c r="X675" s="189"/>
      <c r="Y675" s="172"/>
      <c r="Z675" s="156"/>
      <c r="AA675" s="794"/>
    </row>
    <row r="676" spans="1:27" s="312" customFormat="1" ht="15" customHeight="1" x14ac:dyDescent="0.2">
      <c r="A676" s="401"/>
      <c r="B676" s="290"/>
      <c r="C676" s="1797" t="s">
        <v>1833</v>
      </c>
      <c r="D676" s="1797"/>
      <c r="E676" s="1797"/>
      <c r="F676" s="1797"/>
      <c r="G676" s="1797"/>
      <c r="H676" s="1797"/>
      <c r="I676" s="1797"/>
      <c r="J676" s="1797"/>
      <c r="K676" s="1797"/>
      <c r="L676" s="1797"/>
      <c r="M676" s="1797"/>
      <c r="N676" s="1797"/>
      <c r="O676" s="1797"/>
      <c r="P676" s="1797"/>
      <c r="Q676" s="1797"/>
      <c r="R676" s="1797"/>
      <c r="S676" s="1797"/>
      <c r="T676" s="1797"/>
      <c r="U676" s="1797"/>
      <c r="V676" s="1797"/>
      <c r="W676" s="1195"/>
      <c r="X676" s="1195"/>
      <c r="Y676" s="1155"/>
      <c r="Z676" s="156"/>
      <c r="AA676" s="794"/>
    </row>
    <row r="677" spans="1:27" s="312" customFormat="1" ht="75" customHeight="1" x14ac:dyDescent="0.2">
      <c r="A677" s="401" t="s">
        <v>1737</v>
      </c>
      <c r="B677" s="290"/>
      <c r="C677" s="1939"/>
      <c r="D677" s="1940"/>
      <c r="E677" s="1940"/>
      <c r="F677" s="1940"/>
      <c r="G677" s="1940"/>
      <c r="H677" s="1940"/>
      <c r="I677" s="1940"/>
      <c r="J677" s="1940"/>
      <c r="K677" s="1940"/>
      <c r="L677" s="1940"/>
      <c r="M677" s="1940"/>
      <c r="N677" s="1940"/>
      <c r="O677" s="1940"/>
      <c r="P677" s="1940"/>
      <c r="Q677" s="1940"/>
      <c r="R677" s="1940"/>
      <c r="S677" s="1940"/>
      <c r="T677" s="1940"/>
      <c r="U677" s="1940"/>
      <c r="V677" s="1940"/>
      <c r="W677" s="1940"/>
      <c r="X677" s="1941"/>
      <c r="Y677" s="1155"/>
      <c r="Z677" s="156"/>
      <c r="AA677" s="794">
        <f>IF(C677="?",0,IF(C677&lt;&gt;"",1,0))</f>
        <v>0</v>
      </c>
    </row>
    <row r="678" spans="1:27" s="313" customFormat="1" ht="9" customHeight="1" x14ac:dyDescent="0.2">
      <c r="A678" s="265" t="str">
        <f>IF(L4&lt;&gt;"",L4,"")</f>
        <v>00000000</v>
      </c>
      <c r="B678" s="183"/>
      <c r="C678" s="147"/>
      <c r="D678" s="147"/>
      <c r="E678" s="147"/>
      <c r="F678" s="147"/>
      <c r="G678" s="147"/>
      <c r="H678" s="147"/>
      <c r="I678" s="147"/>
      <c r="J678" s="147"/>
      <c r="K678" s="147"/>
      <c r="L678" s="147"/>
      <c r="M678" s="147"/>
      <c r="N678" s="147"/>
      <c r="O678" s="147"/>
      <c r="P678" s="147"/>
      <c r="Q678" s="147"/>
      <c r="R678" s="147"/>
      <c r="S678" s="148"/>
      <c r="T678" s="148"/>
      <c r="U678" s="148"/>
      <c r="V678" s="148"/>
      <c r="W678" s="148"/>
      <c r="X678" s="148"/>
      <c r="Y678" s="148"/>
      <c r="Z678" s="149"/>
      <c r="AA678" s="794"/>
    </row>
    <row r="679" spans="1:27" s="312" customFormat="1" ht="5.25" customHeight="1" x14ac:dyDescent="0.2">
      <c r="A679" s="393"/>
      <c r="B679" s="169"/>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1"/>
      <c r="AA679" s="794"/>
    </row>
    <row r="680" spans="1:27" ht="24" customHeight="1" x14ac:dyDescent="0.2">
      <c r="A680" s="393"/>
      <c r="B680" s="174"/>
      <c r="C680" s="153" t="s">
        <v>1358</v>
      </c>
      <c r="D680" s="153"/>
      <c r="E680" s="153"/>
      <c r="F680" s="179"/>
      <c r="G680" s="179"/>
      <c r="H680" s="179"/>
      <c r="I680" s="179"/>
      <c r="J680" s="179"/>
      <c r="K680" s="179"/>
      <c r="L680" s="179"/>
      <c r="M680" s="179"/>
      <c r="N680" s="179"/>
      <c r="O680" s="179"/>
      <c r="P680" s="179"/>
      <c r="Q680" s="179"/>
      <c r="R680" s="179"/>
      <c r="S680" s="179"/>
      <c r="T680" s="179"/>
      <c r="U680" s="179"/>
      <c r="V680" s="179"/>
      <c r="W680" s="179"/>
      <c r="X680" s="179"/>
      <c r="Y680" s="179"/>
      <c r="Z680" s="175"/>
      <c r="AA680" s="794"/>
    </row>
    <row r="681" spans="1:27" ht="45" customHeight="1" x14ac:dyDescent="0.2">
      <c r="A681" s="394" t="s">
        <v>219</v>
      </c>
      <c r="B681" s="174"/>
      <c r="C681" s="1826" t="s">
        <v>1124</v>
      </c>
      <c r="D681" s="1827"/>
      <c r="E681" s="1827"/>
      <c r="F681" s="1827"/>
      <c r="G681" s="1827"/>
      <c r="H681" s="1827"/>
      <c r="I681" s="1827"/>
      <c r="J681" s="1827"/>
      <c r="K681" s="1827"/>
      <c r="L681" s="1827"/>
      <c r="M681" s="1827"/>
      <c r="N681" s="1827"/>
      <c r="O681" s="1827"/>
      <c r="P681" s="1827"/>
      <c r="Q681" s="1827"/>
      <c r="R681" s="1827"/>
      <c r="S681" s="1827"/>
      <c r="T681" s="1827"/>
      <c r="U681" s="1827"/>
      <c r="V681" s="1827"/>
      <c r="W681" s="1827"/>
      <c r="X681" s="1828"/>
      <c r="Y681" s="431"/>
      <c r="Z681" s="175"/>
      <c r="AA681" s="794"/>
    </row>
    <row r="682" spans="1:27" s="312" customFormat="1" ht="5.25" customHeight="1" x14ac:dyDescent="0.2">
      <c r="A682" s="393"/>
      <c r="B682" s="150"/>
      <c r="C682" s="277"/>
      <c r="D682" s="277"/>
      <c r="E682" s="438"/>
      <c r="F682" s="277"/>
      <c r="G682" s="438"/>
      <c r="H682" s="438"/>
      <c r="I682" s="438"/>
      <c r="J682" s="438"/>
      <c r="K682" s="438"/>
      <c r="L682" s="438"/>
      <c r="M682" s="277"/>
      <c r="N682" s="438"/>
      <c r="O682" s="438"/>
      <c r="P682" s="277"/>
      <c r="Q682" s="438"/>
      <c r="R682" s="438"/>
      <c r="S682" s="277"/>
      <c r="T682" s="438"/>
      <c r="U682" s="438"/>
      <c r="V682" s="277"/>
      <c r="W682" s="438"/>
      <c r="X682" s="438"/>
      <c r="Y682" s="520"/>
      <c r="Z682" s="152"/>
      <c r="AA682" s="794"/>
    </row>
    <row r="683" spans="1:27" s="312" customFormat="1" ht="27" customHeight="1" x14ac:dyDescent="0.2">
      <c r="A683" s="394" t="s">
        <v>219</v>
      </c>
      <c r="B683" s="150"/>
      <c r="C683" s="1543" t="s">
        <v>1123</v>
      </c>
      <c r="D683" s="1544"/>
      <c r="E683" s="1544"/>
      <c r="F683" s="1544"/>
      <c r="G683" s="1544"/>
      <c r="H683" s="1544"/>
      <c r="I683" s="1544"/>
      <c r="J683" s="1544"/>
      <c r="K683" s="1544"/>
      <c r="L683" s="1544"/>
      <c r="M683" s="1544"/>
      <c r="N683" s="1544"/>
      <c r="O683" s="1544"/>
      <c r="P683" s="1544"/>
      <c r="Q683" s="1544"/>
      <c r="R683" s="1544"/>
      <c r="S683" s="1544"/>
      <c r="T683" s="1544"/>
      <c r="U683" s="1544"/>
      <c r="V683" s="1544"/>
      <c r="W683" s="1544"/>
      <c r="X683" s="1545"/>
      <c r="Y683" s="172"/>
      <c r="Z683" s="156"/>
      <c r="AA683" s="794"/>
    </row>
    <row r="684" spans="1:27" s="312" customFormat="1" ht="9" customHeight="1" x14ac:dyDescent="0.2">
      <c r="A684" s="396"/>
      <c r="B684" s="150"/>
      <c r="C684" s="837"/>
      <c r="D684" s="837"/>
      <c r="E684" s="837"/>
      <c r="F684" s="837"/>
      <c r="G684" s="837"/>
      <c r="H684" s="837"/>
      <c r="I684" s="837"/>
      <c r="J684" s="837"/>
      <c r="K684" s="837"/>
      <c r="L684" s="837"/>
      <c r="M684" s="837"/>
      <c r="N684" s="837"/>
      <c r="O684" s="837"/>
      <c r="P684" s="837"/>
      <c r="Q684" s="189"/>
      <c r="R684" s="189"/>
      <c r="S684" s="594"/>
      <c r="T684" s="594"/>
      <c r="U684" s="594"/>
      <c r="V684" s="594"/>
      <c r="W684" s="594"/>
      <c r="X684" s="594"/>
      <c r="Y684" s="172"/>
      <c r="Z684" s="156"/>
      <c r="AA684" s="794"/>
    </row>
    <row r="685" spans="1:27" s="312" customFormat="1" ht="27" customHeight="1" x14ac:dyDescent="0.2">
      <c r="A685" s="393"/>
      <c r="B685" s="150"/>
      <c r="C685" s="1476" t="s">
        <v>1122</v>
      </c>
      <c r="D685" s="1477"/>
      <c r="E685" s="1477"/>
      <c r="F685" s="1477"/>
      <c r="G685" s="1477"/>
      <c r="H685" s="1477"/>
      <c r="I685" s="1477"/>
      <c r="J685" s="1477"/>
      <c r="K685" s="1477"/>
      <c r="L685" s="1478"/>
      <c r="M685" s="1473" t="s">
        <v>1135</v>
      </c>
      <c r="N685" s="1474"/>
      <c r="O685" s="1474"/>
      <c r="P685" s="1474" t="s">
        <v>184</v>
      </c>
      <c r="Q685" s="1474"/>
      <c r="R685" s="1475"/>
      <c r="S685" s="1473" t="s">
        <v>1136</v>
      </c>
      <c r="T685" s="1474"/>
      <c r="U685" s="1474"/>
      <c r="V685" s="1474"/>
      <c r="W685" s="1474"/>
      <c r="X685" s="1475"/>
      <c r="Y685" s="594"/>
      <c r="Z685" s="152"/>
      <c r="AA685" s="794"/>
    </row>
    <row r="686" spans="1:27" s="312" customFormat="1" ht="9" customHeight="1" x14ac:dyDescent="0.2">
      <c r="A686" s="841"/>
      <c r="B686" s="150"/>
      <c r="C686" s="208"/>
      <c r="D686" s="208"/>
      <c r="E686" s="208"/>
      <c r="F686" s="508"/>
      <c r="G686" s="508"/>
      <c r="H686" s="508"/>
      <c r="I686" s="508"/>
      <c r="J686" s="508"/>
      <c r="K686" s="508"/>
      <c r="L686" s="508"/>
      <c r="M686" s="178"/>
      <c r="N686" s="178"/>
      <c r="O686" s="178"/>
      <c r="P686" s="178"/>
      <c r="Q686" s="159"/>
      <c r="R686" s="159"/>
      <c r="S686" s="873"/>
      <c r="T686" s="873"/>
      <c r="U686" s="873"/>
      <c r="V686" s="874"/>
      <c r="W686" s="874"/>
      <c r="X686" s="874"/>
      <c r="Y686" s="594"/>
      <c r="Z686" s="152"/>
      <c r="AA686" s="794"/>
    </row>
    <row r="687" spans="1:27" s="312" customFormat="1" ht="5.25" customHeight="1" x14ac:dyDescent="0.2">
      <c r="A687" s="1552" t="s">
        <v>1261</v>
      </c>
      <c r="B687" s="150"/>
      <c r="C687" s="1666" t="s">
        <v>1359</v>
      </c>
      <c r="D687" s="1486"/>
      <c r="E687" s="1486"/>
      <c r="F687" s="1486"/>
      <c r="G687" s="1486"/>
      <c r="H687" s="1486"/>
      <c r="I687" s="1486"/>
      <c r="J687" s="1486"/>
      <c r="K687" s="1486"/>
      <c r="L687" s="1567"/>
      <c r="M687" s="1934"/>
      <c r="N687" s="1935"/>
      <c r="O687" s="1935"/>
      <c r="P687" s="1936"/>
      <c r="Q687" s="1937"/>
      <c r="R687" s="1937"/>
      <c r="S687" s="1934"/>
      <c r="T687" s="1935"/>
      <c r="U687" s="1935"/>
      <c r="V687" s="1936"/>
      <c r="W687" s="1937"/>
      <c r="X687" s="1938"/>
      <c r="Y687" s="594"/>
      <c r="Z687" s="152"/>
      <c r="AA687" s="794"/>
    </row>
    <row r="688" spans="1:27" s="312" customFormat="1" ht="21" customHeight="1" x14ac:dyDescent="0.2">
      <c r="A688" s="1553"/>
      <c r="B688" s="150"/>
      <c r="C688" s="1704"/>
      <c r="D688" s="1568"/>
      <c r="E688" s="1568"/>
      <c r="F688" s="1568"/>
      <c r="G688" s="1568"/>
      <c r="H688" s="1568"/>
      <c r="I688" s="1568"/>
      <c r="J688" s="1568"/>
      <c r="K688" s="1568"/>
      <c r="L688" s="1569"/>
      <c r="M688" s="1931"/>
      <c r="N688" s="1931"/>
      <c r="O688" s="1931"/>
      <c r="P688" s="1932"/>
      <c r="Q688" s="1933"/>
      <c r="R688" s="1933"/>
      <c r="S688" s="1931"/>
      <c r="T688" s="1931"/>
      <c r="U688" s="1931"/>
      <c r="V688" s="1932"/>
      <c r="W688" s="1933"/>
      <c r="X688" s="1933"/>
      <c r="Y688" s="172" t="s">
        <v>122</v>
      </c>
      <c r="Z688" s="152"/>
      <c r="AA688" s="794">
        <f>IF(M688="?",0,IF(M688&lt;&gt;"",1,0))+IF(S688="?",0,IF(S688&lt;&gt;"",1,0))</f>
        <v>0</v>
      </c>
    </row>
    <row r="689" spans="1:27" s="768" customFormat="1" ht="21" customHeight="1" x14ac:dyDescent="0.2">
      <c r="A689" s="398"/>
      <c r="B689" s="155"/>
      <c r="C689" s="204" t="s">
        <v>826</v>
      </c>
      <c r="D689" s="276"/>
      <c r="E689" s="416"/>
      <c r="F689" s="122"/>
      <c r="G689" s="122"/>
      <c r="H689" s="122"/>
      <c r="I689" s="122"/>
      <c r="J689" s="122"/>
      <c r="K689" s="122"/>
      <c r="L689" s="122"/>
      <c r="M689" s="122"/>
      <c r="N689" s="122"/>
      <c r="O689" s="122"/>
      <c r="P689" s="122"/>
      <c r="Q689" s="122"/>
      <c r="R689" s="122"/>
      <c r="S689" s="122"/>
      <c r="T689" s="122"/>
      <c r="U689" s="122"/>
      <c r="V689" s="172"/>
      <c r="W689" s="172"/>
      <c r="X689" s="172"/>
      <c r="Y689" s="172"/>
      <c r="Z689" s="156"/>
      <c r="AA689" s="794"/>
    </row>
    <row r="690" spans="1:27" ht="30" customHeight="1" x14ac:dyDescent="0.2">
      <c r="A690" s="396" t="s">
        <v>1228</v>
      </c>
      <c r="B690" s="174"/>
      <c r="C690" s="1833"/>
      <c r="D690" s="1834"/>
      <c r="E690" s="1834"/>
      <c r="F690" s="1834"/>
      <c r="G690" s="1834"/>
      <c r="H690" s="1834"/>
      <c r="I690" s="1834"/>
      <c r="J690" s="1834"/>
      <c r="K690" s="1834"/>
      <c r="L690" s="1834"/>
      <c r="M690" s="1834"/>
      <c r="N690" s="1834"/>
      <c r="O690" s="1834"/>
      <c r="P690" s="1834"/>
      <c r="Q690" s="1834"/>
      <c r="R690" s="1834"/>
      <c r="S690" s="1834"/>
      <c r="T690" s="1834"/>
      <c r="U690" s="1834"/>
      <c r="V690" s="1834"/>
      <c r="W690" s="1834"/>
      <c r="X690" s="1835"/>
      <c r="Y690" s="172"/>
      <c r="Z690" s="175"/>
      <c r="AA690" s="794">
        <f>IF(C690="?",0,IF(C690&lt;&gt;"",1,0))</f>
        <v>0</v>
      </c>
    </row>
    <row r="691" spans="1:27" ht="9" customHeight="1" x14ac:dyDescent="0.2">
      <c r="A691" s="393"/>
      <c r="B691" s="892"/>
      <c r="C691" s="893"/>
      <c r="D691" s="893"/>
      <c r="E691" s="893"/>
      <c r="F691" s="894"/>
      <c r="G691" s="894"/>
      <c r="H691" s="894"/>
      <c r="I691" s="894"/>
      <c r="J691" s="894"/>
      <c r="K691" s="894"/>
      <c r="L691" s="894"/>
      <c r="M691" s="865"/>
      <c r="N691" s="865"/>
      <c r="O691" s="865"/>
      <c r="P691" s="865"/>
      <c r="Q691" s="865"/>
      <c r="R691" s="865"/>
      <c r="S691" s="873"/>
      <c r="T691" s="873"/>
      <c r="U691" s="873"/>
      <c r="V691" s="873"/>
      <c r="W691" s="873"/>
      <c r="X691" s="873"/>
      <c r="Y691" s="895"/>
      <c r="Z691" s="707"/>
      <c r="AA691" s="794"/>
    </row>
    <row r="692" spans="1:27" s="312" customFormat="1" ht="9.75" customHeight="1" x14ac:dyDescent="0.2">
      <c r="A692" s="393"/>
      <c r="B692" s="896"/>
      <c r="C692" s="851"/>
      <c r="D692" s="851"/>
      <c r="E692" s="851"/>
      <c r="F692" s="852"/>
      <c r="G692" s="852"/>
      <c r="H692" s="852"/>
      <c r="I692" s="852"/>
      <c r="J692" s="852"/>
      <c r="K692" s="852"/>
      <c r="L692" s="852"/>
      <c r="M692" s="853"/>
      <c r="N692" s="853"/>
      <c r="O692" s="853"/>
      <c r="P692" s="853"/>
      <c r="Q692" s="853"/>
      <c r="R692" s="853"/>
      <c r="S692" s="854"/>
      <c r="T692" s="854"/>
      <c r="U692" s="854"/>
      <c r="V692" s="854"/>
      <c r="W692" s="854"/>
      <c r="X692" s="854"/>
      <c r="Y692" s="671"/>
      <c r="Z692" s="816"/>
      <c r="AA692" s="794"/>
    </row>
    <row r="693" spans="1:27" s="312" customFormat="1" ht="27" customHeight="1" x14ac:dyDescent="0.2">
      <c r="A693" s="394" t="s">
        <v>219</v>
      </c>
      <c r="B693" s="150"/>
      <c r="C693" s="1543" t="s">
        <v>1324</v>
      </c>
      <c r="D693" s="1544"/>
      <c r="E693" s="1544"/>
      <c r="F693" s="1544"/>
      <c r="G693" s="1544"/>
      <c r="H693" s="1544"/>
      <c r="I693" s="1544"/>
      <c r="J693" s="1544"/>
      <c r="K693" s="1544"/>
      <c r="L693" s="1544"/>
      <c r="M693" s="1544"/>
      <c r="N693" s="1544"/>
      <c r="O693" s="1544"/>
      <c r="P693" s="1544"/>
      <c r="Q693" s="1544"/>
      <c r="R693" s="1544"/>
      <c r="S693" s="1544"/>
      <c r="T693" s="1544"/>
      <c r="U693" s="1544"/>
      <c r="V693" s="1544"/>
      <c r="W693" s="1544"/>
      <c r="X693" s="1545"/>
      <c r="Y693" s="172"/>
      <c r="Z693" s="156"/>
      <c r="AA693" s="794"/>
    </row>
    <row r="694" spans="1:27" s="312" customFormat="1" ht="8.25" customHeight="1" x14ac:dyDescent="0.2">
      <c r="A694" s="396"/>
      <c r="B694" s="150"/>
      <c r="C694" s="837"/>
      <c r="D694" s="837"/>
      <c r="E694" s="837"/>
      <c r="F694" s="837"/>
      <c r="G694" s="837"/>
      <c r="H694" s="837"/>
      <c r="I694" s="837"/>
      <c r="J694" s="837"/>
      <c r="K694" s="837"/>
      <c r="L694" s="837"/>
      <c r="M694" s="837"/>
      <c r="N694" s="837"/>
      <c r="O694" s="837"/>
      <c r="P694" s="837"/>
      <c r="Q694" s="189"/>
      <c r="R694" s="189"/>
      <c r="S694" s="594"/>
      <c r="T694" s="594"/>
      <c r="U694" s="594"/>
      <c r="V694" s="594"/>
      <c r="W694" s="594"/>
      <c r="X694" s="594"/>
      <c r="Y694" s="172"/>
      <c r="Z694" s="156"/>
      <c r="AA694" s="794"/>
    </row>
    <row r="695" spans="1:27" s="312" customFormat="1" ht="27" customHeight="1" x14ac:dyDescent="0.2">
      <c r="A695" s="393"/>
      <c r="B695" s="150"/>
      <c r="C695" s="1476" t="s">
        <v>1122</v>
      </c>
      <c r="D695" s="1477"/>
      <c r="E695" s="1477"/>
      <c r="F695" s="1477"/>
      <c r="G695" s="1477"/>
      <c r="H695" s="1477"/>
      <c r="I695" s="1477"/>
      <c r="J695" s="1477"/>
      <c r="K695" s="1477"/>
      <c r="L695" s="1478"/>
      <c r="M695" s="1473" t="s">
        <v>1325</v>
      </c>
      <c r="N695" s="1474"/>
      <c r="O695" s="1474"/>
      <c r="P695" s="1474" t="s">
        <v>184</v>
      </c>
      <c r="Q695" s="1474"/>
      <c r="R695" s="1475"/>
      <c r="S695" s="1473" t="s">
        <v>1326</v>
      </c>
      <c r="T695" s="1474"/>
      <c r="U695" s="1474"/>
      <c r="V695" s="1474"/>
      <c r="W695" s="1474"/>
      <c r="X695" s="1475"/>
      <c r="Y695" s="594"/>
      <c r="Z695" s="152"/>
      <c r="AA695" s="794"/>
    </row>
    <row r="696" spans="1:27" s="312" customFormat="1" ht="9" customHeight="1" x14ac:dyDescent="0.2">
      <c r="A696" s="841"/>
      <c r="B696" s="150"/>
      <c r="C696" s="208"/>
      <c r="D696" s="208"/>
      <c r="E696" s="208"/>
      <c r="F696" s="508"/>
      <c r="G696" s="508"/>
      <c r="H696" s="508"/>
      <c r="I696" s="508"/>
      <c r="J696" s="508"/>
      <c r="K696" s="508"/>
      <c r="L696" s="508"/>
      <c r="M696" s="178"/>
      <c r="N696" s="178"/>
      <c r="O696" s="178"/>
      <c r="P696" s="178"/>
      <c r="Q696" s="159"/>
      <c r="R696" s="159"/>
      <c r="S696" s="873"/>
      <c r="T696" s="873"/>
      <c r="U696" s="873"/>
      <c r="V696" s="874"/>
      <c r="W696" s="874"/>
      <c r="X696" s="874"/>
      <c r="Y696" s="594"/>
      <c r="Z696" s="152"/>
      <c r="AA696" s="794"/>
    </row>
    <row r="697" spans="1:27" s="312" customFormat="1" ht="5.25" customHeight="1" x14ac:dyDescent="0.2">
      <c r="A697" s="1552" t="s">
        <v>1261</v>
      </c>
      <c r="B697" s="150"/>
      <c r="C697" s="1666" t="s">
        <v>1359</v>
      </c>
      <c r="D697" s="1486"/>
      <c r="E697" s="1486"/>
      <c r="F697" s="1486"/>
      <c r="G697" s="1486"/>
      <c r="H697" s="1486"/>
      <c r="I697" s="1486"/>
      <c r="J697" s="1486"/>
      <c r="K697" s="1486"/>
      <c r="L697" s="1567"/>
      <c r="M697" s="1934"/>
      <c r="N697" s="1935"/>
      <c r="O697" s="1935"/>
      <c r="P697" s="1936"/>
      <c r="Q697" s="1937"/>
      <c r="R697" s="1937"/>
      <c r="S697" s="1934"/>
      <c r="T697" s="1935"/>
      <c r="U697" s="1935"/>
      <c r="V697" s="1936"/>
      <c r="W697" s="1937"/>
      <c r="X697" s="1938"/>
      <c r="Y697" s="594"/>
      <c r="Z697" s="152"/>
      <c r="AA697" s="794"/>
    </row>
    <row r="698" spans="1:27" s="312" customFormat="1" ht="21.75" customHeight="1" x14ac:dyDescent="0.2">
      <c r="A698" s="1553"/>
      <c r="B698" s="150"/>
      <c r="C698" s="1704"/>
      <c r="D698" s="1568"/>
      <c r="E698" s="1568"/>
      <c r="F698" s="1568"/>
      <c r="G698" s="1568"/>
      <c r="H698" s="1568"/>
      <c r="I698" s="1568"/>
      <c r="J698" s="1568"/>
      <c r="K698" s="1568"/>
      <c r="L698" s="1569"/>
      <c r="M698" s="1931"/>
      <c r="N698" s="1931"/>
      <c r="O698" s="1931"/>
      <c r="P698" s="1932"/>
      <c r="Q698" s="1933"/>
      <c r="R698" s="1933"/>
      <c r="S698" s="1931"/>
      <c r="T698" s="1931"/>
      <c r="U698" s="1931"/>
      <c r="V698" s="1932"/>
      <c r="W698" s="1933"/>
      <c r="X698" s="1933"/>
      <c r="Y698" s="172" t="s">
        <v>122</v>
      </c>
      <c r="Z698" s="152"/>
      <c r="AA698" s="794">
        <f>IF(M698="?",0,IF(M698&lt;&gt;"",1,0))+IF(S698="?",0,IF(S698&lt;&gt;"",1,0))</f>
        <v>0</v>
      </c>
    </row>
    <row r="699" spans="1:27" s="312" customFormat="1" ht="5.25" customHeight="1" x14ac:dyDescent="0.2">
      <c r="A699" s="915"/>
      <c r="B699" s="150"/>
      <c r="C699" s="613"/>
      <c r="D699" s="613"/>
      <c r="E699" s="613"/>
      <c r="F699" s="864"/>
      <c r="G699" s="864"/>
      <c r="H699" s="864"/>
      <c r="I699" s="864"/>
      <c r="J699" s="864"/>
      <c r="K699" s="864"/>
      <c r="L699" s="864"/>
      <c r="M699" s="853"/>
      <c r="N699" s="853"/>
      <c r="O699" s="853"/>
      <c r="P699" s="853"/>
      <c r="Q699" s="177"/>
      <c r="R699" s="177"/>
      <c r="S699" s="911"/>
      <c r="T699" s="911"/>
      <c r="U699" s="911"/>
      <c r="V699" s="671"/>
      <c r="W699" s="671"/>
      <c r="X699" s="671"/>
      <c r="Y699" s="594"/>
      <c r="Z699" s="152"/>
      <c r="AA699" s="794"/>
    </row>
    <row r="700" spans="1:27" s="768" customFormat="1" ht="21" customHeight="1" x14ac:dyDescent="0.2">
      <c r="A700" s="398"/>
      <c r="B700" s="155"/>
      <c r="C700" s="204" t="s">
        <v>826</v>
      </c>
      <c r="D700" s="840"/>
      <c r="E700" s="840"/>
      <c r="F700" s="122"/>
      <c r="G700" s="122"/>
      <c r="H700" s="122"/>
      <c r="I700" s="122"/>
      <c r="J700" s="122"/>
      <c r="K700" s="122"/>
      <c r="L700" s="122"/>
      <c r="M700" s="122"/>
      <c r="N700" s="122"/>
      <c r="O700" s="122"/>
      <c r="P700" s="122"/>
      <c r="Q700" s="122"/>
      <c r="R700" s="122"/>
      <c r="S700" s="122"/>
      <c r="T700" s="122"/>
      <c r="U700" s="122"/>
      <c r="V700" s="172"/>
      <c r="W700" s="172"/>
      <c r="X700" s="172"/>
      <c r="Y700" s="172"/>
      <c r="Z700" s="156"/>
      <c r="AA700" s="794"/>
    </row>
    <row r="701" spans="1:27" ht="30" customHeight="1" x14ac:dyDescent="0.2">
      <c r="A701" s="396" t="s">
        <v>1228</v>
      </c>
      <c r="B701" s="174"/>
      <c r="C701" s="1833"/>
      <c r="D701" s="1834"/>
      <c r="E701" s="1834"/>
      <c r="F701" s="1834"/>
      <c r="G701" s="1834"/>
      <c r="H701" s="1834"/>
      <c r="I701" s="1834"/>
      <c r="J701" s="1834"/>
      <c r="K701" s="1834"/>
      <c r="L701" s="1834"/>
      <c r="M701" s="1834"/>
      <c r="N701" s="1834"/>
      <c r="O701" s="1834"/>
      <c r="P701" s="1834"/>
      <c r="Q701" s="1834"/>
      <c r="R701" s="1834"/>
      <c r="S701" s="1834"/>
      <c r="T701" s="1834"/>
      <c r="U701" s="1834"/>
      <c r="V701" s="1834"/>
      <c r="W701" s="1834"/>
      <c r="X701" s="1835"/>
      <c r="Y701" s="172"/>
      <c r="Z701" s="175"/>
      <c r="AA701" s="794">
        <f>IF(C701="?",0,IF(C701&lt;&gt;"",1,0))</f>
        <v>0</v>
      </c>
    </row>
    <row r="702" spans="1:27" ht="9" customHeight="1" x14ac:dyDescent="0.2">
      <c r="A702" s="265" t="str">
        <f>IF(L4&lt;&gt;"",L4,"")</f>
        <v>00000000</v>
      </c>
      <c r="B702" s="194"/>
      <c r="C702" s="123"/>
      <c r="D702" s="123"/>
      <c r="E702" s="123"/>
      <c r="F702" s="195"/>
      <c r="G702" s="195"/>
      <c r="H702" s="195"/>
      <c r="I702" s="195"/>
      <c r="J702" s="195"/>
      <c r="K702" s="195"/>
      <c r="L702" s="195"/>
      <c r="M702" s="80"/>
      <c r="N702" s="80"/>
      <c r="O702" s="80"/>
      <c r="P702" s="124"/>
      <c r="Q702" s="124"/>
      <c r="R702" s="124"/>
      <c r="S702" s="195"/>
      <c r="T702" s="195"/>
      <c r="U702" s="195"/>
      <c r="V702" s="124"/>
      <c r="W702" s="124"/>
      <c r="X702" s="124"/>
      <c r="Y702" s="124"/>
      <c r="Z702" s="196"/>
      <c r="AA702" s="794"/>
    </row>
    <row r="703" spans="1:27" s="312" customFormat="1" ht="5.25" customHeight="1" x14ac:dyDescent="0.2">
      <c r="A703" s="393"/>
      <c r="B703" s="279"/>
      <c r="C703" s="280"/>
      <c r="D703" s="280"/>
      <c r="E703" s="280"/>
      <c r="F703" s="280"/>
      <c r="G703" s="280"/>
      <c r="H703" s="280"/>
      <c r="I703" s="280"/>
      <c r="J703" s="280"/>
      <c r="K703" s="280"/>
      <c r="L703" s="280"/>
      <c r="M703" s="280"/>
      <c r="N703" s="280"/>
      <c r="O703" s="280"/>
      <c r="P703" s="280"/>
      <c r="Q703" s="280"/>
      <c r="R703" s="280"/>
      <c r="S703" s="280"/>
      <c r="T703" s="280"/>
      <c r="U703" s="280"/>
      <c r="V703" s="280"/>
      <c r="W703" s="280"/>
      <c r="X703" s="280"/>
      <c r="Y703" s="280"/>
      <c r="Z703" s="281"/>
      <c r="AA703" s="794"/>
    </row>
    <row r="704" spans="1:27" ht="24" customHeight="1" x14ac:dyDescent="0.2">
      <c r="A704" s="393"/>
      <c r="B704" s="174"/>
      <c r="C704" s="153" t="s">
        <v>725</v>
      </c>
      <c r="D704" s="153"/>
      <c r="E704" s="153"/>
      <c r="F704" s="179"/>
      <c r="G704" s="179"/>
      <c r="H704" s="179"/>
      <c r="I704" s="179"/>
      <c r="J704" s="179"/>
      <c r="K704" s="179"/>
      <c r="L704" s="179"/>
      <c r="M704" s="179"/>
      <c r="N704" s="179"/>
      <c r="O704" s="179"/>
      <c r="P704" s="179"/>
      <c r="Q704" s="179"/>
      <c r="R704" s="179"/>
      <c r="S704" s="179"/>
      <c r="T704" s="179"/>
      <c r="U704" s="1816" t="str">
        <f>IF(Stammdaten!S21&lt;&gt;"",Stammdaten!S21,"-")</f>
        <v>00000000</v>
      </c>
      <c r="V704" s="1817"/>
      <c r="W704" s="1817"/>
      <c r="X704" s="1818"/>
      <c r="Y704" s="179"/>
      <c r="Z704" s="175"/>
      <c r="AA704" s="794"/>
    </row>
    <row r="705" spans="1:27" s="768" customFormat="1" ht="5.25" customHeight="1" x14ac:dyDescent="0.2">
      <c r="A705" s="393"/>
      <c r="B705" s="155"/>
      <c r="C705" s="172"/>
      <c r="D705" s="198"/>
      <c r="E705" s="198"/>
      <c r="F705" s="172"/>
      <c r="G705" s="172"/>
      <c r="H705" s="172"/>
      <c r="I705" s="172"/>
      <c r="J705" s="172"/>
      <c r="K705" s="172"/>
      <c r="L705" s="172"/>
      <c r="M705" s="172"/>
      <c r="N705" s="172"/>
      <c r="O705" s="172"/>
      <c r="P705" s="172"/>
      <c r="Q705" s="172"/>
      <c r="R705" s="172"/>
      <c r="S705" s="172"/>
      <c r="T705" s="179"/>
      <c r="U705" s="172"/>
      <c r="V705" s="172"/>
      <c r="W705" s="172"/>
      <c r="X705" s="172"/>
      <c r="Y705" s="179"/>
      <c r="Z705" s="156"/>
      <c r="AA705" s="794"/>
    </row>
    <row r="706" spans="1:27" s="768" customFormat="1" ht="12" customHeight="1" x14ac:dyDescent="0.2">
      <c r="A706" s="393"/>
      <c r="B706" s="155"/>
      <c r="C706" s="199"/>
      <c r="D706" s="200" t="s">
        <v>5</v>
      </c>
      <c r="E706" s="200"/>
      <c r="F706" s="199"/>
      <c r="G706" s="199"/>
      <c r="H706" s="199"/>
      <c r="I706" s="199"/>
      <c r="J706" s="199"/>
      <c r="K706" s="172" t="s">
        <v>212</v>
      </c>
      <c r="L706" s="172"/>
      <c r="M706" s="172"/>
      <c r="N706" s="189"/>
      <c r="O706" s="189"/>
      <c r="P706" s="189"/>
      <c r="Q706" s="172"/>
      <c r="R706" s="172"/>
      <c r="S706" s="172"/>
      <c r="T706" s="179"/>
      <c r="U706" s="1838" t="s">
        <v>831</v>
      </c>
      <c r="V706" s="1839"/>
      <c r="W706" s="1839"/>
      <c r="X706" s="1840"/>
      <c r="Y706" s="179"/>
      <c r="Z706" s="156"/>
      <c r="AA706" s="794"/>
    </row>
    <row r="707" spans="1:27" s="768" customFormat="1" ht="12" customHeight="1" x14ac:dyDescent="0.2">
      <c r="A707" s="393"/>
      <c r="B707" s="155"/>
      <c r="C707" s="172"/>
      <c r="D707" s="198"/>
      <c r="E707" s="198"/>
      <c r="F707" s="172"/>
      <c r="G707" s="172"/>
      <c r="H707" s="172"/>
      <c r="I707" s="172"/>
      <c r="J707" s="172"/>
      <c r="K707" s="172" t="s">
        <v>213</v>
      </c>
      <c r="L707" s="172"/>
      <c r="M707" s="172"/>
      <c r="N707" s="189"/>
      <c r="O707" s="189"/>
      <c r="P707" s="189"/>
      <c r="Q707" s="193"/>
      <c r="R707" s="193"/>
      <c r="S707" s="193"/>
      <c r="T707" s="179"/>
      <c r="U707" s="1841"/>
      <c r="V707" s="1842"/>
      <c r="W707" s="1842"/>
      <c r="X707" s="1843"/>
      <c r="Y707" s="179"/>
      <c r="Z707" s="156"/>
      <c r="AA707" s="794"/>
    </row>
    <row r="708" spans="1:27" s="768" customFormat="1" ht="12" customHeight="1" x14ac:dyDescent="0.2">
      <c r="A708" s="393"/>
      <c r="B708" s="155"/>
      <c r="C708" s="172"/>
      <c r="D708" s="201" t="s">
        <v>255</v>
      </c>
      <c r="E708" s="201"/>
      <c r="F708" s="172"/>
      <c r="G708" s="172"/>
      <c r="H708" s="172"/>
      <c r="I708" s="172"/>
      <c r="J708" s="172"/>
      <c r="K708" s="172" t="s">
        <v>168</v>
      </c>
      <c r="L708" s="172"/>
      <c r="M708" s="172"/>
      <c r="N708" s="189"/>
      <c r="O708" s="189"/>
      <c r="P708" s="189"/>
      <c r="Q708" s="193"/>
      <c r="R708" s="193"/>
      <c r="S708" s="193"/>
      <c r="T708" s="179"/>
      <c r="U708" s="1841"/>
      <c r="V708" s="1842"/>
      <c r="W708" s="1842"/>
      <c r="X708" s="1843"/>
      <c r="Y708" s="179"/>
      <c r="Z708" s="156"/>
      <c r="AA708" s="794"/>
    </row>
    <row r="709" spans="1:27" s="768" customFormat="1" ht="12" customHeight="1" x14ac:dyDescent="0.2">
      <c r="A709" s="393"/>
      <c r="B709" s="155"/>
      <c r="C709" s="172"/>
      <c r="D709" s="201" t="s">
        <v>179</v>
      </c>
      <c r="E709" s="201"/>
      <c r="F709" s="172"/>
      <c r="G709" s="172"/>
      <c r="H709" s="172"/>
      <c r="I709" s="172"/>
      <c r="J709" s="172"/>
      <c r="K709" s="172" t="s">
        <v>169</v>
      </c>
      <c r="L709" s="172"/>
      <c r="M709" s="172"/>
      <c r="N709" s="189"/>
      <c r="O709" s="189"/>
      <c r="P709" s="189"/>
      <c r="Q709" s="172"/>
      <c r="R709" s="172"/>
      <c r="S709" s="172"/>
      <c r="T709" s="179"/>
      <c r="U709" s="1841"/>
      <c r="V709" s="1842"/>
      <c r="W709" s="1842"/>
      <c r="X709" s="1843"/>
      <c r="Y709" s="179"/>
      <c r="Z709" s="156"/>
      <c r="AA709" s="794"/>
    </row>
    <row r="710" spans="1:27" s="768" customFormat="1" ht="12" customHeight="1" x14ac:dyDescent="0.2">
      <c r="A710" s="393"/>
      <c r="B710" s="155"/>
      <c r="C710" s="172"/>
      <c r="D710" s="201" t="s">
        <v>808</v>
      </c>
      <c r="E710" s="201"/>
      <c r="F710" s="172"/>
      <c r="G710" s="172"/>
      <c r="H710" s="172"/>
      <c r="I710" s="172"/>
      <c r="J710" s="172"/>
      <c r="K710" s="172" t="s">
        <v>170</v>
      </c>
      <c r="L710" s="172"/>
      <c r="M710" s="172"/>
      <c r="N710" s="189"/>
      <c r="O710" s="189"/>
      <c r="P710" s="189"/>
      <c r="Q710" s="172"/>
      <c r="R710" s="172"/>
      <c r="S710" s="172"/>
      <c r="T710" s="179"/>
      <c r="U710" s="1844"/>
      <c r="V710" s="1845"/>
      <c r="W710" s="1845"/>
      <c r="X710" s="1846"/>
      <c r="Y710" s="179"/>
      <c r="Z710" s="156"/>
      <c r="AA710" s="794"/>
    </row>
    <row r="711" spans="1:27" s="768" customFormat="1" ht="10.5" customHeight="1" x14ac:dyDescent="0.2">
      <c r="A711" s="393"/>
      <c r="B711" s="155"/>
      <c r="C711" s="172"/>
      <c r="D711" s="198"/>
      <c r="E711" s="198"/>
      <c r="F711" s="172"/>
      <c r="G711" s="172"/>
      <c r="H711" s="172"/>
      <c r="I711" s="172"/>
      <c r="J711" s="172"/>
      <c r="K711" s="172"/>
      <c r="L711" s="172"/>
      <c r="M711" s="172"/>
      <c r="N711" s="172"/>
      <c r="O711" s="172"/>
      <c r="P711" s="172"/>
      <c r="Q711" s="172"/>
      <c r="R711" s="172"/>
      <c r="S711" s="172"/>
      <c r="T711" s="172"/>
      <c r="U711" s="172"/>
      <c r="V711" s="172"/>
      <c r="W711" s="172"/>
      <c r="X711" s="172"/>
      <c r="Y711" s="172"/>
      <c r="Z711" s="156"/>
      <c r="AA711" s="794"/>
    </row>
    <row r="712" spans="1:27" s="312" customFormat="1" ht="27" customHeight="1" x14ac:dyDescent="0.2">
      <c r="A712" s="402"/>
      <c r="B712" s="150"/>
      <c r="C712" s="1819" t="s">
        <v>190</v>
      </c>
      <c r="D712" s="1819"/>
      <c r="E712" s="1819"/>
      <c r="F712" s="1819"/>
      <c r="G712" s="1819"/>
      <c r="H712" s="1819"/>
      <c r="I712" s="1819"/>
      <c r="J712" s="1819"/>
      <c r="K712" s="1819"/>
      <c r="L712" s="1819"/>
      <c r="M712" s="1819"/>
      <c r="N712" s="1819"/>
      <c r="O712" s="1819"/>
      <c r="P712" s="1819"/>
      <c r="Q712" s="1819"/>
      <c r="R712" s="1819"/>
      <c r="S712" s="1819"/>
      <c r="T712" s="1819"/>
      <c r="U712" s="1819"/>
      <c r="V712" s="1819"/>
      <c r="W712" s="1819"/>
      <c r="X712" s="1819"/>
      <c r="Y712" s="417"/>
      <c r="Z712" s="152"/>
      <c r="AA712" s="794"/>
    </row>
    <row r="713" spans="1:27" s="313" customFormat="1" ht="5.25" customHeight="1" x14ac:dyDescent="0.2">
      <c r="A713" s="265"/>
      <c r="B713" s="150"/>
      <c r="C713" s="520"/>
      <c r="D713" s="520"/>
      <c r="E713" s="520"/>
      <c r="F713" s="520"/>
      <c r="G713" s="520"/>
      <c r="H713" s="520"/>
      <c r="I713" s="520"/>
      <c r="J713" s="520"/>
      <c r="K713" s="520"/>
      <c r="L713" s="520"/>
      <c r="M713" s="520"/>
      <c r="N713" s="520"/>
      <c r="O713" s="520"/>
      <c r="P713" s="517"/>
      <c r="Q713" s="517"/>
      <c r="R713" s="714"/>
      <c r="S713" s="714"/>
      <c r="T713" s="714"/>
      <c r="U713" s="714"/>
      <c r="V713" s="714"/>
      <c r="W713" s="714"/>
      <c r="X713" s="716"/>
      <c r="Y713" s="514"/>
      <c r="Z713" s="152"/>
      <c r="AA713" s="794"/>
    </row>
    <row r="714" spans="1:27" s="313" customFormat="1" ht="15" customHeight="1" x14ac:dyDescent="0.2">
      <c r="A714" s="265" t="s">
        <v>504</v>
      </c>
      <c r="B714" s="150"/>
      <c r="C714" s="305" t="s">
        <v>144</v>
      </c>
      <c r="D714" s="306"/>
      <c r="E714" s="306"/>
      <c r="F714" s="306"/>
      <c r="G714" s="306"/>
      <c r="H714" s="306"/>
      <c r="I714" s="306"/>
      <c r="J714" s="306"/>
      <c r="K714" s="306"/>
      <c r="L714" s="306"/>
      <c r="M714" s="306"/>
      <c r="N714" s="306"/>
      <c r="O714" s="306"/>
      <c r="P714" s="306"/>
      <c r="Q714" s="306"/>
      <c r="R714" s="512"/>
      <c r="S714" s="512"/>
      <c r="T714" s="512"/>
      <c r="U714" s="512"/>
      <c r="V714" s="512"/>
      <c r="W714" s="512"/>
      <c r="X714" s="683" t="s">
        <v>849</v>
      </c>
      <c r="Y714" s="514"/>
      <c r="Z714" s="175"/>
      <c r="AA714" s="794">
        <f>IF(X714="?",0,IF(X714&lt;&gt;"",1,0))</f>
        <v>0</v>
      </c>
    </row>
    <row r="715" spans="1:27" s="313" customFormat="1" ht="5.25" customHeight="1" x14ac:dyDescent="0.2">
      <c r="A715" s="265"/>
      <c r="B715" s="150"/>
      <c r="C715" s="520"/>
      <c r="D715" s="520"/>
      <c r="E715" s="520"/>
      <c r="F715" s="520"/>
      <c r="G715" s="520"/>
      <c r="H715" s="520"/>
      <c r="I715" s="520"/>
      <c r="J715" s="520"/>
      <c r="K715" s="520"/>
      <c r="L715" s="520"/>
      <c r="M715" s="520"/>
      <c r="N715" s="520"/>
      <c r="O715" s="520"/>
      <c r="P715" s="517"/>
      <c r="Q715" s="517"/>
      <c r="R715" s="534"/>
      <c r="S715" s="534"/>
      <c r="T715" s="534"/>
      <c r="U715" s="534"/>
      <c r="V715" s="534"/>
      <c r="W715" s="534"/>
      <c r="X715" s="514"/>
      <c r="Y715" s="514"/>
      <c r="Z715" s="152"/>
      <c r="AA715" s="794"/>
    </row>
    <row r="716" spans="1:27" s="313" customFormat="1" ht="15" customHeight="1" x14ac:dyDescent="0.2">
      <c r="A716" s="265" t="s">
        <v>505</v>
      </c>
      <c r="B716" s="150"/>
      <c r="C716" s="305" t="s">
        <v>146</v>
      </c>
      <c r="D716" s="306"/>
      <c r="E716" s="306"/>
      <c r="F716" s="306"/>
      <c r="G716" s="306"/>
      <c r="H716" s="306"/>
      <c r="I716" s="306"/>
      <c r="J716" s="306"/>
      <c r="K716" s="306"/>
      <c r="L716" s="306"/>
      <c r="M716" s="306"/>
      <c r="N716" s="306"/>
      <c r="O716" s="306"/>
      <c r="P716" s="306"/>
      <c r="Q716" s="306"/>
      <c r="R716" s="512"/>
      <c r="S716" s="512"/>
      <c r="T716" s="512"/>
      <c r="U716" s="512"/>
      <c r="V716" s="512"/>
      <c r="W716" s="512"/>
      <c r="X716" s="683" t="s">
        <v>849</v>
      </c>
      <c r="Y716" s="514"/>
      <c r="Z716" s="175"/>
      <c r="AA716" s="794">
        <f>IF(X716="?",0,IF(X716&lt;&gt;"",1,0))</f>
        <v>0</v>
      </c>
    </row>
    <row r="717" spans="1:27" s="768" customFormat="1" ht="5.25" customHeight="1" x14ac:dyDescent="0.2">
      <c r="A717" s="1552" t="s">
        <v>506</v>
      </c>
      <c r="B717" s="155"/>
      <c r="C717" s="198"/>
      <c r="D717" s="198"/>
      <c r="E717" s="198"/>
      <c r="F717" s="172"/>
      <c r="G717" s="172"/>
      <c r="H717" s="172"/>
      <c r="I717" s="172"/>
      <c r="J717" s="172"/>
      <c r="K717" s="172"/>
      <c r="L717" s="172"/>
      <c r="M717" s="172"/>
      <c r="N717" s="172"/>
      <c r="O717" s="172"/>
      <c r="P717" s="172"/>
      <c r="Q717" s="172"/>
      <c r="R717" s="172"/>
      <c r="S717" s="172"/>
      <c r="T717" s="172"/>
      <c r="U717" s="172"/>
      <c r="V717" s="172"/>
      <c r="W717" s="172"/>
      <c r="X717" s="172"/>
      <c r="Y717" s="172"/>
      <c r="Z717" s="156"/>
      <c r="AA717" s="794"/>
    </row>
    <row r="718" spans="1:27" s="765" customFormat="1" ht="15" customHeight="1" x14ac:dyDescent="0.2">
      <c r="A718" s="1927"/>
      <c r="B718" s="174"/>
      <c r="C718" s="202" t="s">
        <v>145</v>
      </c>
      <c r="D718" s="202"/>
      <c r="E718" s="202"/>
      <c r="F718" s="202"/>
      <c r="G718" s="202"/>
      <c r="H718" s="202"/>
      <c r="I718" s="202"/>
      <c r="J718" s="1928"/>
      <c r="K718" s="1928"/>
      <c r="L718" s="1928"/>
      <c r="M718" s="1928"/>
      <c r="N718" s="1928"/>
      <c r="O718" s="1928"/>
      <c r="P718" s="1928"/>
      <c r="Q718" s="1928"/>
      <c r="R718" s="1928"/>
      <c r="S718" s="1928"/>
      <c r="T718" s="1928"/>
      <c r="U718" s="1928"/>
      <c r="V718" s="1928"/>
      <c r="W718" s="202"/>
      <c r="X718" s="683" t="s">
        <v>849</v>
      </c>
      <c r="Y718" s="1054"/>
      <c r="Z718" s="175"/>
      <c r="AA718" s="794">
        <f>IF(J718="?",0,IF(J718&lt;&gt;"",1,0))+IF(X718="?",0,IF(X718&lt;&gt;"",1,0))</f>
        <v>0</v>
      </c>
    </row>
    <row r="719" spans="1:27" s="768" customFormat="1" ht="5.25" customHeight="1" x14ac:dyDescent="0.2">
      <c r="A719" s="1552" t="s">
        <v>507</v>
      </c>
      <c r="B719" s="155"/>
      <c r="C719" s="198"/>
      <c r="D719" s="198"/>
      <c r="E719" s="198"/>
      <c r="F719" s="172"/>
      <c r="G719" s="172"/>
      <c r="H719" s="172"/>
      <c r="I719" s="172"/>
      <c r="J719" s="172"/>
      <c r="K719" s="172"/>
      <c r="L719" s="172"/>
      <c r="M719" s="172"/>
      <c r="N719" s="172"/>
      <c r="O719" s="172"/>
      <c r="P719" s="172"/>
      <c r="Q719" s="172"/>
      <c r="R719" s="172"/>
      <c r="S719" s="172"/>
      <c r="T719" s="172"/>
      <c r="U719" s="172"/>
      <c r="V719" s="172"/>
      <c r="W719" s="172"/>
      <c r="X719" s="172"/>
      <c r="Y719" s="172"/>
      <c r="Z719" s="156"/>
      <c r="AA719" s="794"/>
    </row>
    <row r="720" spans="1:27" s="765" customFormat="1" ht="15" customHeight="1" x14ac:dyDescent="0.2">
      <c r="A720" s="1927"/>
      <c r="B720" s="174"/>
      <c r="C720" s="202" t="s">
        <v>145</v>
      </c>
      <c r="D720" s="202"/>
      <c r="E720" s="202"/>
      <c r="F720" s="202"/>
      <c r="G720" s="202"/>
      <c r="H720" s="202"/>
      <c r="I720" s="202"/>
      <c r="J720" s="1928"/>
      <c r="K720" s="1928"/>
      <c r="L720" s="1928"/>
      <c r="M720" s="1928"/>
      <c r="N720" s="1928"/>
      <c r="O720" s="1928"/>
      <c r="P720" s="1928"/>
      <c r="Q720" s="1928"/>
      <c r="R720" s="1928"/>
      <c r="S720" s="1928"/>
      <c r="T720" s="1928"/>
      <c r="U720" s="1928"/>
      <c r="V720" s="1928"/>
      <c r="W720" s="202"/>
      <c r="X720" s="683" t="s">
        <v>849</v>
      </c>
      <c r="Y720" s="179"/>
      <c r="Z720" s="175"/>
      <c r="AA720" s="794">
        <f>IF(J720="?",0,IF(J720&lt;&gt;"",1,0))+IF(X720="?",0,IF(X720&lt;&gt;"",1,0))</f>
        <v>0</v>
      </c>
    </row>
    <row r="721" spans="1:27" s="768" customFormat="1" ht="10.5" customHeight="1" x14ac:dyDescent="0.2">
      <c r="A721" s="393"/>
      <c r="B721" s="535"/>
      <c r="C721" s="536"/>
      <c r="D721" s="537"/>
      <c r="E721" s="537"/>
      <c r="F721" s="536"/>
      <c r="G721" s="536"/>
      <c r="H721" s="536"/>
      <c r="I721" s="536"/>
      <c r="J721" s="536"/>
      <c r="K721" s="536"/>
      <c r="L721" s="536"/>
      <c r="M721" s="536"/>
      <c r="N721" s="536"/>
      <c r="O721" s="536"/>
      <c r="P721" s="536"/>
      <c r="Q721" s="536"/>
      <c r="R721" s="536"/>
      <c r="S721" s="536"/>
      <c r="T721" s="536"/>
      <c r="U721" s="536"/>
      <c r="V721" s="536"/>
      <c r="W721" s="536"/>
      <c r="X721" s="536"/>
      <c r="Y721" s="536"/>
      <c r="Z721" s="538"/>
      <c r="AA721" s="794"/>
    </row>
    <row r="722" spans="1:27" ht="21" customHeight="1" x14ac:dyDescent="0.2">
      <c r="A722" s="393"/>
      <c r="B722" s="174"/>
      <c r="C722" s="515" t="s">
        <v>41</v>
      </c>
      <c r="D722" s="515"/>
      <c r="E722" s="515"/>
      <c r="F722" s="515"/>
      <c r="G722" s="515"/>
      <c r="H722" s="515"/>
      <c r="I722" s="515"/>
      <c r="J722" s="515"/>
      <c r="K722" s="515"/>
      <c r="L722" s="515"/>
      <c r="M722" s="515"/>
      <c r="N722" s="515"/>
      <c r="O722" s="515"/>
      <c r="P722" s="515"/>
      <c r="Q722" s="515"/>
      <c r="R722" s="515"/>
      <c r="S722" s="515"/>
      <c r="T722" s="515"/>
      <c r="U722" s="515"/>
      <c r="V722" s="515"/>
      <c r="W722" s="515"/>
      <c r="X722" s="515"/>
      <c r="Y722" s="203"/>
      <c r="Z722" s="175"/>
      <c r="AA722" s="794"/>
    </row>
    <row r="723" spans="1:27" ht="21" customHeight="1" x14ac:dyDescent="0.2">
      <c r="A723" s="402"/>
      <c r="B723" s="174"/>
      <c r="C723" s="204" t="s">
        <v>45</v>
      </c>
      <c r="D723" s="204"/>
      <c r="E723" s="204"/>
      <c r="F723" s="205"/>
      <c r="G723" s="205"/>
      <c r="H723" s="205"/>
      <c r="I723" s="205"/>
      <c r="J723" s="205"/>
      <c r="K723" s="205"/>
      <c r="L723" s="205"/>
      <c r="M723" s="205"/>
      <c r="N723" s="205"/>
      <c r="O723" s="205"/>
      <c r="P723" s="172"/>
      <c r="Q723" s="172"/>
      <c r="R723" s="172"/>
      <c r="S723" s="172"/>
      <c r="T723" s="172"/>
      <c r="U723" s="172"/>
      <c r="V723" s="172"/>
      <c r="W723" s="172"/>
      <c r="X723" s="179"/>
      <c r="Y723" s="179"/>
      <c r="Z723" s="175"/>
      <c r="AA723" s="794"/>
    </row>
    <row r="724" spans="1:27" s="313" customFormat="1" ht="5.25" customHeight="1" x14ac:dyDescent="0.2">
      <c r="A724" s="265"/>
      <c r="B724" s="150"/>
      <c r="C724" s="520"/>
      <c r="D724" s="520"/>
      <c r="E724" s="520"/>
      <c r="F724" s="520"/>
      <c r="G724" s="520"/>
      <c r="H724" s="520"/>
      <c r="I724" s="520"/>
      <c r="J724" s="520"/>
      <c r="K724" s="520"/>
      <c r="L724" s="520"/>
      <c r="M724" s="520"/>
      <c r="N724" s="520"/>
      <c r="O724" s="520"/>
      <c r="P724" s="517"/>
      <c r="Q724" s="517"/>
      <c r="R724" s="714"/>
      <c r="S724" s="714"/>
      <c r="T724" s="714"/>
      <c r="U724" s="714"/>
      <c r="V724" s="714"/>
      <c r="W724" s="714"/>
      <c r="X724" s="179"/>
      <c r="Y724" s="514"/>
      <c r="Z724" s="152"/>
      <c r="AA724" s="794"/>
    </row>
    <row r="725" spans="1:27" s="313" customFormat="1" ht="15" customHeight="1" x14ac:dyDescent="0.2">
      <c r="A725" s="265" t="s">
        <v>508</v>
      </c>
      <c r="B725" s="150"/>
      <c r="C725" s="306" t="s">
        <v>44</v>
      </c>
      <c r="D725" s="306"/>
      <c r="E725" s="306"/>
      <c r="F725" s="306"/>
      <c r="G725" s="306"/>
      <c r="H725" s="306"/>
      <c r="I725" s="306"/>
      <c r="J725" s="306"/>
      <c r="K725" s="306"/>
      <c r="L725" s="306"/>
      <c r="M725" s="306"/>
      <c r="N725" s="306"/>
      <c r="O725" s="306"/>
      <c r="P725" s="306"/>
      <c r="Q725" s="306"/>
      <c r="R725" s="512"/>
      <c r="S725" s="512"/>
      <c r="T725" s="512"/>
      <c r="U725" s="512"/>
      <c r="V725" s="512"/>
      <c r="W725" s="512"/>
      <c r="X725" s="683" t="s">
        <v>849</v>
      </c>
      <c r="Y725" s="514"/>
      <c r="Z725" s="175"/>
      <c r="AA725" s="794">
        <f>IF(X725="?",0,IF(X725&lt;&gt;"",1,0))</f>
        <v>0</v>
      </c>
    </row>
    <row r="726" spans="1:27" s="313" customFormat="1" ht="5.25" customHeight="1" x14ac:dyDescent="0.2">
      <c r="A726" s="265"/>
      <c r="B726" s="150"/>
      <c r="C726" s="172"/>
      <c r="D726" s="520"/>
      <c r="E726" s="520"/>
      <c r="F726" s="520"/>
      <c r="G726" s="520"/>
      <c r="H726" s="520"/>
      <c r="I726" s="520"/>
      <c r="J726" s="520"/>
      <c r="K726" s="520"/>
      <c r="L726" s="520"/>
      <c r="M726" s="520"/>
      <c r="N726" s="520"/>
      <c r="O726" s="520"/>
      <c r="P726" s="517"/>
      <c r="Q726" s="517"/>
      <c r="R726" s="534"/>
      <c r="S726" s="534"/>
      <c r="T726" s="534"/>
      <c r="U726" s="534"/>
      <c r="V726" s="534"/>
      <c r="W726" s="534"/>
      <c r="X726" s="514"/>
      <c r="Y726" s="514"/>
      <c r="Z726" s="152"/>
      <c r="AA726" s="794"/>
    </row>
    <row r="727" spans="1:27" s="313" customFormat="1" ht="15" customHeight="1" x14ac:dyDescent="0.2">
      <c r="A727" s="265" t="s">
        <v>509</v>
      </c>
      <c r="B727" s="150"/>
      <c r="C727" s="306" t="s">
        <v>43</v>
      </c>
      <c r="D727" s="306"/>
      <c r="E727" s="306"/>
      <c r="F727" s="306"/>
      <c r="G727" s="306"/>
      <c r="H727" s="306"/>
      <c r="I727" s="306"/>
      <c r="J727" s="306"/>
      <c r="K727" s="306"/>
      <c r="L727" s="306"/>
      <c r="M727" s="306"/>
      <c r="N727" s="306"/>
      <c r="O727" s="306"/>
      <c r="P727" s="306"/>
      <c r="Q727" s="306"/>
      <c r="R727" s="512"/>
      <c r="S727" s="512"/>
      <c r="T727" s="512"/>
      <c r="U727" s="512"/>
      <c r="V727" s="512"/>
      <c r="W727" s="512"/>
      <c r="X727" s="683" t="s">
        <v>849</v>
      </c>
      <c r="Y727" s="514"/>
      <c r="Z727" s="175"/>
      <c r="AA727" s="794">
        <f>IF(X727="?",0,IF(X727&lt;&gt;"",1,0))</f>
        <v>0</v>
      </c>
    </row>
    <row r="728" spans="1:27" s="313" customFormat="1" ht="5.25" customHeight="1" x14ac:dyDescent="0.2">
      <c r="A728" s="265"/>
      <c r="B728" s="150"/>
      <c r="C728" s="172"/>
      <c r="D728" s="520"/>
      <c r="E728" s="520"/>
      <c r="F728" s="520"/>
      <c r="G728" s="520"/>
      <c r="H728" s="520"/>
      <c r="I728" s="520"/>
      <c r="J728" s="520"/>
      <c r="K728" s="520"/>
      <c r="L728" s="520"/>
      <c r="M728" s="520"/>
      <c r="N728" s="520"/>
      <c r="O728" s="520"/>
      <c r="P728" s="517"/>
      <c r="Q728" s="517"/>
      <c r="R728" s="534"/>
      <c r="S728" s="534"/>
      <c r="T728" s="534"/>
      <c r="U728" s="534"/>
      <c r="V728" s="534"/>
      <c r="W728" s="534"/>
      <c r="X728" s="514"/>
      <c r="Y728" s="514"/>
      <c r="Z728" s="152"/>
      <c r="AA728" s="794"/>
    </row>
    <row r="729" spans="1:27" s="313" customFormat="1" ht="15" customHeight="1" x14ac:dyDescent="0.2">
      <c r="A729" s="265" t="s">
        <v>510</v>
      </c>
      <c r="B729" s="150"/>
      <c r="C729" s="306" t="s">
        <v>154</v>
      </c>
      <c r="D729" s="306"/>
      <c r="E729" s="306"/>
      <c r="F729" s="306"/>
      <c r="G729" s="306"/>
      <c r="H729" s="306"/>
      <c r="I729" s="306"/>
      <c r="J729" s="306"/>
      <c r="K729" s="306"/>
      <c r="L729" s="306"/>
      <c r="M729" s="306"/>
      <c r="N729" s="306"/>
      <c r="O729" s="306"/>
      <c r="P729" s="306"/>
      <c r="Q729" s="306"/>
      <c r="R729" s="512"/>
      <c r="S729" s="512"/>
      <c r="T729" s="512"/>
      <c r="U729" s="512"/>
      <c r="V729" s="512"/>
      <c r="W729" s="512"/>
      <c r="X729" s="683" t="s">
        <v>849</v>
      </c>
      <c r="Y729" s="514"/>
      <c r="Z729" s="175"/>
      <c r="AA729" s="794">
        <f>IF(X729="?",0,IF(X729&lt;&gt;"",1,0))</f>
        <v>0</v>
      </c>
    </row>
    <row r="730" spans="1:27" s="313" customFormat="1" ht="5.25" customHeight="1" x14ac:dyDescent="0.2">
      <c r="A730" s="265"/>
      <c r="B730" s="150"/>
      <c r="C730" s="172"/>
      <c r="D730" s="520"/>
      <c r="E730" s="520"/>
      <c r="F730" s="520"/>
      <c r="G730" s="520"/>
      <c r="H730" s="520"/>
      <c r="I730" s="520"/>
      <c r="J730" s="520"/>
      <c r="K730" s="520"/>
      <c r="L730" s="520"/>
      <c r="M730" s="520"/>
      <c r="N730" s="520"/>
      <c r="O730" s="520"/>
      <c r="P730" s="517"/>
      <c r="Q730" s="517"/>
      <c r="R730" s="534"/>
      <c r="S730" s="534"/>
      <c r="T730" s="534"/>
      <c r="U730" s="534"/>
      <c r="V730" s="534"/>
      <c r="W730" s="534"/>
      <c r="X730" s="514"/>
      <c r="Y730" s="514"/>
      <c r="Z730" s="152"/>
      <c r="AA730" s="794"/>
    </row>
    <row r="731" spans="1:27" s="313" customFormat="1" ht="15" customHeight="1" x14ac:dyDescent="0.2">
      <c r="A731" s="265" t="s">
        <v>511</v>
      </c>
      <c r="B731" s="150"/>
      <c r="C731" s="306" t="s">
        <v>50</v>
      </c>
      <c r="D731" s="306"/>
      <c r="E731" s="306"/>
      <c r="F731" s="306"/>
      <c r="G731" s="306"/>
      <c r="H731" s="306"/>
      <c r="I731" s="306"/>
      <c r="J731" s="306"/>
      <c r="K731" s="306"/>
      <c r="L731" s="306"/>
      <c r="M731" s="306"/>
      <c r="N731" s="306"/>
      <c r="O731" s="306"/>
      <c r="P731" s="306"/>
      <c r="Q731" s="306"/>
      <c r="R731" s="512"/>
      <c r="S731" s="512"/>
      <c r="T731" s="512"/>
      <c r="U731" s="512"/>
      <c r="V731" s="512"/>
      <c r="W731" s="512"/>
      <c r="X731" s="683" t="s">
        <v>849</v>
      </c>
      <c r="Y731" s="514"/>
      <c r="Z731" s="175"/>
      <c r="AA731" s="794">
        <f>IF(X731="?",0,IF(X731&lt;&gt;"",1,0))</f>
        <v>0</v>
      </c>
    </row>
    <row r="732" spans="1:27" s="313" customFormat="1" ht="5.25" customHeight="1" x14ac:dyDescent="0.2">
      <c r="A732" s="265"/>
      <c r="B732" s="150"/>
      <c r="C732" s="172"/>
      <c r="D732" s="520"/>
      <c r="E732" s="520"/>
      <c r="F732" s="520"/>
      <c r="G732" s="520"/>
      <c r="H732" s="520"/>
      <c r="I732" s="520"/>
      <c r="J732" s="520"/>
      <c r="K732" s="520"/>
      <c r="L732" s="520"/>
      <c r="M732" s="520"/>
      <c r="N732" s="520"/>
      <c r="O732" s="520"/>
      <c r="P732" s="517"/>
      <c r="Q732" s="517"/>
      <c r="R732" s="534"/>
      <c r="S732" s="534"/>
      <c r="T732" s="534"/>
      <c r="U732" s="534"/>
      <c r="V732" s="534"/>
      <c r="W732" s="534"/>
      <c r="X732" s="514"/>
      <c r="Y732" s="514"/>
      <c r="Z732" s="152"/>
      <c r="AA732" s="794"/>
    </row>
    <row r="733" spans="1:27" s="313" customFormat="1" ht="15" customHeight="1" x14ac:dyDescent="0.2">
      <c r="A733" s="265" t="s">
        <v>512</v>
      </c>
      <c r="B733" s="150"/>
      <c r="C733" s="306" t="s">
        <v>164</v>
      </c>
      <c r="D733" s="306"/>
      <c r="E733" s="306"/>
      <c r="F733" s="306"/>
      <c r="G733" s="306"/>
      <c r="H733" s="306"/>
      <c r="I733" s="306"/>
      <c r="J733" s="306"/>
      <c r="K733" s="306"/>
      <c r="L733" s="306"/>
      <c r="M733" s="306"/>
      <c r="N733" s="306"/>
      <c r="O733" s="306"/>
      <c r="P733" s="306"/>
      <c r="Q733" s="306"/>
      <c r="R733" s="512"/>
      <c r="S733" s="512"/>
      <c r="T733" s="512"/>
      <c r="U733" s="512"/>
      <c r="V733" s="512"/>
      <c r="W733" s="512"/>
      <c r="X733" s="683" t="s">
        <v>849</v>
      </c>
      <c r="Y733" s="514"/>
      <c r="Z733" s="175"/>
      <c r="AA733" s="794">
        <f>IF(X733="?",0,IF(X733&lt;&gt;"",1,0))</f>
        <v>0</v>
      </c>
    </row>
    <row r="734" spans="1:27" s="313" customFormat="1" ht="5.25" customHeight="1" x14ac:dyDescent="0.2">
      <c r="A734" s="265"/>
      <c r="B734" s="150"/>
      <c r="C734" s="172"/>
      <c r="D734" s="520"/>
      <c r="E734" s="520"/>
      <c r="F734" s="520"/>
      <c r="G734" s="520"/>
      <c r="H734" s="520"/>
      <c r="I734" s="520"/>
      <c r="J734" s="520"/>
      <c r="K734" s="520"/>
      <c r="L734" s="520"/>
      <c r="M734" s="520"/>
      <c r="N734" s="520"/>
      <c r="O734" s="520"/>
      <c r="P734" s="517"/>
      <c r="Q734" s="517"/>
      <c r="R734" s="534"/>
      <c r="S734" s="534"/>
      <c r="T734" s="534"/>
      <c r="U734" s="534"/>
      <c r="V734" s="534"/>
      <c r="W734" s="534"/>
      <c r="X734" s="514"/>
      <c r="Y734" s="514"/>
      <c r="Z734" s="152"/>
      <c r="AA734" s="794"/>
    </row>
    <row r="735" spans="1:27" s="313" customFormat="1" ht="15" customHeight="1" x14ac:dyDescent="0.2">
      <c r="A735" s="265" t="s">
        <v>513</v>
      </c>
      <c r="B735" s="150"/>
      <c r="C735" s="658" t="s">
        <v>819</v>
      </c>
      <c r="D735" s="306"/>
      <c r="E735" s="306"/>
      <c r="F735" s="306"/>
      <c r="G735" s="306"/>
      <c r="H735" s="306"/>
      <c r="I735" s="306"/>
      <c r="J735" s="306"/>
      <c r="K735" s="306"/>
      <c r="L735" s="306"/>
      <c r="M735" s="306"/>
      <c r="N735" s="306"/>
      <c r="O735" s="306"/>
      <c r="P735" s="306"/>
      <c r="Q735" s="306"/>
      <c r="R735" s="512"/>
      <c r="S735" s="512"/>
      <c r="T735" s="512"/>
      <c r="U735" s="512"/>
      <c r="V735" s="512"/>
      <c r="W735" s="512"/>
      <c r="X735" s="683" t="s">
        <v>849</v>
      </c>
      <c r="Y735" s="514"/>
      <c r="Z735" s="175"/>
      <c r="AA735" s="794">
        <f>IF(X735="?",0,IF(X735&lt;&gt;"",1,0))</f>
        <v>0</v>
      </c>
    </row>
    <row r="736" spans="1:27" s="313" customFormat="1" ht="5.25" customHeight="1" x14ac:dyDescent="0.2">
      <c r="A736" s="265"/>
      <c r="B736" s="150"/>
      <c r="C736" s="172"/>
      <c r="D736" s="172"/>
      <c r="E736" s="520"/>
      <c r="F736" s="520"/>
      <c r="G736" s="520"/>
      <c r="H736" s="520"/>
      <c r="I736" s="520"/>
      <c r="J736" s="520"/>
      <c r="K736" s="520"/>
      <c r="L736" s="520"/>
      <c r="M736" s="520"/>
      <c r="N736" s="520"/>
      <c r="O736" s="520"/>
      <c r="P736" s="517"/>
      <c r="Q736" s="517"/>
      <c r="R736" s="534"/>
      <c r="S736" s="534"/>
      <c r="T736" s="534"/>
      <c r="U736" s="534"/>
      <c r="V736" s="534"/>
      <c r="W736" s="534"/>
      <c r="X736" s="514"/>
      <c r="Y736" s="514"/>
      <c r="Z736" s="152"/>
      <c r="AA736" s="794"/>
    </row>
    <row r="737" spans="1:27" s="313" customFormat="1" ht="15" customHeight="1" x14ac:dyDescent="0.2">
      <c r="A737" s="265" t="s">
        <v>514</v>
      </c>
      <c r="B737" s="150"/>
      <c r="C737" s="658" t="s">
        <v>820</v>
      </c>
      <c r="D737" s="306"/>
      <c r="E737" s="306"/>
      <c r="F737" s="306"/>
      <c r="G737" s="306"/>
      <c r="H737" s="306"/>
      <c r="I737" s="306"/>
      <c r="J737" s="306"/>
      <c r="K737" s="306"/>
      <c r="L737" s="306"/>
      <c r="M737" s="306"/>
      <c r="N737" s="306"/>
      <c r="O737" s="306"/>
      <c r="P737" s="306"/>
      <c r="Q737" s="306"/>
      <c r="R737" s="512"/>
      <c r="S737" s="512"/>
      <c r="T737" s="512"/>
      <c r="U737" s="512"/>
      <c r="V737" s="512"/>
      <c r="W737" s="512"/>
      <c r="X737" s="683" t="s">
        <v>849</v>
      </c>
      <c r="Y737" s="514"/>
      <c r="Z737" s="175"/>
      <c r="AA737" s="794">
        <f>IF(X737="?",0,IF(X737&lt;&gt;"",1,0))</f>
        <v>0</v>
      </c>
    </row>
    <row r="738" spans="1:27" s="313" customFormat="1" ht="5.25" customHeight="1" x14ac:dyDescent="0.2">
      <c r="A738" s="265"/>
      <c r="B738" s="150"/>
      <c r="C738" s="520"/>
      <c r="D738" s="520"/>
      <c r="E738" s="520"/>
      <c r="F738" s="520"/>
      <c r="G738" s="520"/>
      <c r="H738" s="520"/>
      <c r="I738" s="520"/>
      <c r="J738" s="520"/>
      <c r="K738" s="520"/>
      <c r="L738" s="520"/>
      <c r="M738" s="520"/>
      <c r="N738" s="520"/>
      <c r="O738" s="520"/>
      <c r="P738" s="517"/>
      <c r="Q738" s="517"/>
      <c r="R738" s="534"/>
      <c r="S738" s="534"/>
      <c r="T738" s="534"/>
      <c r="U738" s="534"/>
      <c r="V738" s="534"/>
      <c r="W738" s="534"/>
      <c r="X738" s="514"/>
      <c r="Y738" s="514"/>
      <c r="Z738" s="152"/>
      <c r="AA738" s="794"/>
    </row>
    <row r="739" spans="1:27" ht="21" customHeight="1" x14ac:dyDescent="0.2">
      <c r="A739" s="402"/>
      <c r="B739" s="174"/>
      <c r="C739" s="204" t="s">
        <v>4</v>
      </c>
      <c r="D739" s="204"/>
      <c r="E739" s="204"/>
      <c r="F739" s="205"/>
      <c r="G739" s="205"/>
      <c r="H739" s="205"/>
      <c r="I739" s="205"/>
      <c r="J739" s="205"/>
      <c r="K739" s="205"/>
      <c r="L739" s="205"/>
      <c r="M739" s="205"/>
      <c r="N739" s="205"/>
      <c r="O739" s="205"/>
      <c r="P739" s="172"/>
      <c r="Q739" s="172"/>
      <c r="R739" s="172"/>
      <c r="S739" s="172"/>
      <c r="T739" s="172"/>
      <c r="U739" s="172"/>
      <c r="V739" s="179"/>
      <c r="W739" s="179"/>
      <c r="X739" s="179"/>
      <c r="Y739" s="179"/>
      <c r="Z739" s="175"/>
      <c r="AA739" s="794"/>
    </row>
    <row r="740" spans="1:27" ht="5.25" customHeight="1" x14ac:dyDescent="0.2">
      <c r="A740" s="402"/>
      <c r="B740" s="174"/>
      <c r="C740" s="204"/>
      <c r="D740" s="204"/>
      <c r="E740" s="204"/>
      <c r="F740" s="205"/>
      <c r="G740" s="205"/>
      <c r="H740" s="205"/>
      <c r="I740" s="205"/>
      <c r="J740" s="205"/>
      <c r="K740" s="205"/>
      <c r="L740" s="205"/>
      <c r="M740" s="205"/>
      <c r="N740" s="205"/>
      <c r="O740" s="205"/>
      <c r="P740" s="172"/>
      <c r="Q740" s="172"/>
      <c r="R740" s="714"/>
      <c r="S740" s="714"/>
      <c r="T740" s="714"/>
      <c r="U740" s="714"/>
      <c r="V740" s="714"/>
      <c r="W740" s="714"/>
      <c r="X740" s="179"/>
      <c r="Y740" s="179"/>
      <c r="Z740" s="175"/>
      <c r="AA740" s="794"/>
    </row>
    <row r="741" spans="1:27" s="313" customFormat="1" ht="15" customHeight="1" x14ac:dyDescent="0.2">
      <c r="A741" s="265" t="s">
        <v>515</v>
      </c>
      <c r="B741" s="150"/>
      <c r="C741" s="306" t="s">
        <v>343</v>
      </c>
      <c r="D741" s="306"/>
      <c r="E741" s="306"/>
      <c r="F741" s="306"/>
      <c r="G741" s="306"/>
      <c r="H741" s="306"/>
      <c r="I741" s="306"/>
      <c r="J741" s="306"/>
      <c r="K741" s="306"/>
      <c r="L741" s="306"/>
      <c r="M741" s="306"/>
      <c r="N741" s="306"/>
      <c r="O741" s="306"/>
      <c r="P741" s="306"/>
      <c r="Q741" s="306"/>
      <c r="R741" s="512"/>
      <c r="S741" s="512"/>
      <c r="T741" s="512"/>
      <c r="U741" s="512"/>
      <c r="V741" s="512"/>
      <c r="W741" s="512"/>
      <c r="X741" s="683" t="s">
        <v>849</v>
      </c>
      <c r="Y741" s="514"/>
      <c r="Z741" s="175"/>
      <c r="AA741" s="794">
        <f>IF(X741="?",0,IF(X741&lt;&gt;"",1,0))</f>
        <v>0</v>
      </c>
    </row>
    <row r="742" spans="1:27" s="313" customFormat="1" ht="5.25" customHeight="1" x14ac:dyDescent="0.2">
      <c r="A742" s="265"/>
      <c r="B742" s="150"/>
      <c r="C742" s="172"/>
      <c r="D742" s="520"/>
      <c r="E742" s="520"/>
      <c r="F742" s="520"/>
      <c r="G742" s="520"/>
      <c r="H742" s="520"/>
      <c r="I742" s="520"/>
      <c r="J742" s="520"/>
      <c r="K742" s="520"/>
      <c r="L742" s="520"/>
      <c r="M742" s="520"/>
      <c r="N742" s="520"/>
      <c r="O742" s="520"/>
      <c r="P742" s="517"/>
      <c r="Q742" s="517"/>
      <c r="R742" s="534"/>
      <c r="S742" s="534"/>
      <c r="T742" s="534"/>
      <c r="U742" s="534"/>
      <c r="V742" s="534"/>
      <c r="W742" s="534"/>
      <c r="X742" s="514"/>
      <c r="Y742" s="514"/>
      <c r="Z742" s="152"/>
      <c r="AA742" s="794"/>
    </row>
    <row r="743" spans="1:27" s="313" customFormat="1" ht="15" customHeight="1" x14ac:dyDescent="0.2">
      <c r="A743" s="265" t="s">
        <v>516</v>
      </c>
      <c r="B743" s="150"/>
      <c r="C743" s="306" t="s">
        <v>244</v>
      </c>
      <c r="D743" s="306"/>
      <c r="E743" s="306"/>
      <c r="F743" s="306"/>
      <c r="G743" s="306"/>
      <c r="H743" s="306"/>
      <c r="I743" s="306"/>
      <c r="J743" s="306"/>
      <c r="K743" s="306"/>
      <c r="L743" s="306"/>
      <c r="M743" s="306"/>
      <c r="N743" s="306"/>
      <c r="O743" s="306"/>
      <c r="P743" s="306"/>
      <c r="Q743" s="306"/>
      <c r="R743" s="512"/>
      <c r="S743" s="512"/>
      <c r="T743" s="512"/>
      <c r="U743" s="512"/>
      <c r="V743" s="512"/>
      <c r="W743" s="512"/>
      <c r="X743" s="683" t="s">
        <v>849</v>
      </c>
      <c r="Y743" s="514"/>
      <c r="Z743" s="175"/>
      <c r="AA743" s="794">
        <f>IF(X743="?",0,IF(X743&lt;&gt;"",1,0))</f>
        <v>0</v>
      </c>
    </row>
    <row r="744" spans="1:27" s="313" customFormat="1" ht="5.25" customHeight="1" x14ac:dyDescent="0.2">
      <c r="A744" s="265"/>
      <c r="B744" s="150"/>
      <c r="C744" s="172"/>
      <c r="D744" s="520"/>
      <c r="E744" s="520"/>
      <c r="F744" s="520"/>
      <c r="G744" s="520"/>
      <c r="H744" s="520"/>
      <c r="I744" s="520"/>
      <c r="J744" s="520"/>
      <c r="K744" s="520"/>
      <c r="L744" s="520"/>
      <c r="M744" s="520"/>
      <c r="N744" s="520"/>
      <c r="O744" s="520"/>
      <c r="P744" s="517"/>
      <c r="Q744" s="517"/>
      <c r="R744" s="534"/>
      <c r="S744" s="534"/>
      <c r="T744" s="534"/>
      <c r="U744" s="534"/>
      <c r="V744" s="534"/>
      <c r="W744" s="534"/>
      <c r="X744" s="514"/>
      <c r="Y744" s="514"/>
      <c r="Z744" s="152"/>
      <c r="AA744" s="794"/>
    </row>
    <row r="745" spans="1:27" s="313" customFormat="1" ht="15" customHeight="1" x14ac:dyDescent="0.2">
      <c r="A745" s="265" t="s">
        <v>517</v>
      </c>
      <c r="B745" s="150"/>
      <c r="C745" s="306" t="s">
        <v>1</v>
      </c>
      <c r="D745" s="306"/>
      <c r="E745" s="306"/>
      <c r="F745" s="306"/>
      <c r="G745" s="306"/>
      <c r="H745" s="306"/>
      <c r="I745" s="306"/>
      <c r="J745" s="306"/>
      <c r="K745" s="306"/>
      <c r="L745" s="306"/>
      <c r="M745" s="306"/>
      <c r="N745" s="306"/>
      <c r="O745" s="306"/>
      <c r="P745" s="306"/>
      <c r="Q745" s="306"/>
      <c r="R745" s="512"/>
      <c r="S745" s="512"/>
      <c r="T745" s="512"/>
      <c r="U745" s="512"/>
      <c r="V745" s="512"/>
      <c r="W745" s="512"/>
      <c r="X745" s="683" t="s">
        <v>849</v>
      </c>
      <c r="Y745" s="514"/>
      <c r="Z745" s="175"/>
      <c r="AA745" s="794">
        <f>IF(X745="?",0,IF(X745&lt;&gt;"",1,0))</f>
        <v>0</v>
      </c>
    </row>
    <row r="746" spans="1:27" s="313" customFormat="1" ht="5.25" customHeight="1" x14ac:dyDescent="0.2">
      <c r="A746" s="265"/>
      <c r="B746" s="150"/>
      <c r="C746" s="172"/>
      <c r="D746" s="520"/>
      <c r="E746" s="520"/>
      <c r="F746" s="520"/>
      <c r="G746" s="520"/>
      <c r="H746" s="520"/>
      <c r="I746" s="520"/>
      <c r="J746" s="520"/>
      <c r="K746" s="520"/>
      <c r="L746" s="520"/>
      <c r="M746" s="520"/>
      <c r="N746" s="520"/>
      <c r="O746" s="520"/>
      <c r="P746" s="517"/>
      <c r="Q746" s="517"/>
      <c r="R746" s="534"/>
      <c r="S746" s="534"/>
      <c r="T746" s="534"/>
      <c r="U746" s="534"/>
      <c r="V746" s="534"/>
      <c r="W746" s="534"/>
      <c r="X746" s="514"/>
      <c r="Y746" s="514"/>
      <c r="Z746" s="152"/>
      <c r="AA746" s="794"/>
    </row>
    <row r="747" spans="1:27" s="313" customFormat="1" ht="15" customHeight="1" x14ac:dyDescent="0.2">
      <c r="A747" s="265" t="s">
        <v>518</v>
      </c>
      <c r="B747" s="150"/>
      <c r="C747" s="306" t="s">
        <v>2</v>
      </c>
      <c r="D747" s="306"/>
      <c r="E747" s="306"/>
      <c r="F747" s="306"/>
      <c r="G747" s="306"/>
      <c r="H747" s="306"/>
      <c r="I747" s="306"/>
      <c r="J747" s="306"/>
      <c r="K747" s="306"/>
      <c r="L747" s="306"/>
      <c r="M747" s="306"/>
      <c r="N747" s="306"/>
      <c r="O747" s="306"/>
      <c r="P747" s="306"/>
      <c r="Q747" s="306"/>
      <c r="R747" s="512"/>
      <c r="S747" s="512"/>
      <c r="T747" s="512"/>
      <c r="U747" s="512"/>
      <c r="V747" s="512"/>
      <c r="W747" s="512"/>
      <c r="X747" s="683" t="s">
        <v>849</v>
      </c>
      <c r="Y747" s="514"/>
      <c r="Z747" s="175"/>
      <c r="AA747" s="794">
        <f>IF(X747="?",0,IF(X747&lt;&gt;"",1,0))</f>
        <v>0</v>
      </c>
    </row>
    <row r="748" spans="1:27" s="313" customFormat="1" ht="5.25" customHeight="1" x14ac:dyDescent="0.2">
      <c r="A748" s="265"/>
      <c r="B748" s="150"/>
      <c r="C748" s="172"/>
      <c r="D748" s="520"/>
      <c r="E748" s="520"/>
      <c r="F748" s="520"/>
      <c r="G748" s="520"/>
      <c r="H748" s="520"/>
      <c r="I748" s="520"/>
      <c r="J748" s="520"/>
      <c r="K748" s="520"/>
      <c r="L748" s="520"/>
      <c r="M748" s="520"/>
      <c r="N748" s="520"/>
      <c r="O748" s="520"/>
      <c r="P748" s="517"/>
      <c r="Q748" s="517"/>
      <c r="R748" s="534"/>
      <c r="S748" s="534"/>
      <c r="T748" s="534"/>
      <c r="U748" s="534"/>
      <c r="V748" s="534"/>
      <c r="W748" s="534"/>
      <c r="X748" s="514"/>
      <c r="Y748" s="514"/>
      <c r="Z748" s="152"/>
      <c r="AA748" s="794"/>
    </row>
    <row r="749" spans="1:27" s="313" customFormat="1" ht="15" customHeight="1" x14ac:dyDescent="0.2">
      <c r="A749" s="265" t="s">
        <v>519</v>
      </c>
      <c r="B749" s="150"/>
      <c r="C749" s="306" t="s">
        <v>3</v>
      </c>
      <c r="D749" s="306"/>
      <c r="E749" s="306"/>
      <c r="F749" s="306"/>
      <c r="G749" s="306"/>
      <c r="H749" s="306"/>
      <c r="I749" s="306"/>
      <c r="J749" s="306"/>
      <c r="K749" s="306"/>
      <c r="L749" s="306"/>
      <c r="M749" s="306"/>
      <c r="N749" s="306"/>
      <c r="O749" s="306"/>
      <c r="P749" s="306"/>
      <c r="Q749" s="306"/>
      <c r="R749" s="512"/>
      <c r="S749" s="512"/>
      <c r="T749" s="512"/>
      <c r="U749" s="512"/>
      <c r="V749" s="512"/>
      <c r="W749" s="512"/>
      <c r="X749" s="683" t="s">
        <v>849</v>
      </c>
      <c r="Y749" s="514"/>
      <c r="Z749" s="175"/>
      <c r="AA749" s="794">
        <f>IF(X749="?",0,IF(X749&lt;&gt;"",1,0))</f>
        <v>0</v>
      </c>
    </row>
    <row r="750" spans="1:27" s="313" customFormat="1" ht="5.25" customHeight="1" x14ac:dyDescent="0.2">
      <c r="A750" s="265"/>
      <c r="B750" s="150"/>
      <c r="C750" s="172"/>
      <c r="D750" s="520"/>
      <c r="E750" s="520"/>
      <c r="F750" s="520"/>
      <c r="G750" s="520"/>
      <c r="H750" s="520"/>
      <c r="I750" s="520"/>
      <c r="J750" s="520"/>
      <c r="K750" s="520"/>
      <c r="L750" s="520"/>
      <c r="M750" s="520"/>
      <c r="N750" s="520"/>
      <c r="O750" s="520"/>
      <c r="P750" s="517"/>
      <c r="Q750" s="517"/>
      <c r="R750" s="534"/>
      <c r="S750" s="534"/>
      <c r="T750" s="534"/>
      <c r="U750" s="534"/>
      <c r="V750" s="534"/>
      <c r="W750" s="534"/>
      <c r="X750" s="514"/>
      <c r="Y750" s="514"/>
      <c r="Z750" s="152"/>
      <c r="AA750" s="794"/>
    </row>
    <row r="751" spans="1:27" s="313" customFormat="1" ht="15" customHeight="1" x14ac:dyDescent="0.2">
      <c r="A751" s="265" t="s">
        <v>520</v>
      </c>
      <c r="B751" s="150"/>
      <c r="C751" s="306" t="s">
        <v>152</v>
      </c>
      <c r="D751" s="306"/>
      <c r="E751" s="306"/>
      <c r="F751" s="306"/>
      <c r="G751" s="306"/>
      <c r="H751" s="306"/>
      <c r="I751" s="306"/>
      <c r="J751" s="306"/>
      <c r="K751" s="306"/>
      <c r="L751" s="306"/>
      <c r="M751" s="306"/>
      <c r="N751" s="306"/>
      <c r="O751" s="306"/>
      <c r="P751" s="306"/>
      <c r="Q751" s="306"/>
      <c r="R751" s="512"/>
      <c r="S751" s="512"/>
      <c r="T751" s="512"/>
      <c r="U751" s="512"/>
      <c r="V751" s="512"/>
      <c r="W751" s="512"/>
      <c r="X751" s="683" t="s">
        <v>849</v>
      </c>
      <c r="Y751" s="514"/>
      <c r="Z751" s="175"/>
      <c r="AA751" s="794">
        <f>IF(X751="?",0,IF(X751&lt;&gt;"",1,0))</f>
        <v>0</v>
      </c>
    </row>
    <row r="752" spans="1:27" s="313" customFormat="1" ht="5.25" customHeight="1" x14ac:dyDescent="0.2">
      <c r="A752" s="265"/>
      <c r="B752" s="150"/>
      <c r="C752" s="172"/>
      <c r="D752" s="520"/>
      <c r="E752" s="520"/>
      <c r="F752" s="520"/>
      <c r="G752" s="520"/>
      <c r="H752" s="520"/>
      <c r="I752" s="520"/>
      <c r="J752" s="520"/>
      <c r="K752" s="520"/>
      <c r="L752" s="520"/>
      <c r="M752" s="520"/>
      <c r="N752" s="520"/>
      <c r="O752" s="520"/>
      <c r="P752" s="517"/>
      <c r="Q752" s="517"/>
      <c r="R752" s="534"/>
      <c r="S752" s="534"/>
      <c r="T752" s="534"/>
      <c r="U752" s="534"/>
      <c r="V752" s="534"/>
      <c r="W752" s="534"/>
      <c r="X752" s="514"/>
      <c r="Y752" s="514"/>
      <c r="Z752" s="152"/>
      <c r="AA752" s="794"/>
    </row>
    <row r="753" spans="1:27" s="313" customFormat="1" ht="15" customHeight="1" x14ac:dyDescent="0.2">
      <c r="A753" s="265" t="s">
        <v>521</v>
      </c>
      <c r="B753" s="150"/>
      <c r="C753" s="306" t="s">
        <v>288</v>
      </c>
      <c r="D753" s="306"/>
      <c r="E753" s="306"/>
      <c r="F753" s="306"/>
      <c r="G753" s="306"/>
      <c r="H753" s="306"/>
      <c r="I753" s="306"/>
      <c r="J753" s="306"/>
      <c r="K753" s="306"/>
      <c r="L753" s="306"/>
      <c r="M753" s="306"/>
      <c r="N753" s="306"/>
      <c r="O753" s="306"/>
      <c r="P753" s="306"/>
      <c r="Q753" s="306"/>
      <c r="R753" s="512"/>
      <c r="S753" s="512"/>
      <c r="T753" s="512"/>
      <c r="U753" s="512"/>
      <c r="V753" s="512"/>
      <c r="W753" s="512"/>
      <c r="X753" s="683" t="s">
        <v>849</v>
      </c>
      <c r="Y753" s="514"/>
      <c r="Z753" s="175"/>
      <c r="AA753" s="794">
        <f>IF(X753="?",0,IF(X753&lt;&gt;"",1,0))</f>
        <v>0</v>
      </c>
    </row>
    <row r="754" spans="1:27" s="313" customFormat="1" ht="5.25" customHeight="1" x14ac:dyDescent="0.2">
      <c r="A754" s="265"/>
      <c r="B754" s="150"/>
      <c r="C754" s="172"/>
      <c r="D754" s="520"/>
      <c r="E754" s="520"/>
      <c r="F754" s="520"/>
      <c r="G754" s="520"/>
      <c r="H754" s="520"/>
      <c r="I754" s="520"/>
      <c r="J754" s="520"/>
      <c r="K754" s="520"/>
      <c r="L754" s="520"/>
      <c r="M754" s="520"/>
      <c r="N754" s="520"/>
      <c r="O754" s="520"/>
      <c r="P754" s="517"/>
      <c r="Q754" s="517"/>
      <c r="R754" s="534"/>
      <c r="S754" s="534"/>
      <c r="T754" s="534"/>
      <c r="U754" s="534"/>
      <c r="V754" s="534"/>
      <c r="W754" s="534"/>
      <c r="X754" s="514"/>
      <c r="Y754" s="514"/>
      <c r="Z754" s="152"/>
      <c r="AA754" s="794"/>
    </row>
    <row r="755" spans="1:27" s="313" customFormat="1" ht="15" customHeight="1" x14ac:dyDescent="0.2">
      <c r="A755" s="265" t="s">
        <v>522</v>
      </c>
      <c r="B755" s="150"/>
      <c r="C755" s="658" t="s">
        <v>821</v>
      </c>
      <c r="D755" s="306"/>
      <c r="E755" s="306"/>
      <c r="F755" s="306"/>
      <c r="G755" s="306"/>
      <c r="H755" s="306"/>
      <c r="I755" s="306"/>
      <c r="J755" s="306"/>
      <c r="K755" s="306"/>
      <c r="L755" s="306"/>
      <c r="M755" s="306"/>
      <c r="N755" s="306"/>
      <c r="O755" s="306"/>
      <c r="P755" s="306"/>
      <c r="Q755" s="306"/>
      <c r="R755" s="512"/>
      <c r="S755" s="512"/>
      <c r="T755" s="512"/>
      <c r="U755" s="512"/>
      <c r="V755" s="512"/>
      <c r="W755" s="512"/>
      <c r="X755" s="683" t="s">
        <v>849</v>
      </c>
      <c r="Y755" s="514"/>
      <c r="Z755" s="175"/>
      <c r="AA755" s="794">
        <f>IF(X755="?",0,IF(X755&lt;&gt;"",1,0))</f>
        <v>0</v>
      </c>
    </row>
    <row r="756" spans="1:27" s="313" customFormat="1" ht="5.25" customHeight="1" x14ac:dyDescent="0.2">
      <c r="A756" s="265"/>
      <c r="B756" s="150"/>
      <c r="C756" s="172"/>
      <c r="D756" s="520"/>
      <c r="E756" s="520"/>
      <c r="F756" s="520"/>
      <c r="G756" s="520"/>
      <c r="H756" s="520"/>
      <c r="I756" s="520"/>
      <c r="J756" s="520"/>
      <c r="K756" s="520"/>
      <c r="L756" s="520"/>
      <c r="M756" s="520"/>
      <c r="N756" s="520"/>
      <c r="O756" s="520"/>
      <c r="P756" s="517"/>
      <c r="Q756" s="517"/>
      <c r="R756" s="534"/>
      <c r="S756" s="534"/>
      <c r="T756" s="534"/>
      <c r="U756" s="534"/>
      <c r="V756" s="534"/>
      <c r="W756" s="534"/>
      <c r="X756" s="514"/>
      <c r="Y756" s="514"/>
      <c r="Z756" s="152"/>
      <c r="AA756" s="794"/>
    </row>
    <row r="757" spans="1:27" s="313" customFormat="1" ht="15" customHeight="1" x14ac:dyDescent="0.2">
      <c r="A757" s="265" t="s">
        <v>523</v>
      </c>
      <c r="B757" s="150"/>
      <c r="C757" s="658" t="s">
        <v>822</v>
      </c>
      <c r="D757" s="306"/>
      <c r="E757" s="306"/>
      <c r="F757" s="306"/>
      <c r="G757" s="306"/>
      <c r="H757" s="306"/>
      <c r="I757" s="306"/>
      <c r="J757" s="306"/>
      <c r="K757" s="306"/>
      <c r="L757" s="306"/>
      <c r="M757" s="306"/>
      <c r="N757" s="306"/>
      <c r="O757" s="306"/>
      <c r="P757" s="306"/>
      <c r="Q757" s="306"/>
      <c r="R757" s="512"/>
      <c r="S757" s="512"/>
      <c r="T757" s="512"/>
      <c r="U757" s="512"/>
      <c r="V757" s="512"/>
      <c r="W757" s="512"/>
      <c r="X757" s="683" t="s">
        <v>849</v>
      </c>
      <c r="Y757" s="514"/>
      <c r="Z757" s="175"/>
      <c r="AA757" s="794">
        <f>IF(X757="?",0,IF(X757&lt;&gt;"",1,0))</f>
        <v>0</v>
      </c>
    </row>
    <row r="758" spans="1:27" s="313" customFormat="1" ht="5.25" customHeight="1" x14ac:dyDescent="0.2">
      <c r="A758" s="265"/>
      <c r="B758" s="150"/>
      <c r="C758" s="172"/>
      <c r="D758" s="520"/>
      <c r="E758" s="520"/>
      <c r="F758" s="520"/>
      <c r="G758" s="520"/>
      <c r="H758" s="520"/>
      <c r="I758" s="520"/>
      <c r="J758" s="520"/>
      <c r="K758" s="520"/>
      <c r="L758" s="520"/>
      <c r="M758" s="520"/>
      <c r="N758" s="520"/>
      <c r="O758" s="520"/>
      <c r="P758" s="517"/>
      <c r="Q758" s="517"/>
      <c r="R758" s="534"/>
      <c r="S758" s="534"/>
      <c r="T758" s="534"/>
      <c r="U758" s="534"/>
      <c r="V758" s="534"/>
      <c r="W758" s="534"/>
      <c r="X758" s="514"/>
      <c r="Y758" s="514"/>
      <c r="Z758" s="152"/>
      <c r="AA758" s="794"/>
    </row>
    <row r="759" spans="1:27" s="313" customFormat="1" ht="15" customHeight="1" x14ac:dyDescent="0.2">
      <c r="A759" s="265" t="s">
        <v>524</v>
      </c>
      <c r="B759" s="150"/>
      <c r="C759" s="306" t="s">
        <v>153</v>
      </c>
      <c r="D759" s="306"/>
      <c r="E759" s="306"/>
      <c r="F759" s="306"/>
      <c r="G759" s="306"/>
      <c r="H759" s="306"/>
      <c r="I759" s="306"/>
      <c r="J759" s="306"/>
      <c r="K759" s="306"/>
      <c r="L759" s="306"/>
      <c r="M759" s="306"/>
      <c r="N759" s="306"/>
      <c r="O759" s="306"/>
      <c r="P759" s="306"/>
      <c r="Q759" s="306"/>
      <c r="R759" s="512"/>
      <c r="S759" s="512"/>
      <c r="T759" s="512"/>
      <c r="U759" s="512"/>
      <c r="V759" s="512"/>
      <c r="W759" s="512"/>
      <c r="X759" s="683" t="s">
        <v>849</v>
      </c>
      <c r="Y759" s="514"/>
      <c r="Z759" s="175"/>
      <c r="AA759" s="794">
        <f>IF(X759="?",0,IF(X759&lt;&gt;"",1,0))</f>
        <v>0</v>
      </c>
    </row>
    <row r="760" spans="1:27" s="768" customFormat="1" ht="10.5" customHeight="1" x14ac:dyDescent="0.2">
      <c r="A760" s="393"/>
      <c r="B760" s="535"/>
      <c r="C760" s="536"/>
      <c r="D760" s="537"/>
      <c r="E760" s="537"/>
      <c r="F760" s="536"/>
      <c r="G760" s="536"/>
      <c r="H760" s="536"/>
      <c r="I760" s="536"/>
      <c r="J760" s="536"/>
      <c r="K760" s="536"/>
      <c r="L760" s="536"/>
      <c r="M760" s="536"/>
      <c r="N760" s="536"/>
      <c r="O760" s="536"/>
      <c r="P760" s="536"/>
      <c r="Q760" s="536"/>
      <c r="R760" s="536"/>
      <c r="S760" s="536"/>
      <c r="T760" s="536"/>
      <c r="U760" s="536"/>
      <c r="V760" s="536"/>
      <c r="W760" s="536"/>
      <c r="X760" s="536"/>
      <c r="Y760" s="536"/>
      <c r="Z760" s="538"/>
      <c r="AA760" s="794"/>
    </row>
    <row r="761" spans="1:27" ht="21" customHeight="1" x14ac:dyDescent="0.2">
      <c r="A761" s="402"/>
      <c r="B761" s="174"/>
      <c r="C761" s="515" t="s">
        <v>177</v>
      </c>
      <c r="D761" s="179"/>
      <c r="E761" s="179"/>
      <c r="F761" s="179"/>
      <c r="G761" s="179"/>
      <c r="H761" s="179"/>
      <c r="I761" s="179"/>
      <c r="J761" s="179"/>
      <c r="K761" s="179"/>
      <c r="L761" s="179"/>
      <c r="M761" s="179"/>
      <c r="N761" s="179"/>
      <c r="O761" s="179"/>
      <c r="P761" s="179"/>
      <c r="Q761" s="179"/>
      <c r="R761" s="179"/>
      <c r="S761" s="179"/>
      <c r="T761" s="179"/>
      <c r="U761" s="179"/>
      <c r="V761" s="179"/>
      <c r="W761" s="179"/>
      <c r="X761" s="179"/>
      <c r="Y761" s="179"/>
      <c r="Z761" s="175"/>
      <c r="AA761" s="794"/>
    </row>
    <row r="762" spans="1:27" s="313" customFormat="1" ht="5.25" customHeight="1" x14ac:dyDescent="0.2">
      <c r="A762" s="265"/>
      <c r="B762" s="150"/>
      <c r="C762" s="172"/>
      <c r="D762" s="520"/>
      <c r="E762" s="520"/>
      <c r="F762" s="520"/>
      <c r="G762" s="520"/>
      <c r="H762" s="520"/>
      <c r="I762" s="520"/>
      <c r="J762" s="520"/>
      <c r="K762" s="520"/>
      <c r="L762" s="520"/>
      <c r="M762" s="520"/>
      <c r="N762" s="520"/>
      <c r="O762" s="520"/>
      <c r="P762" s="517"/>
      <c r="Q762" s="517"/>
      <c r="R762" s="714"/>
      <c r="S762" s="714"/>
      <c r="T762" s="714"/>
      <c r="U762" s="714"/>
      <c r="V762" s="714"/>
      <c r="W762" s="714"/>
      <c r="X762" s="716"/>
      <c r="Y762" s="514"/>
      <c r="Z762" s="152"/>
      <c r="AA762" s="794"/>
    </row>
    <row r="763" spans="1:27" s="313" customFormat="1" ht="15" customHeight="1" x14ac:dyDescent="0.2">
      <c r="A763" s="265" t="s">
        <v>525</v>
      </c>
      <c r="B763" s="150"/>
      <c r="C763" s="306" t="s">
        <v>155</v>
      </c>
      <c r="D763" s="306"/>
      <c r="E763" s="306"/>
      <c r="F763" s="306"/>
      <c r="G763" s="306"/>
      <c r="H763" s="306"/>
      <c r="I763" s="306"/>
      <c r="J763" s="306"/>
      <c r="K763" s="306"/>
      <c r="L763" s="306"/>
      <c r="M763" s="306"/>
      <c r="N763" s="306"/>
      <c r="O763" s="306"/>
      <c r="P763" s="306"/>
      <c r="Q763" s="306"/>
      <c r="R763" s="512"/>
      <c r="S763" s="512"/>
      <c r="T763" s="512"/>
      <c r="U763" s="512"/>
      <c r="V763" s="512"/>
      <c r="W763" s="512"/>
      <c r="X763" s="683" t="s">
        <v>849</v>
      </c>
      <c r="Y763" s="514"/>
      <c r="Z763" s="175"/>
      <c r="AA763" s="794">
        <f>IF(X763="?",0,IF(X763&lt;&gt;"",1,0))</f>
        <v>0</v>
      </c>
    </row>
    <row r="764" spans="1:27" s="313" customFormat="1" ht="5.25" customHeight="1" x14ac:dyDescent="0.2">
      <c r="A764" s="265"/>
      <c r="B764" s="150"/>
      <c r="C764" s="172"/>
      <c r="D764" s="520"/>
      <c r="E764" s="520"/>
      <c r="F764" s="520"/>
      <c r="G764" s="520"/>
      <c r="H764" s="520"/>
      <c r="I764" s="520"/>
      <c r="J764" s="520"/>
      <c r="K764" s="520"/>
      <c r="L764" s="520"/>
      <c r="M764" s="520"/>
      <c r="N764" s="520"/>
      <c r="O764" s="520"/>
      <c r="P764" s="517"/>
      <c r="Q764" s="517"/>
      <c r="R764" s="534"/>
      <c r="S764" s="534"/>
      <c r="T764" s="534"/>
      <c r="U764" s="534"/>
      <c r="V764" s="534"/>
      <c r="W764" s="534"/>
      <c r="X764" s="514"/>
      <c r="Y764" s="514"/>
      <c r="Z764" s="152"/>
      <c r="AA764" s="794"/>
    </row>
    <row r="765" spans="1:27" s="313" customFormat="1" ht="15" customHeight="1" x14ac:dyDescent="0.2">
      <c r="A765" s="265" t="s">
        <v>526</v>
      </c>
      <c r="B765" s="150"/>
      <c r="C765" s="306" t="s">
        <v>159</v>
      </c>
      <c r="D765" s="306"/>
      <c r="E765" s="306"/>
      <c r="F765" s="306"/>
      <c r="G765" s="306"/>
      <c r="H765" s="306"/>
      <c r="I765" s="306"/>
      <c r="J765" s="306"/>
      <c r="K765" s="306"/>
      <c r="L765" s="306"/>
      <c r="M765" s="306"/>
      <c r="N765" s="306"/>
      <c r="O765" s="306"/>
      <c r="P765" s="306"/>
      <c r="Q765" s="306"/>
      <c r="R765" s="512"/>
      <c r="S765" s="512"/>
      <c r="T765" s="512"/>
      <c r="U765" s="512"/>
      <c r="V765" s="512"/>
      <c r="W765" s="684"/>
      <c r="X765" s="683" t="s">
        <v>849</v>
      </c>
      <c r="Y765" s="514"/>
      <c r="Z765" s="175"/>
      <c r="AA765" s="794">
        <f>IF(X765="?",0,IF(X765&lt;&gt;"",1,0))</f>
        <v>0</v>
      </c>
    </row>
    <row r="766" spans="1:27" s="313" customFormat="1" ht="5.25" customHeight="1" x14ac:dyDescent="0.2">
      <c r="A766" s="265"/>
      <c r="B766" s="150"/>
      <c r="C766" s="172"/>
      <c r="D766" s="520"/>
      <c r="E766" s="520"/>
      <c r="F766" s="520"/>
      <c r="G766" s="520"/>
      <c r="H766" s="520"/>
      <c r="I766" s="520"/>
      <c r="J766" s="520"/>
      <c r="K766" s="520"/>
      <c r="L766" s="520"/>
      <c r="M766" s="520"/>
      <c r="N766" s="520"/>
      <c r="O766" s="520"/>
      <c r="P766" s="517"/>
      <c r="Q766" s="517"/>
      <c r="R766" s="534"/>
      <c r="S766" s="534"/>
      <c r="T766" s="534"/>
      <c r="U766" s="534"/>
      <c r="V766" s="534"/>
      <c r="W766" s="534"/>
      <c r="X766" s="514"/>
      <c r="Y766" s="514"/>
      <c r="Z766" s="152"/>
      <c r="AA766" s="794"/>
    </row>
    <row r="767" spans="1:27" s="313" customFormat="1" ht="15" customHeight="1" x14ac:dyDescent="0.2">
      <c r="A767" s="265" t="s">
        <v>527</v>
      </c>
      <c r="B767" s="150"/>
      <c r="C767" s="306" t="s">
        <v>158</v>
      </c>
      <c r="D767" s="306"/>
      <c r="E767" s="306"/>
      <c r="F767" s="306"/>
      <c r="G767" s="306"/>
      <c r="H767" s="306"/>
      <c r="I767" s="306"/>
      <c r="J767" s="306"/>
      <c r="K767" s="306"/>
      <c r="L767" s="306"/>
      <c r="M767" s="306"/>
      <c r="N767" s="306"/>
      <c r="O767" s="306"/>
      <c r="P767" s="306"/>
      <c r="Q767" s="306"/>
      <c r="R767" s="512"/>
      <c r="S767" s="512"/>
      <c r="T767" s="512"/>
      <c r="U767" s="512"/>
      <c r="V767" s="512"/>
      <c r="W767" s="512"/>
      <c r="X767" s="683" t="s">
        <v>849</v>
      </c>
      <c r="Y767" s="514"/>
      <c r="Z767" s="175"/>
      <c r="AA767" s="794">
        <f>IF(X767="?",0,IF(X767&lt;&gt;"",1,0))</f>
        <v>0</v>
      </c>
    </row>
    <row r="768" spans="1:27" s="312" customFormat="1" ht="10.5" customHeight="1" x14ac:dyDescent="0.2">
      <c r="A768" s="265" t="str">
        <f>IF(L4&lt;&gt;"",L4,"")</f>
        <v>00000000</v>
      </c>
      <c r="B768" s="166"/>
      <c r="C768" s="167"/>
      <c r="D768" s="167"/>
      <c r="E768" s="167"/>
      <c r="F768" s="167"/>
      <c r="G768" s="167"/>
      <c r="H768" s="167"/>
      <c r="I768" s="167"/>
      <c r="J768" s="167"/>
      <c r="K768" s="167"/>
      <c r="L768" s="167"/>
      <c r="M768" s="167"/>
      <c r="N768" s="167"/>
      <c r="O768" s="167"/>
      <c r="P768" s="167"/>
      <c r="Q768" s="167"/>
      <c r="R768" s="167"/>
      <c r="S768" s="167"/>
      <c r="T768" s="167"/>
      <c r="U768" s="167"/>
      <c r="V768" s="167"/>
      <c r="W768" s="167"/>
      <c r="X768" s="167"/>
      <c r="Y768" s="167"/>
      <c r="Z768" s="168"/>
      <c r="AA768" s="794"/>
    </row>
    <row r="769" spans="1:27" s="312" customFormat="1" ht="5.25" customHeight="1" x14ac:dyDescent="0.15">
      <c r="A769" s="402"/>
      <c r="B769" s="169"/>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1"/>
      <c r="AA769" s="794"/>
    </row>
    <row r="770" spans="1:27" ht="24" customHeight="1" x14ac:dyDescent="0.2">
      <c r="A770" s="393"/>
      <c r="B770" s="174"/>
      <c r="C770" s="153" t="s">
        <v>726</v>
      </c>
      <c r="D770" s="153"/>
      <c r="E770" s="153"/>
      <c r="F770" s="179"/>
      <c r="G770" s="179"/>
      <c r="H770" s="179"/>
      <c r="I770" s="179"/>
      <c r="J770" s="179"/>
      <c r="K770" s="179"/>
      <c r="L770" s="179"/>
      <c r="M770" s="179"/>
      <c r="N770" s="179"/>
      <c r="O770" s="179"/>
      <c r="P770" s="179"/>
      <c r="Q770" s="179"/>
      <c r="R770" s="179"/>
      <c r="S770" s="179"/>
      <c r="T770" s="179"/>
      <c r="U770" s="1816" t="str">
        <f>IF(Stammdaten!S21&lt;&gt;"",Stammdaten!S21,"-")</f>
        <v>00000000</v>
      </c>
      <c r="V770" s="1817"/>
      <c r="W770" s="1817"/>
      <c r="X770" s="1818"/>
      <c r="Y770" s="179"/>
      <c r="Z770" s="175"/>
      <c r="AA770" s="794"/>
    </row>
    <row r="771" spans="1:27" s="768" customFormat="1" ht="5.25" customHeight="1" x14ac:dyDescent="0.2">
      <c r="A771" s="393"/>
      <c r="B771" s="155"/>
      <c r="C771" s="172"/>
      <c r="D771" s="198"/>
      <c r="E771" s="198"/>
      <c r="F771" s="172"/>
      <c r="G771" s="172"/>
      <c r="H771" s="172"/>
      <c r="I771" s="172"/>
      <c r="J771" s="172"/>
      <c r="K771" s="172"/>
      <c r="L771" s="172"/>
      <c r="M771" s="172"/>
      <c r="N771" s="172"/>
      <c r="O771" s="172"/>
      <c r="P771" s="172"/>
      <c r="Q771" s="172"/>
      <c r="R771" s="172"/>
      <c r="S771" s="172"/>
      <c r="T771" s="179"/>
      <c r="U771" s="172"/>
      <c r="V771" s="172"/>
      <c r="W771" s="172"/>
      <c r="X771" s="172"/>
      <c r="Y771" s="179"/>
      <c r="Z771" s="156"/>
      <c r="AA771" s="794"/>
    </row>
    <row r="772" spans="1:27" s="768" customFormat="1" ht="12" customHeight="1" x14ac:dyDescent="0.2">
      <c r="A772" s="393"/>
      <c r="B772" s="155"/>
      <c r="C772" s="199"/>
      <c r="D772" s="200" t="s">
        <v>5</v>
      </c>
      <c r="E772" s="200"/>
      <c r="F772" s="199"/>
      <c r="G772" s="199"/>
      <c r="H772" s="199"/>
      <c r="I772" s="199"/>
      <c r="J772" s="199"/>
      <c r="K772" s="172" t="s">
        <v>212</v>
      </c>
      <c r="L772" s="172"/>
      <c r="M772" s="172"/>
      <c r="N772" s="189"/>
      <c r="O772" s="189"/>
      <c r="P772" s="189"/>
      <c r="Q772" s="172"/>
      <c r="R772" s="172"/>
      <c r="S772" s="172"/>
      <c r="T772" s="179"/>
      <c r="U772" s="1838" t="s">
        <v>831</v>
      </c>
      <c r="V772" s="1839"/>
      <c r="W772" s="1839"/>
      <c r="X772" s="1840"/>
      <c r="Y772" s="179"/>
      <c r="Z772" s="156"/>
      <c r="AA772" s="794"/>
    </row>
    <row r="773" spans="1:27" s="768" customFormat="1" ht="12" customHeight="1" x14ac:dyDescent="0.2">
      <c r="A773" s="393"/>
      <c r="B773" s="155"/>
      <c r="C773" s="172"/>
      <c r="D773" s="198"/>
      <c r="E773" s="198"/>
      <c r="F773" s="172"/>
      <c r="G773" s="172"/>
      <c r="H773" s="172"/>
      <c r="I773" s="172"/>
      <c r="J773" s="172"/>
      <c r="K773" s="172" t="s">
        <v>213</v>
      </c>
      <c r="L773" s="172"/>
      <c r="M773" s="172"/>
      <c r="N773" s="189"/>
      <c r="O773" s="189"/>
      <c r="P773" s="189"/>
      <c r="Q773" s="193"/>
      <c r="R773" s="193"/>
      <c r="S773" s="193"/>
      <c r="T773" s="179"/>
      <c r="U773" s="1841"/>
      <c r="V773" s="1842"/>
      <c r="W773" s="1842"/>
      <c r="X773" s="1843"/>
      <c r="Y773" s="179"/>
      <c r="Z773" s="156"/>
      <c r="AA773" s="794"/>
    </row>
    <row r="774" spans="1:27" s="768" customFormat="1" ht="12" customHeight="1" x14ac:dyDescent="0.2">
      <c r="A774" s="393"/>
      <c r="B774" s="155"/>
      <c r="C774" s="172"/>
      <c r="D774" s="201" t="s">
        <v>255</v>
      </c>
      <c r="E774" s="201"/>
      <c r="F774" s="172"/>
      <c r="G774" s="172"/>
      <c r="H774" s="172"/>
      <c r="I774" s="172"/>
      <c r="J774" s="172"/>
      <c r="K774" s="172" t="s">
        <v>168</v>
      </c>
      <c r="L774" s="172"/>
      <c r="M774" s="172"/>
      <c r="N774" s="189"/>
      <c r="O774" s="189"/>
      <c r="P774" s="189"/>
      <c r="Q774" s="193"/>
      <c r="R774" s="193"/>
      <c r="S774" s="193"/>
      <c r="T774" s="179"/>
      <c r="U774" s="1841"/>
      <c r="V774" s="1842"/>
      <c r="W774" s="1842"/>
      <c r="X774" s="1843"/>
      <c r="Y774" s="179"/>
      <c r="Z774" s="156"/>
      <c r="AA774" s="794"/>
    </row>
    <row r="775" spans="1:27" s="768" customFormat="1" ht="12" customHeight="1" x14ac:dyDescent="0.2">
      <c r="A775" s="393"/>
      <c r="B775" s="155"/>
      <c r="C775" s="172"/>
      <c r="D775" s="201" t="s">
        <v>179</v>
      </c>
      <c r="E775" s="201"/>
      <c r="F775" s="172"/>
      <c r="G775" s="172"/>
      <c r="H775" s="172"/>
      <c r="I775" s="172"/>
      <c r="J775" s="172"/>
      <c r="K775" s="172" t="s">
        <v>169</v>
      </c>
      <c r="L775" s="172"/>
      <c r="M775" s="172"/>
      <c r="N775" s="189"/>
      <c r="O775" s="189"/>
      <c r="P775" s="189"/>
      <c r="Q775" s="172"/>
      <c r="R775" s="172"/>
      <c r="S775" s="172"/>
      <c r="T775" s="179"/>
      <c r="U775" s="1841"/>
      <c r="V775" s="1842"/>
      <c r="W775" s="1842"/>
      <c r="X775" s="1843"/>
      <c r="Y775" s="179"/>
      <c r="Z775" s="156"/>
      <c r="AA775" s="794"/>
    </row>
    <row r="776" spans="1:27" s="768" customFormat="1" ht="12" customHeight="1" x14ac:dyDescent="0.2">
      <c r="A776" s="393"/>
      <c r="B776" s="155"/>
      <c r="C776" s="172"/>
      <c r="D776" s="201" t="s">
        <v>808</v>
      </c>
      <c r="E776" s="201"/>
      <c r="F776" s="172"/>
      <c r="G776" s="172"/>
      <c r="H776" s="172"/>
      <c r="I776" s="172"/>
      <c r="J776" s="172"/>
      <c r="K776" s="172" t="s">
        <v>170</v>
      </c>
      <c r="L776" s="172"/>
      <c r="M776" s="172"/>
      <c r="N776" s="189"/>
      <c r="O776" s="189"/>
      <c r="P776" s="189"/>
      <c r="Q776" s="172"/>
      <c r="R776" s="172"/>
      <c r="S776" s="172"/>
      <c r="T776" s="179"/>
      <c r="U776" s="1844"/>
      <c r="V776" s="1845"/>
      <c r="W776" s="1845"/>
      <c r="X776" s="1846"/>
      <c r="Y776" s="179"/>
      <c r="Z776" s="156"/>
      <c r="AA776" s="794"/>
    </row>
    <row r="777" spans="1:27" s="768" customFormat="1" ht="10.5" customHeight="1" x14ac:dyDescent="0.2">
      <c r="A777" s="393"/>
      <c r="B777" s="155"/>
      <c r="C777" s="172"/>
      <c r="D777" s="198"/>
      <c r="E777" s="198"/>
      <c r="F777" s="172"/>
      <c r="G777" s="172"/>
      <c r="H777" s="172"/>
      <c r="I777" s="172"/>
      <c r="J777" s="172"/>
      <c r="K777" s="172"/>
      <c r="L777" s="172"/>
      <c r="M777" s="172"/>
      <c r="N777" s="172"/>
      <c r="O777" s="172"/>
      <c r="P777" s="172"/>
      <c r="Q777" s="172"/>
      <c r="R777" s="172"/>
      <c r="S777" s="172"/>
      <c r="T777" s="172"/>
      <c r="U777" s="172"/>
      <c r="V777" s="172"/>
      <c r="W777" s="172"/>
      <c r="X777" s="172"/>
      <c r="Y777" s="172"/>
      <c r="Z777" s="156"/>
      <c r="AA777" s="794"/>
    </row>
    <row r="778" spans="1:27" s="312" customFormat="1" ht="27" customHeight="1" x14ac:dyDescent="0.2">
      <c r="A778" s="402"/>
      <c r="B778" s="150"/>
      <c r="C778" s="1819" t="s">
        <v>289</v>
      </c>
      <c r="D778" s="1819"/>
      <c r="E778" s="1819"/>
      <c r="F778" s="1819"/>
      <c r="G778" s="1819"/>
      <c r="H778" s="1819"/>
      <c r="I778" s="1819"/>
      <c r="J778" s="1819"/>
      <c r="K778" s="1819"/>
      <c r="L778" s="1819"/>
      <c r="M778" s="1819"/>
      <c r="N778" s="1819"/>
      <c r="O778" s="1819"/>
      <c r="P778" s="1819"/>
      <c r="Q778" s="1819"/>
      <c r="R778" s="1819"/>
      <c r="S778" s="1819"/>
      <c r="T778" s="1819"/>
      <c r="U778" s="1819"/>
      <c r="V778" s="1819"/>
      <c r="W778" s="1819"/>
      <c r="X778" s="1819"/>
      <c r="Y778" s="516"/>
      <c r="Z778" s="152"/>
      <c r="AA778" s="794"/>
    </row>
    <row r="779" spans="1:27" s="313" customFormat="1" ht="5.25" customHeight="1" x14ac:dyDescent="0.2">
      <c r="A779" s="265"/>
      <c r="B779" s="150"/>
      <c r="C779" s="172"/>
      <c r="D779" s="520"/>
      <c r="E779" s="520"/>
      <c r="F779" s="520"/>
      <c r="G779" s="520"/>
      <c r="H779" s="520"/>
      <c r="I779" s="520"/>
      <c r="J779" s="520"/>
      <c r="K779" s="520"/>
      <c r="L779" s="520"/>
      <c r="M779" s="520"/>
      <c r="N779" s="520"/>
      <c r="O779" s="520"/>
      <c r="P779" s="517"/>
      <c r="Q779" s="517"/>
      <c r="R779" s="714"/>
      <c r="S779" s="714"/>
      <c r="T779" s="714"/>
      <c r="U779" s="714"/>
      <c r="V779" s="714"/>
      <c r="W779" s="714"/>
      <c r="X779" s="716"/>
      <c r="Y779" s="514"/>
      <c r="Z779" s="152"/>
      <c r="AA779" s="794"/>
    </row>
    <row r="780" spans="1:27" s="313" customFormat="1" ht="15" customHeight="1" x14ac:dyDescent="0.2">
      <c r="A780" s="265" t="s">
        <v>528</v>
      </c>
      <c r="B780" s="150"/>
      <c r="C780" s="306" t="s">
        <v>174</v>
      </c>
      <c r="D780" s="306"/>
      <c r="E780" s="306"/>
      <c r="F780" s="306"/>
      <c r="G780" s="306"/>
      <c r="H780" s="306"/>
      <c r="I780" s="306"/>
      <c r="J780" s="306"/>
      <c r="K780" s="306"/>
      <c r="L780" s="306"/>
      <c r="M780" s="306"/>
      <c r="N780" s="306"/>
      <c r="O780" s="306"/>
      <c r="P780" s="306"/>
      <c r="Q780" s="306"/>
      <c r="R780" s="512"/>
      <c r="S780" s="512"/>
      <c r="T780" s="512"/>
      <c r="U780" s="512"/>
      <c r="V780" s="512"/>
      <c r="W780" s="512"/>
      <c r="X780" s="683" t="s">
        <v>849</v>
      </c>
      <c r="Y780" s="514"/>
      <c r="Z780" s="175"/>
      <c r="AA780" s="794">
        <f>IF(X780="?",0,IF(X780&lt;&gt;"",1,0))</f>
        <v>0</v>
      </c>
    </row>
    <row r="781" spans="1:27" s="313" customFormat="1" ht="5.25" customHeight="1" x14ac:dyDescent="0.2">
      <c r="A781" s="265"/>
      <c r="B781" s="150"/>
      <c r="C781" s="172"/>
      <c r="D781" s="520"/>
      <c r="E781" s="520"/>
      <c r="F781" s="520"/>
      <c r="G781" s="520"/>
      <c r="H781" s="520"/>
      <c r="I781" s="520"/>
      <c r="J781" s="520"/>
      <c r="K781" s="520"/>
      <c r="L781" s="520"/>
      <c r="M781" s="520"/>
      <c r="N781" s="520"/>
      <c r="O781" s="520"/>
      <c r="P781" s="517"/>
      <c r="Q781" s="517"/>
      <c r="R781" s="534"/>
      <c r="S781" s="534"/>
      <c r="T781" s="534"/>
      <c r="U781" s="534"/>
      <c r="V781" s="534"/>
      <c r="W781" s="534"/>
      <c r="X781" s="514"/>
      <c r="Y781" s="514"/>
      <c r="Z781" s="152"/>
      <c r="AA781" s="794"/>
    </row>
    <row r="782" spans="1:27" s="313" customFormat="1" ht="15" customHeight="1" x14ac:dyDescent="0.2">
      <c r="A782" s="265" t="s">
        <v>529</v>
      </c>
      <c r="B782" s="150"/>
      <c r="C782" s="306" t="s">
        <v>227</v>
      </c>
      <c r="D782" s="306"/>
      <c r="E782" s="306"/>
      <c r="F782" s="306"/>
      <c r="G782" s="306"/>
      <c r="H782" s="306"/>
      <c r="I782" s="306"/>
      <c r="J782" s="306"/>
      <c r="K782" s="306"/>
      <c r="L782" s="306"/>
      <c r="M782" s="306"/>
      <c r="N782" s="306"/>
      <c r="O782" s="306"/>
      <c r="P782" s="306"/>
      <c r="Q782" s="306"/>
      <c r="R782" s="512"/>
      <c r="S782" s="512"/>
      <c r="T782" s="512"/>
      <c r="U782" s="512"/>
      <c r="V782" s="512"/>
      <c r="W782" s="512"/>
      <c r="X782" s="683" t="s">
        <v>849</v>
      </c>
      <c r="Y782" s="514"/>
      <c r="Z782" s="175"/>
      <c r="AA782" s="794">
        <f>IF(X782="?",0,IF(X782&lt;&gt;"",1,0))</f>
        <v>0</v>
      </c>
    </row>
    <row r="783" spans="1:27" s="313" customFormat="1" ht="5.25" customHeight="1" x14ac:dyDescent="0.2">
      <c r="A783" s="265"/>
      <c r="B783" s="150"/>
      <c r="C783" s="172"/>
      <c r="D783" s="520"/>
      <c r="E783" s="520"/>
      <c r="F783" s="520"/>
      <c r="G783" s="520"/>
      <c r="H783" s="520"/>
      <c r="I783" s="520"/>
      <c r="J783" s="520"/>
      <c r="K783" s="520"/>
      <c r="L783" s="520"/>
      <c r="M783" s="520"/>
      <c r="N783" s="520"/>
      <c r="O783" s="520"/>
      <c r="P783" s="517"/>
      <c r="Q783" s="517"/>
      <c r="R783" s="534"/>
      <c r="S783" s="534"/>
      <c r="T783" s="534"/>
      <c r="U783" s="534"/>
      <c r="V783" s="534"/>
      <c r="W783" s="534"/>
      <c r="X783" s="514"/>
      <c r="Y783" s="514"/>
      <c r="Z783" s="152"/>
      <c r="AA783" s="794"/>
    </row>
    <row r="784" spans="1:27" s="313" customFormat="1" ht="15" customHeight="1" x14ac:dyDescent="0.2">
      <c r="A784" s="265" t="s">
        <v>530</v>
      </c>
      <c r="B784" s="150"/>
      <c r="C784" s="306" t="s">
        <v>343</v>
      </c>
      <c r="D784" s="306"/>
      <c r="E784" s="306"/>
      <c r="F784" s="306"/>
      <c r="G784" s="306"/>
      <c r="H784" s="306"/>
      <c r="I784" s="306"/>
      <c r="J784" s="306"/>
      <c r="K784" s="306"/>
      <c r="L784" s="306"/>
      <c r="M784" s="306"/>
      <c r="N784" s="306"/>
      <c r="O784" s="306"/>
      <c r="P784" s="306"/>
      <c r="Q784" s="306"/>
      <c r="R784" s="512"/>
      <c r="S784" s="512"/>
      <c r="T784" s="512"/>
      <c r="U784" s="512"/>
      <c r="V784" s="512"/>
      <c r="W784" s="512"/>
      <c r="X784" s="683" t="s">
        <v>849</v>
      </c>
      <c r="Y784" s="514"/>
      <c r="Z784" s="175"/>
      <c r="AA784" s="794">
        <f>IF(X784="?",0,IF(X784&lt;&gt;"",1,0))</f>
        <v>0</v>
      </c>
    </row>
    <row r="785" spans="1:27" s="313" customFormat="1" ht="5.25" customHeight="1" x14ac:dyDescent="0.2">
      <c r="A785" s="265"/>
      <c r="B785" s="150"/>
      <c r="C785" s="172"/>
      <c r="D785" s="520"/>
      <c r="E785" s="520"/>
      <c r="F785" s="520"/>
      <c r="G785" s="520"/>
      <c r="H785" s="520"/>
      <c r="I785" s="520"/>
      <c r="J785" s="520"/>
      <c r="K785" s="520"/>
      <c r="L785" s="520"/>
      <c r="M785" s="520"/>
      <c r="N785" s="520"/>
      <c r="O785" s="520"/>
      <c r="P785" s="517"/>
      <c r="Q785" s="517"/>
      <c r="R785" s="534"/>
      <c r="S785" s="534"/>
      <c r="T785" s="534"/>
      <c r="U785" s="534"/>
      <c r="V785" s="534"/>
      <c r="W785" s="534"/>
      <c r="X785" s="514"/>
      <c r="Y785" s="514"/>
      <c r="Z785" s="152"/>
      <c r="AA785" s="794"/>
    </row>
    <row r="786" spans="1:27" s="313" customFormat="1" ht="15" customHeight="1" x14ac:dyDescent="0.2">
      <c r="A786" s="265" t="s">
        <v>531</v>
      </c>
      <c r="B786" s="150"/>
      <c r="C786" s="306" t="s">
        <v>244</v>
      </c>
      <c r="D786" s="306"/>
      <c r="E786" s="306"/>
      <c r="F786" s="306"/>
      <c r="G786" s="306"/>
      <c r="H786" s="306"/>
      <c r="I786" s="306"/>
      <c r="J786" s="306"/>
      <c r="K786" s="306"/>
      <c r="L786" s="306"/>
      <c r="M786" s="306"/>
      <c r="N786" s="306"/>
      <c r="O786" s="306"/>
      <c r="P786" s="306"/>
      <c r="Q786" s="306"/>
      <c r="R786" s="512"/>
      <c r="S786" s="512"/>
      <c r="T786" s="512"/>
      <c r="U786" s="512"/>
      <c r="V786" s="512"/>
      <c r="W786" s="512"/>
      <c r="X786" s="683" t="s">
        <v>849</v>
      </c>
      <c r="Y786" s="514"/>
      <c r="Z786" s="175"/>
      <c r="AA786" s="794">
        <f>IF(X786="?",0,IF(X786&lt;&gt;"",1,0))</f>
        <v>0</v>
      </c>
    </row>
    <row r="787" spans="1:27" s="313" customFormat="1" ht="5.25" customHeight="1" x14ac:dyDescent="0.2">
      <c r="A787" s="265"/>
      <c r="B787" s="150"/>
      <c r="C787" s="172"/>
      <c r="D787" s="520"/>
      <c r="E787" s="520"/>
      <c r="F787" s="520"/>
      <c r="G787" s="520"/>
      <c r="H787" s="520"/>
      <c r="I787" s="520"/>
      <c r="J787" s="520"/>
      <c r="K787" s="520"/>
      <c r="L787" s="520"/>
      <c r="M787" s="520"/>
      <c r="N787" s="520"/>
      <c r="O787" s="520"/>
      <c r="P787" s="517"/>
      <c r="Q787" s="517"/>
      <c r="R787" s="534"/>
      <c r="S787" s="534"/>
      <c r="T787" s="534"/>
      <c r="U787" s="534"/>
      <c r="V787" s="534"/>
      <c r="W787" s="534"/>
      <c r="X787" s="514"/>
      <c r="Y787" s="514"/>
      <c r="Z787" s="152"/>
      <c r="AA787" s="794"/>
    </row>
    <row r="788" spans="1:27" s="313" customFormat="1" ht="15" customHeight="1" x14ac:dyDescent="0.2">
      <c r="A788" s="265" t="s">
        <v>532</v>
      </c>
      <c r="B788" s="150"/>
      <c r="C788" s="306" t="s">
        <v>150</v>
      </c>
      <c r="D788" s="306"/>
      <c r="E788" s="306"/>
      <c r="F788" s="306"/>
      <c r="G788" s="306"/>
      <c r="H788" s="306"/>
      <c r="I788" s="306"/>
      <c r="J788" s="306"/>
      <c r="K788" s="306"/>
      <c r="L788" s="306"/>
      <c r="M788" s="306"/>
      <c r="N788" s="306"/>
      <c r="O788" s="306"/>
      <c r="P788" s="306"/>
      <c r="Q788" s="306"/>
      <c r="R788" s="512"/>
      <c r="S788" s="512"/>
      <c r="T788" s="512"/>
      <c r="U788" s="512"/>
      <c r="V788" s="512"/>
      <c r="W788" s="512"/>
      <c r="X788" s="683" t="s">
        <v>849</v>
      </c>
      <c r="Y788" s="514"/>
      <c r="Z788" s="175"/>
      <c r="AA788" s="794">
        <f>IF(X788="?",0,IF(X788&lt;&gt;"",1,0))</f>
        <v>0</v>
      </c>
    </row>
    <row r="789" spans="1:27" s="313" customFormat="1" ht="5.25" customHeight="1" x14ac:dyDescent="0.2">
      <c r="A789" s="265"/>
      <c r="B789" s="150"/>
      <c r="C789" s="172"/>
      <c r="D789" s="520"/>
      <c r="E789" s="520"/>
      <c r="F789" s="520"/>
      <c r="G789" s="520"/>
      <c r="H789" s="520"/>
      <c r="I789" s="520"/>
      <c r="J789" s="520"/>
      <c r="K789" s="520"/>
      <c r="L789" s="520"/>
      <c r="M789" s="520"/>
      <c r="N789" s="520"/>
      <c r="O789" s="520"/>
      <c r="P789" s="517"/>
      <c r="Q789" s="517"/>
      <c r="R789" s="534"/>
      <c r="S789" s="534"/>
      <c r="T789" s="534"/>
      <c r="U789" s="534"/>
      <c r="V789" s="534"/>
      <c r="W789" s="534"/>
      <c r="X789" s="514"/>
      <c r="Y789" s="514"/>
      <c r="Z789" s="152"/>
      <c r="AA789" s="794"/>
    </row>
    <row r="790" spans="1:27" s="313" customFormat="1" ht="15" customHeight="1" x14ac:dyDescent="0.2">
      <c r="A790" s="265" t="s">
        <v>533</v>
      </c>
      <c r="B790" s="150"/>
      <c r="C790" s="306" t="s">
        <v>187</v>
      </c>
      <c r="D790" s="306"/>
      <c r="E790" s="306"/>
      <c r="F790" s="306"/>
      <c r="G790" s="306"/>
      <c r="H790" s="306"/>
      <c r="I790" s="306"/>
      <c r="J790" s="306"/>
      <c r="K790" s="306"/>
      <c r="L790" s="306"/>
      <c r="M790" s="306"/>
      <c r="N790" s="306"/>
      <c r="O790" s="306"/>
      <c r="P790" s="306"/>
      <c r="Q790" s="306"/>
      <c r="R790" s="512"/>
      <c r="S790" s="512"/>
      <c r="T790" s="512"/>
      <c r="U790" s="512"/>
      <c r="V790" s="512"/>
      <c r="W790" s="512"/>
      <c r="X790" s="683" t="s">
        <v>849</v>
      </c>
      <c r="Y790" s="514"/>
      <c r="Z790" s="175"/>
      <c r="AA790" s="794">
        <f>IF(X790="?",0,IF(X790&lt;&gt;"",1,0))</f>
        <v>0</v>
      </c>
    </row>
    <row r="791" spans="1:27" s="313" customFormat="1" ht="5.25" customHeight="1" x14ac:dyDescent="0.2">
      <c r="A791" s="265"/>
      <c r="B791" s="150"/>
      <c r="C791" s="172"/>
      <c r="D791" s="520"/>
      <c r="E791" s="520"/>
      <c r="F791" s="520"/>
      <c r="G791" s="520"/>
      <c r="H791" s="520"/>
      <c r="I791" s="520"/>
      <c r="J791" s="520"/>
      <c r="K791" s="520"/>
      <c r="L791" s="520"/>
      <c r="M791" s="520"/>
      <c r="N791" s="520"/>
      <c r="O791" s="520"/>
      <c r="P791" s="517"/>
      <c r="Q791" s="517"/>
      <c r="R791" s="534"/>
      <c r="S791" s="534"/>
      <c r="T791" s="534"/>
      <c r="U791" s="534"/>
      <c r="V791" s="534"/>
      <c r="W791" s="534"/>
      <c r="X791" s="514"/>
      <c r="Y791" s="514"/>
      <c r="Z791" s="152"/>
      <c r="AA791" s="794"/>
    </row>
    <row r="792" spans="1:27" s="313" customFormat="1" ht="15" customHeight="1" x14ac:dyDescent="0.2">
      <c r="A792" s="265" t="s">
        <v>534</v>
      </c>
      <c r="B792" s="150"/>
      <c r="C792" s="306" t="s">
        <v>3</v>
      </c>
      <c r="D792" s="306"/>
      <c r="E792" s="306"/>
      <c r="F792" s="306"/>
      <c r="G792" s="306"/>
      <c r="H792" s="306"/>
      <c r="I792" s="306"/>
      <c r="J792" s="306"/>
      <c r="K792" s="306"/>
      <c r="L792" s="306"/>
      <c r="M792" s="306"/>
      <c r="N792" s="306"/>
      <c r="O792" s="306"/>
      <c r="P792" s="306"/>
      <c r="Q792" s="306"/>
      <c r="R792" s="512"/>
      <c r="S792" s="512"/>
      <c r="T792" s="512"/>
      <c r="U792" s="512"/>
      <c r="V792" s="512"/>
      <c r="W792" s="512"/>
      <c r="X792" s="683" t="s">
        <v>849</v>
      </c>
      <c r="Y792" s="514"/>
      <c r="Z792" s="175"/>
      <c r="AA792" s="794">
        <f>IF(X792="?",0,IF(X792&lt;&gt;"",1,0))</f>
        <v>0</v>
      </c>
    </row>
    <row r="793" spans="1:27" s="313" customFormat="1" ht="5.25" customHeight="1" x14ac:dyDescent="0.2">
      <c r="A793" s="265"/>
      <c r="B793" s="150"/>
      <c r="C793" s="172"/>
      <c r="D793" s="520"/>
      <c r="E793" s="520"/>
      <c r="F793" s="520"/>
      <c r="G793" s="520"/>
      <c r="H793" s="520"/>
      <c r="I793" s="520"/>
      <c r="J793" s="520"/>
      <c r="K793" s="520"/>
      <c r="L793" s="520"/>
      <c r="M793" s="520"/>
      <c r="N793" s="520"/>
      <c r="O793" s="520"/>
      <c r="P793" s="517"/>
      <c r="Q793" s="517"/>
      <c r="R793" s="534"/>
      <c r="S793" s="534"/>
      <c r="T793" s="534"/>
      <c r="U793" s="534"/>
      <c r="V793" s="534"/>
      <c r="W793" s="534"/>
      <c r="X793" s="514"/>
      <c r="Y793" s="514"/>
      <c r="Z793" s="152"/>
      <c r="AA793" s="794"/>
    </row>
    <row r="794" spans="1:27" s="313" customFormat="1" ht="15" customHeight="1" x14ac:dyDescent="0.2">
      <c r="A794" s="265" t="s">
        <v>535</v>
      </c>
      <c r="B794" s="150"/>
      <c r="C794" s="306" t="s">
        <v>57</v>
      </c>
      <c r="D794" s="306"/>
      <c r="E794" s="306"/>
      <c r="F794" s="306"/>
      <c r="G794" s="306"/>
      <c r="H794" s="306"/>
      <c r="I794" s="306"/>
      <c r="J794" s="306"/>
      <c r="K794" s="306"/>
      <c r="L794" s="306"/>
      <c r="M794" s="306"/>
      <c r="N794" s="306"/>
      <c r="O794" s="306"/>
      <c r="P794" s="306"/>
      <c r="Q794" s="306"/>
      <c r="R794" s="512"/>
      <c r="S794" s="512"/>
      <c r="T794" s="512"/>
      <c r="U794" s="512"/>
      <c r="V794" s="512"/>
      <c r="W794" s="512"/>
      <c r="X794" s="683" t="s">
        <v>849</v>
      </c>
      <c r="Y794" s="514"/>
      <c r="Z794" s="175"/>
      <c r="AA794" s="794">
        <f>IF(X794="?",0,IF(X794&lt;&gt;"",1,0))</f>
        <v>0</v>
      </c>
    </row>
    <row r="795" spans="1:27" s="768" customFormat="1" ht="10.5" customHeight="1" x14ac:dyDescent="0.2">
      <c r="A795" s="393"/>
      <c r="B795" s="535"/>
      <c r="C795" s="536"/>
      <c r="D795" s="537"/>
      <c r="E795" s="537"/>
      <c r="F795" s="536"/>
      <c r="G795" s="536"/>
      <c r="H795" s="536"/>
      <c r="I795" s="536"/>
      <c r="J795" s="536"/>
      <c r="K795" s="536"/>
      <c r="L795" s="536"/>
      <c r="M795" s="536"/>
      <c r="N795" s="536"/>
      <c r="O795" s="536"/>
      <c r="P795" s="536"/>
      <c r="Q795" s="536"/>
      <c r="R795" s="536"/>
      <c r="S795" s="536"/>
      <c r="T795" s="536"/>
      <c r="U795" s="536"/>
      <c r="V795" s="536"/>
      <c r="W795" s="536"/>
      <c r="X795" s="536"/>
      <c r="Y795" s="536"/>
      <c r="Z795" s="538"/>
      <c r="AA795" s="794"/>
    </row>
    <row r="796" spans="1:27" s="312" customFormat="1" ht="30" customHeight="1" x14ac:dyDescent="0.2">
      <c r="A796" s="402"/>
      <c r="B796" s="150"/>
      <c r="C796" s="1821" t="s">
        <v>290</v>
      </c>
      <c r="D796" s="1821"/>
      <c r="E796" s="1821"/>
      <c r="F796" s="1821"/>
      <c r="G796" s="1821"/>
      <c r="H796" s="1821"/>
      <c r="I796" s="1821"/>
      <c r="J796" s="1821"/>
      <c r="K796" s="1821"/>
      <c r="L796" s="1821"/>
      <c r="M796" s="1821"/>
      <c r="N796" s="1821"/>
      <c r="O796" s="1821"/>
      <c r="P796" s="1821"/>
      <c r="Q796" s="1821"/>
      <c r="R796" s="1821"/>
      <c r="S796" s="1821"/>
      <c r="T796" s="1821"/>
      <c r="U796" s="1821"/>
      <c r="V796" s="1821"/>
      <c r="W796" s="1821"/>
      <c r="X796" s="1821"/>
      <c r="Y796" s="516"/>
      <c r="Z796" s="152"/>
      <c r="AA796" s="794"/>
    </row>
    <row r="797" spans="1:27" s="313" customFormat="1" ht="5.25" customHeight="1" x14ac:dyDescent="0.2">
      <c r="A797" s="265"/>
      <c r="B797" s="150"/>
      <c r="C797" s="172"/>
      <c r="D797" s="520"/>
      <c r="E797" s="520"/>
      <c r="F797" s="520"/>
      <c r="G797" s="520"/>
      <c r="H797" s="520"/>
      <c r="I797" s="520"/>
      <c r="J797" s="520"/>
      <c r="K797" s="520"/>
      <c r="L797" s="520"/>
      <c r="M797" s="520"/>
      <c r="N797" s="520"/>
      <c r="O797" s="520"/>
      <c r="P797" s="517"/>
      <c r="Q797" s="517"/>
      <c r="R797" s="714"/>
      <c r="S797" s="714"/>
      <c r="T797" s="714"/>
      <c r="U797" s="714"/>
      <c r="V797" s="714"/>
      <c r="W797" s="714"/>
      <c r="X797" s="716"/>
      <c r="Y797" s="514"/>
      <c r="Z797" s="152"/>
      <c r="AA797" s="794"/>
    </row>
    <row r="798" spans="1:27" s="313" customFormat="1" ht="15" customHeight="1" x14ac:dyDescent="0.2">
      <c r="A798" s="265" t="s">
        <v>536</v>
      </c>
      <c r="B798" s="150"/>
      <c r="C798" s="306" t="s">
        <v>174</v>
      </c>
      <c r="D798" s="306"/>
      <c r="E798" s="306"/>
      <c r="F798" s="306"/>
      <c r="G798" s="306"/>
      <c r="H798" s="306"/>
      <c r="I798" s="306"/>
      <c r="J798" s="306"/>
      <c r="K798" s="306"/>
      <c r="L798" s="306"/>
      <c r="M798" s="306"/>
      <c r="N798" s="306"/>
      <c r="O798" s="306"/>
      <c r="P798" s="306"/>
      <c r="Q798" s="306"/>
      <c r="R798" s="512"/>
      <c r="S798" s="512"/>
      <c r="T798" s="512"/>
      <c r="U798" s="512"/>
      <c r="V798" s="512"/>
      <c r="W798" s="512"/>
      <c r="X798" s="683" t="s">
        <v>849</v>
      </c>
      <c r="Y798" s="514"/>
      <c r="Z798" s="175"/>
      <c r="AA798" s="794">
        <f>IF(X798="?",0,IF(X798&lt;&gt;"",1,0))</f>
        <v>0</v>
      </c>
    </row>
    <row r="799" spans="1:27" s="313" customFormat="1" ht="5.25" customHeight="1" x14ac:dyDescent="0.2">
      <c r="A799" s="265"/>
      <c r="B799" s="150"/>
      <c r="C799" s="172"/>
      <c r="D799" s="520"/>
      <c r="E799" s="520"/>
      <c r="F799" s="520"/>
      <c r="G799" s="520"/>
      <c r="H799" s="520"/>
      <c r="I799" s="520"/>
      <c r="J799" s="520"/>
      <c r="K799" s="520"/>
      <c r="L799" s="520"/>
      <c r="M799" s="520"/>
      <c r="N799" s="520"/>
      <c r="O799" s="520"/>
      <c r="P799" s="517"/>
      <c r="Q799" s="517"/>
      <c r="R799" s="534"/>
      <c r="S799" s="534"/>
      <c r="T799" s="534"/>
      <c r="U799" s="534"/>
      <c r="V799" s="534"/>
      <c r="W799" s="534"/>
      <c r="X799" s="514"/>
      <c r="Y799" s="514"/>
      <c r="Z799" s="152"/>
      <c r="AA799" s="794"/>
    </row>
    <row r="800" spans="1:27" s="313" customFormat="1" ht="15" customHeight="1" x14ac:dyDescent="0.2">
      <c r="A800" s="265" t="s">
        <v>537</v>
      </c>
      <c r="B800" s="150"/>
      <c r="C800" s="306" t="s">
        <v>227</v>
      </c>
      <c r="D800" s="306"/>
      <c r="E800" s="306"/>
      <c r="F800" s="306"/>
      <c r="G800" s="306"/>
      <c r="H800" s="306"/>
      <c r="I800" s="306"/>
      <c r="J800" s="306"/>
      <c r="K800" s="306"/>
      <c r="L800" s="306"/>
      <c r="M800" s="306"/>
      <c r="N800" s="306"/>
      <c r="O800" s="306"/>
      <c r="P800" s="306"/>
      <c r="Q800" s="306"/>
      <c r="R800" s="512"/>
      <c r="S800" s="512"/>
      <c r="T800" s="512"/>
      <c r="U800" s="512"/>
      <c r="V800" s="512"/>
      <c r="W800" s="512"/>
      <c r="X800" s="683" t="s">
        <v>849</v>
      </c>
      <c r="Y800" s="514"/>
      <c r="Z800" s="175"/>
      <c r="AA800" s="794">
        <f>IF(X800="?",0,IF(X800&lt;&gt;"",1,0))</f>
        <v>0</v>
      </c>
    </row>
    <row r="801" spans="1:27" s="313" customFormat="1" ht="5.25" customHeight="1" x14ac:dyDescent="0.2">
      <c r="A801" s="265"/>
      <c r="B801" s="150"/>
      <c r="C801" s="172"/>
      <c r="D801" s="520"/>
      <c r="E801" s="520"/>
      <c r="F801" s="520"/>
      <c r="G801" s="520"/>
      <c r="H801" s="520"/>
      <c r="I801" s="520"/>
      <c r="J801" s="520"/>
      <c r="K801" s="520"/>
      <c r="L801" s="520"/>
      <c r="M801" s="520"/>
      <c r="N801" s="520"/>
      <c r="O801" s="520"/>
      <c r="P801" s="517"/>
      <c r="Q801" s="517"/>
      <c r="R801" s="534"/>
      <c r="S801" s="534"/>
      <c r="T801" s="534"/>
      <c r="U801" s="534"/>
      <c r="V801" s="534"/>
      <c r="W801" s="534"/>
      <c r="X801" s="514"/>
      <c r="Y801" s="514"/>
      <c r="Z801" s="152"/>
      <c r="AA801" s="794"/>
    </row>
    <row r="802" spans="1:27" s="313" customFormat="1" ht="15" customHeight="1" x14ac:dyDescent="0.2">
      <c r="A802" s="265" t="s">
        <v>538</v>
      </c>
      <c r="B802" s="150"/>
      <c r="C802" s="306" t="s">
        <v>343</v>
      </c>
      <c r="D802" s="306"/>
      <c r="E802" s="306"/>
      <c r="F802" s="306"/>
      <c r="G802" s="306"/>
      <c r="H802" s="306"/>
      <c r="I802" s="306"/>
      <c r="J802" s="306"/>
      <c r="K802" s="306"/>
      <c r="L802" s="306"/>
      <c r="M802" s="306"/>
      <c r="N802" s="306"/>
      <c r="O802" s="306"/>
      <c r="P802" s="306"/>
      <c r="Q802" s="306"/>
      <c r="R802" s="512"/>
      <c r="S802" s="512"/>
      <c r="T802" s="512"/>
      <c r="U802" s="512"/>
      <c r="V802" s="512"/>
      <c r="W802" s="512"/>
      <c r="X802" s="683" t="s">
        <v>849</v>
      </c>
      <c r="Y802" s="514"/>
      <c r="Z802" s="175"/>
      <c r="AA802" s="794">
        <f>IF(X802="?",0,IF(X802&lt;&gt;"",1,0))</f>
        <v>0</v>
      </c>
    </row>
    <row r="803" spans="1:27" s="313" customFormat="1" ht="5.25" customHeight="1" x14ac:dyDescent="0.2">
      <c r="A803" s="265"/>
      <c r="B803" s="150"/>
      <c r="C803" s="172"/>
      <c r="D803" s="520"/>
      <c r="E803" s="520"/>
      <c r="F803" s="520"/>
      <c r="G803" s="520"/>
      <c r="H803" s="520"/>
      <c r="I803" s="520"/>
      <c r="J803" s="520"/>
      <c r="K803" s="520"/>
      <c r="L803" s="520"/>
      <c r="M803" s="520"/>
      <c r="N803" s="520"/>
      <c r="O803" s="520"/>
      <c r="P803" s="517"/>
      <c r="Q803" s="517"/>
      <c r="R803" s="534"/>
      <c r="S803" s="534"/>
      <c r="T803" s="534"/>
      <c r="U803" s="534"/>
      <c r="V803" s="534"/>
      <c r="W803" s="534"/>
      <c r="X803" s="514"/>
      <c r="Y803" s="514"/>
      <c r="Z803" s="152"/>
      <c r="AA803" s="794"/>
    </row>
    <row r="804" spans="1:27" s="313" customFormat="1" ht="15" customHeight="1" x14ac:dyDescent="0.2">
      <c r="A804" s="265" t="s">
        <v>539</v>
      </c>
      <c r="B804" s="150"/>
      <c r="C804" s="306" t="s">
        <v>244</v>
      </c>
      <c r="D804" s="306"/>
      <c r="E804" s="306"/>
      <c r="F804" s="306"/>
      <c r="G804" s="306"/>
      <c r="H804" s="306"/>
      <c r="I804" s="306"/>
      <c r="J804" s="306"/>
      <c r="K804" s="306"/>
      <c r="L804" s="306"/>
      <c r="M804" s="306"/>
      <c r="N804" s="306"/>
      <c r="O804" s="306"/>
      <c r="P804" s="306"/>
      <c r="Q804" s="306"/>
      <c r="R804" s="512"/>
      <c r="S804" s="512"/>
      <c r="T804" s="512"/>
      <c r="U804" s="512"/>
      <c r="V804" s="512"/>
      <c r="W804" s="512"/>
      <c r="X804" s="683" t="s">
        <v>849</v>
      </c>
      <c r="Y804" s="514"/>
      <c r="Z804" s="175"/>
      <c r="AA804" s="794">
        <f>IF(X804="?",0,IF(X804&lt;&gt;"",1,0))</f>
        <v>0</v>
      </c>
    </row>
    <row r="805" spans="1:27" s="313" customFormat="1" ht="5.25" customHeight="1" x14ac:dyDescent="0.2">
      <c r="A805" s="265"/>
      <c r="B805" s="150"/>
      <c r="C805" s="172"/>
      <c r="D805" s="520"/>
      <c r="E805" s="520"/>
      <c r="F805" s="520"/>
      <c r="G805" s="520"/>
      <c r="H805" s="520"/>
      <c r="I805" s="520"/>
      <c r="J805" s="520"/>
      <c r="K805" s="520"/>
      <c r="L805" s="520"/>
      <c r="M805" s="520"/>
      <c r="N805" s="520"/>
      <c r="O805" s="520"/>
      <c r="P805" s="517"/>
      <c r="Q805" s="517"/>
      <c r="R805" s="534"/>
      <c r="S805" s="534"/>
      <c r="T805" s="534"/>
      <c r="U805" s="534"/>
      <c r="V805" s="534"/>
      <c r="W805" s="534"/>
      <c r="X805" s="514"/>
      <c r="Y805" s="514"/>
      <c r="Z805" s="152"/>
      <c r="AA805" s="794"/>
    </row>
    <row r="806" spans="1:27" s="313" customFormat="1" ht="15" customHeight="1" x14ac:dyDescent="0.2">
      <c r="A806" s="265" t="s">
        <v>540</v>
      </c>
      <c r="B806" s="150"/>
      <c r="C806" s="306" t="s">
        <v>150</v>
      </c>
      <c r="D806" s="306"/>
      <c r="E806" s="306"/>
      <c r="F806" s="306"/>
      <c r="G806" s="306"/>
      <c r="H806" s="306"/>
      <c r="I806" s="306"/>
      <c r="J806" s="306"/>
      <c r="K806" s="306"/>
      <c r="L806" s="306"/>
      <c r="M806" s="306"/>
      <c r="N806" s="306"/>
      <c r="O806" s="306"/>
      <c r="P806" s="306"/>
      <c r="Q806" s="306"/>
      <c r="R806" s="512"/>
      <c r="S806" s="512"/>
      <c r="T806" s="512"/>
      <c r="U806" s="512"/>
      <c r="V806" s="512"/>
      <c r="W806" s="512"/>
      <c r="X806" s="683" t="s">
        <v>849</v>
      </c>
      <c r="Y806" s="514"/>
      <c r="Z806" s="175"/>
      <c r="AA806" s="794">
        <f>IF(X806="?",0,IF(X806&lt;&gt;"",1,0))</f>
        <v>0</v>
      </c>
    </row>
    <row r="807" spans="1:27" s="313" customFormat="1" ht="5.25" customHeight="1" x14ac:dyDescent="0.2">
      <c r="A807" s="265"/>
      <c r="B807" s="150"/>
      <c r="C807" s="172"/>
      <c r="D807" s="520"/>
      <c r="E807" s="520"/>
      <c r="F807" s="520"/>
      <c r="G807" s="520"/>
      <c r="H807" s="520"/>
      <c r="I807" s="520"/>
      <c r="J807" s="520"/>
      <c r="K807" s="520"/>
      <c r="L807" s="520"/>
      <c r="M807" s="520"/>
      <c r="N807" s="520"/>
      <c r="O807" s="520"/>
      <c r="P807" s="517"/>
      <c r="Q807" s="517"/>
      <c r="R807" s="534"/>
      <c r="S807" s="534"/>
      <c r="T807" s="534"/>
      <c r="U807" s="534"/>
      <c r="V807" s="534"/>
      <c r="W807" s="534"/>
      <c r="X807" s="514"/>
      <c r="Y807" s="514"/>
      <c r="Z807" s="152"/>
      <c r="AA807" s="794"/>
    </row>
    <row r="808" spans="1:27" s="313" customFormat="1" ht="15" customHeight="1" x14ac:dyDescent="0.2">
      <c r="A808" s="265" t="s">
        <v>541</v>
      </c>
      <c r="B808" s="150"/>
      <c r="C808" s="306" t="s">
        <v>175</v>
      </c>
      <c r="D808" s="306"/>
      <c r="E808" s="306"/>
      <c r="F808" s="306"/>
      <c r="G808" s="306"/>
      <c r="H808" s="306"/>
      <c r="I808" s="306"/>
      <c r="J808" s="306"/>
      <c r="K808" s="306"/>
      <c r="L808" s="306"/>
      <c r="M808" s="306"/>
      <c r="N808" s="306"/>
      <c r="O808" s="306"/>
      <c r="P808" s="306"/>
      <c r="Q808" s="306"/>
      <c r="R808" s="512"/>
      <c r="S808" s="512"/>
      <c r="T808" s="512"/>
      <c r="U808" s="512"/>
      <c r="V808" s="512"/>
      <c r="W808" s="512"/>
      <c r="X808" s="683" t="s">
        <v>849</v>
      </c>
      <c r="Y808" s="514"/>
      <c r="Z808" s="175"/>
      <c r="AA808" s="794">
        <f>IF(X808="?",0,IF(X808&lt;&gt;"",1,0))</f>
        <v>0</v>
      </c>
    </row>
    <row r="809" spans="1:27" s="313" customFormat="1" ht="5.25" customHeight="1" x14ac:dyDescent="0.2">
      <c r="A809" s="265"/>
      <c r="B809" s="150"/>
      <c r="C809" s="172"/>
      <c r="D809" s="520"/>
      <c r="E809" s="520"/>
      <c r="F809" s="520"/>
      <c r="G809" s="520"/>
      <c r="H809" s="520"/>
      <c r="I809" s="520"/>
      <c r="J809" s="520"/>
      <c r="K809" s="520"/>
      <c r="L809" s="520"/>
      <c r="M809" s="520"/>
      <c r="N809" s="520"/>
      <c r="O809" s="520"/>
      <c r="P809" s="517"/>
      <c r="Q809" s="517"/>
      <c r="R809" s="534"/>
      <c r="S809" s="534"/>
      <c r="T809" s="534"/>
      <c r="U809" s="534"/>
      <c r="V809" s="534"/>
      <c r="W809" s="534"/>
      <c r="X809" s="514"/>
      <c r="Y809" s="514"/>
      <c r="Z809" s="152"/>
      <c r="AA809" s="794"/>
    </row>
    <row r="810" spans="1:27" s="313" customFormat="1" ht="15" customHeight="1" x14ac:dyDescent="0.2">
      <c r="A810" s="265" t="s">
        <v>542</v>
      </c>
      <c r="B810" s="150"/>
      <c r="C810" s="306" t="s">
        <v>188</v>
      </c>
      <c r="D810" s="306"/>
      <c r="E810" s="306"/>
      <c r="F810" s="306"/>
      <c r="G810" s="306"/>
      <c r="H810" s="306"/>
      <c r="I810" s="306"/>
      <c r="J810" s="306"/>
      <c r="K810" s="306"/>
      <c r="L810" s="306"/>
      <c r="M810" s="306"/>
      <c r="N810" s="306"/>
      <c r="O810" s="306"/>
      <c r="P810" s="306"/>
      <c r="Q810" s="306"/>
      <c r="R810" s="512"/>
      <c r="S810" s="512"/>
      <c r="T810" s="512"/>
      <c r="U810" s="512"/>
      <c r="V810" s="512"/>
      <c r="W810" s="512"/>
      <c r="X810" s="683" t="s">
        <v>849</v>
      </c>
      <c r="Y810" s="514"/>
      <c r="Z810" s="175"/>
      <c r="AA810" s="794">
        <f>IF(X810="?",0,IF(X810&lt;&gt;"",1,0))</f>
        <v>0</v>
      </c>
    </row>
    <row r="811" spans="1:27" s="313" customFormat="1" ht="5.25" customHeight="1" x14ac:dyDescent="0.2">
      <c r="A811" s="265"/>
      <c r="B811" s="150"/>
      <c r="C811" s="172"/>
      <c r="D811" s="520"/>
      <c r="E811" s="520"/>
      <c r="F811" s="520"/>
      <c r="G811" s="520"/>
      <c r="H811" s="520"/>
      <c r="I811" s="520"/>
      <c r="J811" s="520"/>
      <c r="K811" s="520"/>
      <c r="L811" s="520"/>
      <c r="M811" s="520"/>
      <c r="N811" s="520"/>
      <c r="O811" s="520"/>
      <c r="P811" s="517"/>
      <c r="Q811" s="517"/>
      <c r="R811" s="534"/>
      <c r="S811" s="534"/>
      <c r="T811" s="534"/>
      <c r="U811" s="534"/>
      <c r="V811" s="534"/>
      <c r="W811" s="534"/>
      <c r="X811" s="514"/>
      <c r="Y811" s="514"/>
      <c r="Z811" s="152"/>
      <c r="AA811" s="794"/>
    </row>
    <row r="812" spans="1:27" s="313" customFormat="1" ht="15" customHeight="1" x14ac:dyDescent="0.2">
      <c r="A812" s="265" t="s">
        <v>543</v>
      </c>
      <c r="B812" s="150"/>
      <c r="C812" s="306" t="s">
        <v>46</v>
      </c>
      <c r="D812" s="306"/>
      <c r="E812" s="306"/>
      <c r="F812" s="306"/>
      <c r="G812" s="306"/>
      <c r="H812" s="306"/>
      <c r="I812" s="306"/>
      <c r="J812" s="306"/>
      <c r="K812" s="306"/>
      <c r="L812" s="306"/>
      <c r="M812" s="306"/>
      <c r="N812" s="306"/>
      <c r="O812" s="306"/>
      <c r="P812" s="306"/>
      <c r="Q812" s="306"/>
      <c r="R812" s="512"/>
      <c r="S812" s="512"/>
      <c r="T812" s="512"/>
      <c r="U812" s="512"/>
      <c r="V812" s="512"/>
      <c r="W812" s="512"/>
      <c r="X812" s="683" t="s">
        <v>849</v>
      </c>
      <c r="Y812" s="514"/>
      <c r="Z812" s="175"/>
      <c r="AA812" s="794">
        <f>IF(X812="?",0,IF(X812&lt;&gt;"",1,0))</f>
        <v>0</v>
      </c>
    </row>
    <row r="813" spans="1:27" s="313" customFormat="1" ht="5.25" customHeight="1" x14ac:dyDescent="0.2">
      <c r="A813" s="265"/>
      <c r="B813" s="150"/>
      <c r="C813" s="172"/>
      <c r="D813" s="520"/>
      <c r="E813" s="520"/>
      <c r="F813" s="520"/>
      <c r="G813" s="520"/>
      <c r="H813" s="520"/>
      <c r="I813" s="520"/>
      <c r="J813" s="520"/>
      <c r="K813" s="520"/>
      <c r="L813" s="520"/>
      <c r="M813" s="520"/>
      <c r="N813" s="520"/>
      <c r="O813" s="520"/>
      <c r="P813" s="517"/>
      <c r="Q813" s="517"/>
      <c r="R813" s="534"/>
      <c r="S813" s="534"/>
      <c r="T813" s="534"/>
      <c r="U813" s="534"/>
      <c r="V813" s="534"/>
      <c r="W813" s="534"/>
      <c r="X813" s="514"/>
      <c r="Y813" s="514"/>
      <c r="Z813" s="152"/>
      <c r="AA813" s="794"/>
    </row>
    <row r="814" spans="1:27" s="313" customFormat="1" ht="15" customHeight="1" x14ac:dyDescent="0.2">
      <c r="A814" s="265" t="s">
        <v>544</v>
      </c>
      <c r="B814" s="150"/>
      <c r="C814" s="306" t="s">
        <v>57</v>
      </c>
      <c r="D814" s="306"/>
      <c r="E814" s="306"/>
      <c r="F814" s="306"/>
      <c r="G814" s="306"/>
      <c r="H814" s="306"/>
      <c r="I814" s="306"/>
      <c r="J814" s="306"/>
      <c r="K814" s="306"/>
      <c r="L814" s="306"/>
      <c r="M814" s="306"/>
      <c r="N814" s="306"/>
      <c r="O814" s="306"/>
      <c r="P814" s="306"/>
      <c r="Q814" s="306"/>
      <c r="R814" s="512"/>
      <c r="S814" s="512"/>
      <c r="T814" s="512"/>
      <c r="U814" s="512"/>
      <c r="V814" s="512"/>
      <c r="W814" s="512"/>
      <c r="X814" s="683" t="s">
        <v>849</v>
      </c>
      <c r="Y814" s="514"/>
      <c r="Z814" s="175"/>
      <c r="AA814" s="794">
        <f>IF(X814="?",0,IF(X814&lt;&gt;"",1,0))</f>
        <v>0</v>
      </c>
    </row>
    <row r="815" spans="1:27" s="768" customFormat="1" ht="10.5" customHeight="1" x14ac:dyDescent="0.2">
      <c r="A815" s="393"/>
      <c r="B815" s="535"/>
      <c r="C815" s="536"/>
      <c r="D815" s="537"/>
      <c r="E815" s="537"/>
      <c r="F815" s="536"/>
      <c r="G815" s="536"/>
      <c r="H815" s="536"/>
      <c r="I815" s="536"/>
      <c r="J815" s="536"/>
      <c r="K815" s="536"/>
      <c r="L815" s="536"/>
      <c r="M815" s="536"/>
      <c r="N815" s="536"/>
      <c r="O815" s="536"/>
      <c r="P815" s="536"/>
      <c r="Q815" s="536"/>
      <c r="R815" s="536"/>
      <c r="S815" s="536"/>
      <c r="T815" s="536"/>
      <c r="U815" s="536"/>
      <c r="V815" s="536"/>
      <c r="W815" s="536"/>
      <c r="X815" s="536"/>
      <c r="Y815" s="536"/>
      <c r="Z815" s="538"/>
      <c r="AA815" s="794"/>
    </row>
    <row r="816" spans="1:27" ht="21" customHeight="1" x14ac:dyDescent="0.2">
      <c r="A816" s="402"/>
      <c r="B816" s="174"/>
      <c r="C816" s="515" t="s">
        <v>910</v>
      </c>
      <c r="D816" s="179"/>
      <c r="E816" s="179"/>
      <c r="F816" s="179"/>
      <c r="G816" s="179"/>
      <c r="H816" s="179"/>
      <c r="I816" s="179"/>
      <c r="J816" s="179"/>
      <c r="K816" s="179"/>
      <c r="L816" s="179"/>
      <c r="M816" s="179"/>
      <c r="N816" s="179"/>
      <c r="O816" s="179"/>
      <c r="P816" s="179"/>
      <c r="Q816" s="179"/>
      <c r="R816" s="179"/>
      <c r="S816" s="179"/>
      <c r="T816" s="179"/>
      <c r="U816" s="179"/>
      <c r="V816" s="179"/>
      <c r="W816" s="179"/>
      <c r="X816" s="179"/>
      <c r="Y816" s="179"/>
      <c r="Z816" s="175"/>
      <c r="AA816" s="794"/>
    </row>
    <row r="817" spans="1:27" s="313" customFormat="1" ht="5.25" customHeight="1" x14ac:dyDescent="0.2">
      <c r="A817" s="265"/>
      <c r="B817" s="150"/>
      <c r="C817" s="172"/>
      <c r="D817" s="520"/>
      <c r="E817" s="520"/>
      <c r="F817" s="520"/>
      <c r="G817" s="520"/>
      <c r="H817" s="520"/>
      <c r="I817" s="520"/>
      <c r="J817" s="520"/>
      <c r="K817" s="520"/>
      <c r="L817" s="520"/>
      <c r="M817" s="520"/>
      <c r="N817" s="520"/>
      <c r="O817" s="520"/>
      <c r="P817" s="517"/>
      <c r="Q817" s="517"/>
      <c r="R817" s="714"/>
      <c r="S817" s="714"/>
      <c r="T817" s="714"/>
      <c r="U817" s="714"/>
      <c r="V817" s="714"/>
      <c r="W817" s="714"/>
      <c r="X817" s="716"/>
      <c r="Y817" s="514"/>
      <c r="Z817" s="152"/>
      <c r="AA817" s="794"/>
    </row>
    <row r="818" spans="1:27" s="313" customFormat="1" ht="15" customHeight="1" x14ac:dyDescent="0.2">
      <c r="A818" s="265" t="s">
        <v>545</v>
      </c>
      <c r="B818" s="150"/>
      <c r="C818" s="306" t="s">
        <v>58</v>
      </c>
      <c r="D818" s="306"/>
      <c r="E818" s="306"/>
      <c r="F818" s="306"/>
      <c r="G818" s="306"/>
      <c r="H818" s="306"/>
      <c r="I818" s="306"/>
      <c r="J818" s="306"/>
      <c r="K818" s="306"/>
      <c r="L818" s="306"/>
      <c r="M818" s="306"/>
      <c r="N818" s="306"/>
      <c r="O818" s="306"/>
      <c r="P818" s="306"/>
      <c r="Q818" s="306"/>
      <c r="R818" s="512"/>
      <c r="S818" s="512"/>
      <c r="T818" s="512"/>
      <c r="U818" s="512"/>
      <c r="V818" s="512"/>
      <c r="W818" s="512"/>
      <c r="X818" s="683" t="s">
        <v>849</v>
      </c>
      <c r="Y818" s="514"/>
      <c r="Z818" s="175"/>
      <c r="AA818" s="794">
        <f>IF(X818="?",0,IF(X818&lt;&gt;"",1,0))</f>
        <v>0</v>
      </c>
    </row>
    <row r="819" spans="1:27" s="313" customFormat="1" ht="5.25" customHeight="1" x14ac:dyDescent="0.2">
      <c r="A819" s="265"/>
      <c r="B819" s="150"/>
      <c r="C819" s="172"/>
      <c r="D819" s="520"/>
      <c r="E819" s="520"/>
      <c r="F819" s="520"/>
      <c r="G819" s="520"/>
      <c r="H819" s="520"/>
      <c r="I819" s="520"/>
      <c r="J819" s="520"/>
      <c r="K819" s="520"/>
      <c r="L819" s="520"/>
      <c r="M819" s="520"/>
      <c r="N819" s="520"/>
      <c r="O819" s="520"/>
      <c r="P819" s="517"/>
      <c r="Q819" s="517"/>
      <c r="R819" s="534"/>
      <c r="S819" s="534"/>
      <c r="T819" s="534"/>
      <c r="U819" s="534"/>
      <c r="V819" s="534"/>
      <c r="W819" s="534"/>
      <c r="X819" s="514"/>
      <c r="Y819" s="514"/>
      <c r="Z819" s="152"/>
      <c r="AA819" s="794"/>
    </row>
    <row r="820" spans="1:27" s="313" customFormat="1" ht="15" customHeight="1" x14ac:dyDescent="0.2">
      <c r="A820" s="265" t="s">
        <v>546</v>
      </c>
      <c r="B820" s="150"/>
      <c r="C820" s="306" t="s">
        <v>59</v>
      </c>
      <c r="D820" s="306"/>
      <c r="E820" s="306"/>
      <c r="F820" s="306"/>
      <c r="G820" s="306"/>
      <c r="H820" s="306"/>
      <c r="I820" s="306"/>
      <c r="J820" s="306"/>
      <c r="K820" s="306"/>
      <c r="L820" s="306"/>
      <c r="M820" s="306"/>
      <c r="N820" s="306"/>
      <c r="O820" s="306"/>
      <c r="P820" s="306"/>
      <c r="Q820" s="306"/>
      <c r="R820" s="512"/>
      <c r="S820" s="512"/>
      <c r="T820" s="512"/>
      <c r="U820" s="512"/>
      <c r="V820" s="512"/>
      <c r="W820" s="512"/>
      <c r="X820" s="683" t="s">
        <v>849</v>
      </c>
      <c r="Y820" s="514"/>
      <c r="Z820" s="175"/>
      <c r="AA820" s="794">
        <f>IF(X820="?",0,IF(X820&lt;&gt;"",1,0))</f>
        <v>0</v>
      </c>
    </row>
    <row r="821" spans="1:27" s="313" customFormat="1" ht="5.25" customHeight="1" x14ac:dyDescent="0.2">
      <c r="A821" s="265"/>
      <c r="B821" s="150"/>
      <c r="C821" s="172"/>
      <c r="D821" s="520"/>
      <c r="E821" s="520"/>
      <c r="F821" s="520"/>
      <c r="G821" s="520"/>
      <c r="H821" s="520"/>
      <c r="I821" s="520"/>
      <c r="J821" s="520"/>
      <c r="K821" s="520"/>
      <c r="L821" s="520"/>
      <c r="M821" s="520"/>
      <c r="N821" s="520"/>
      <c r="O821" s="520"/>
      <c r="P821" s="517"/>
      <c r="Q821" s="517"/>
      <c r="R821" s="534"/>
      <c r="S821" s="534"/>
      <c r="T821" s="534"/>
      <c r="U821" s="534"/>
      <c r="V821" s="534"/>
      <c r="W821" s="534"/>
      <c r="X821" s="514"/>
      <c r="Y821" s="514"/>
      <c r="Z821" s="152"/>
      <c r="AA821" s="794"/>
    </row>
    <row r="822" spans="1:27" s="313" customFormat="1" ht="15" customHeight="1" x14ac:dyDescent="0.2">
      <c r="A822" s="265" t="s">
        <v>547</v>
      </c>
      <c r="B822" s="150"/>
      <c r="C822" s="306" t="s">
        <v>1297</v>
      </c>
      <c r="D822" s="306"/>
      <c r="E822" s="306"/>
      <c r="F822" s="306"/>
      <c r="G822" s="306"/>
      <c r="H822" s="306"/>
      <c r="I822" s="306"/>
      <c r="J822" s="306"/>
      <c r="K822" s="306"/>
      <c r="L822" s="306"/>
      <c r="M822" s="306"/>
      <c r="N822" s="306"/>
      <c r="O822" s="306"/>
      <c r="P822" s="306"/>
      <c r="Q822" s="306"/>
      <c r="R822" s="512"/>
      <c r="S822" s="512"/>
      <c r="T822" s="512"/>
      <c r="U822" s="512"/>
      <c r="V822" s="512"/>
      <c r="W822" s="684"/>
      <c r="X822" s="683" t="s">
        <v>849</v>
      </c>
      <c r="Y822" s="514"/>
      <c r="Z822" s="175"/>
      <c r="AA822" s="794">
        <f>IF(X822="?",0,IF(X822&lt;&gt;"",1,0))</f>
        <v>0</v>
      </c>
    </row>
    <row r="823" spans="1:27" s="768" customFormat="1" ht="9" customHeight="1" x14ac:dyDescent="0.2">
      <c r="A823" s="393"/>
      <c r="B823" s="535"/>
      <c r="C823" s="536"/>
      <c r="D823" s="537"/>
      <c r="E823" s="537"/>
      <c r="F823" s="536"/>
      <c r="G823" s="536"/>
      <c r="H823" s="536"/>
      <c r="I823" s="536"/>
      <c r="J823" s="536"/>
      <c r="K823" s="536"/>
      <c r="L823" s="536"/>
      <c r="M823" s="536"/>
      <c r="N823" s="536"/>
      <c r="O823" s="536"/>
      <c r="P823" s="536"/>
      <c r="Q823" s="536"/>
      <c r="R823" s="536"/>
      <c r="S823" s="536"/>
      <c r="T823" s="536"/>
      <c r="U823" s="536"/>
      <c r="V823" s="536"/>
      <c r="W823" s="536"/>
      <c r="X823" s="536"/>
      <c r="Y823" s="536"/>
      <c r="Z823" s="538"/>
      <c r="AA823" s="794"/>
    </row>
    <row r="824" spans="1:27" ht="21" customHeight="1" x14ac:dyDescent="0.2">
      <c r="A824" s="402"/>
      <c r="B824" s="831"/>
      <c r="C824" s="690" t="s">
        <v>98</v>
      </c>
      <c r="D824" s="832"/>
      <c r="E824" s="832"/>
      <c r="F824" s="832"/>
      <c r="G824" s="832"/>
      <c r="H824" s="832"/>
      <c r="I824" s="832"/>
      <c r="J824" s="832"/>
      <c r="K824" s="832"/>
      <c r="L824" s="832"/>
      <c r="M824" s="832"/>
      <c r="N824" s="832"/>
      <c r="O824" s="832"/>
      <c r="P824" s="832"/>
      <c r="Q824" s="832"/>
      <c r="R824" s="832"/>
      <c r="S824" s="832"/>
      <c r="T824" s="832"/>
      <c r="U824" s="832"/>
      <c r="V824" s="832"/>
      <c r="W824" s="832"/>
      <c r="X824" s="832"/>
      <c r="Y824" s="832"/>
      <c r="Z824" s="709"/>
      <c r="AA824" s="794"/>
    </row>
    <row r="825" spans="1:27" s="313" customFormat="1" ht="5.25" customHeight="1" x14ac:dyDescent="0.2">
      <c r="A825" s="265"/>
      <c r="B825" s="150"/>
      <c r="C825" s="172"/>
      <c r="D825" s="520"/>
      <c r="E825" s="520"/>
      <c r="F825" s="520"/>
      <c r="G825" s="520"/>
      <c r="H825" s="520"/>
      <c r="I825" s="520"/>
      <c r="J825" s="520"/>
      <c r="K825" s="520"/>
      <c r="L825" s="520"/>
      <c r="M825" s="520"/>
      <c r="N825" s="520"/>
      <c r="O825" s="520"/>
      <c r="P825" s="517"/>
      <c r="Q825" s="517"/>
      <c r="R825" s="714"/>
      <c r="S825" s="714"/>
      <c r="T825" s="714"/>
      <c r="U825" s="714"/>
      <c r="V825" s="714"/>
      <c r="W825" s="714"/>
      <c r="X825" s="514"/>
      <c r="Y825" s="514"/>
      <c r="Z825" s="152"/>
      <c r="AA825" s="794"/>
    </row>
    <row r="826" spans="1:27" s="312" customFormat="1" ht="15" customHeight="1" x14ac:dyDescent="0.2">
      <c r="A826" s="403" t="s">
        <v>548</v>
      </c>
      <c r="B826" s="150"/>
      <c r="C826" s="186" t="s">
        <v>178</v>
      </c>
      <c r="D826" s="517"/>
      <c r="E826" s="517"/>
      <c r="F826" s="517"/>
      <c r="G826" s="517"/>
      <c r="H826" s="517"/>
      <c r="I826" s="517"/>
      <c r="J826" s="517"/>
      <c r="K826" s="517"/>
      <c r="L826" s="517"/>
      <c r="M826" s="1358" t="s">
        <v>849</v>
      </c>
      <c r="N826" s="1359"/>
      <c r="O826" s="539" t="s">
        <v>849</v>
      </c>
      <c r="P826" s="529" t="s">
        <v>847</v>
      </c>
      <c r="Q826" s="529" t="s">
        <v>848</v>
      </c>
      <c r="R826" s="514"/>
      <c r="S826" s="514"/>
      <c r="T826" s="514"/>
      <c r="U826" s="421"/>
      <c r="V826" s="209"/>
      <c r="W826" s="423"/>
      <c r="X826" s="423"/>
      <c r="Y826" s="423"/>
      <c r="Z826" s="152"/>
      <c r="AA826" s="794">
        <f>IF(M826="?",0,IF(M826&lt;&gt;"",1,0))</f>
        <v>0</v>
      </c>
    </row>
    <row r="827" spans="1:27" s="312" customFormat="1" ht="5.25" customHeight="1" x14ac:dyDescent="0.15">
      <c r="A827" s="402"/>
      <c r="B827" s="150"/>
      <c r="C827" s="151"/>
      <c r="D827" s="209"/>
      <c r="E827" s="423"/>
      <c r="F827" s="172"/>
      <c r="G827" s="172"/>
      <c r="H827" s="172"/>
      <c r="I827" s="172"/>
      <c r="J827" s="172"/>
      <c r="K827" s="172"/>
      <c r="L827" s="172"/>
      <c r="M827" s="209"/>
      <c r="N827" s="423"/>
      <c r="O827" s="423"/>
      <c r="P827" s="209"/>
      <c r="Q827" s="423"/>
      <c r="R827" s="423"/>
      <c r="S827" s="209"/>
      <c r="T827" s="423"/>
      <c r="U827" s="423"/>
      <c r="V827" s="209"/>
      <c r="W827" s="423"/>
      <c r="X827" s="423"/>
      <c r="Y827" s="423"/>
      <c r="Z827" s="152"/>
      <c r="AA827" s="794"/>
    </row>
    <row r="828" spans="1:27" s="313" customFormat="1" ht="15" customHeight="1" x14ac:dyDescent="0.2">
      <c r="A828" s="265" t="s">
        <v>549</v>
      </c>
      <c r="B828" s="150"/>
      <c r="C828" s="306" t="s">
        <v>160</v>
      </c>
      <c r="D828" s="306"/>
      <c r="E828" s="306"/>
      <c r="F828" s="306"/>
      <c r="G828" s="306"/>
      <c r="H828" s="306"/>
      <c r="I828" s="306"/>
      <c r="J828" s="306"/>
      <c r="K828" s="306"/>
      <c r="L828" s="306"/>
      <c r="M828" s="306"/>
      <c r="N828" s="306"/>
      <c r="O828" s="306"/>
      <c r="P828" s="306"/>
      <c r="Q828" s="306"/>
      <c r="R828" s="512"/>
      <c r="S828" s="512"/>
      <c r="T828" s="512"/>
      <c r="U828" s="512"/>
      <c r="V828" s="512"/>
      <c r="W828" s="512"/>
      <c r="X828" s="683" t="s">
        <v>849</v>
      </c>
      <c r="Y828" s="514"/>
      <c r="Z828" s="175"/>
      <c r="AA828" s="794">
        <f>IF(X828="?",0,IF(X828&lt;&gt;"",1,0))</f>
        <v>0</v>
      </c>
    </row>
    <row r="829" spans="1:27" s="313" customFormat="1" ht="5.25" customHeight="1" x14ac:dyDescent="0.2">
      <c r="A829" s="265"/>
      <c r="B829" s="150"/>
      <c r="C829" s="172"/>
      <c r="D829" s="520"/>
      <c r="E829" s="520"/>
      <c r="F829" s="520"/>
      <c r="G829" s="520"/>
      <c r="H829" s="520"/>
      <c r="I829" s="520"/>
      <c r="J829" s="520"/>
      <c r="K829" s="520"/>
      <c r="L829" s="520"/>
      <c r="M829" s="520"/>
      <c r="N829" s="520"/>
      <c r="O829" s="520"/>
      <c r="P829" s="517"/>
      <c r="Q829" s="517"/>
      <c r="R829" s="534"/>
      <c r="S829" s="534"/>
      <c r="T829" s="534"/>
      <c r="U829" s="534"/>
      <c r="V829" s="534"/>
      <c r="W829" s="534"/>
      <c r="X829" s="514"/>
      <c r="Y829" s="514"/>
      <c r="Z829" s="152"/>
      <c r="AA829" s="794"/>
    </row>
    <row r="830" spans="1:27" s="313" customFormat="1" ht="15" customHeight="1" x14ac:dyDescent="0.2">
      <c r="A830" s="265" t="s">
        <v>550</v>
      </c>
      <c r="B830" s="150"/>
      <c r="C830" s="306" t="s">
        <v>161</v>
      </c>
      <c r="D830" s="306"/>
      <c r="E830" s="306"/>
      <c r="F830" s="306"/>
      <c r="G830" s="306"/>
      <c r="H830" s="306"/>
      <c r="I830" s="306"/>
      <c r="J830" s="306"/>
      <c r="K830" s="306"/>
      <c r="L830" s="306"/>
      <c r="M830" s="306"/>
      <c r="N830" s="306"/>
      <c r="O830" s="306"/>
      <c r="P830" s="306"/>
      <c r="Q830" s="306"/>
      <c r="R830" s="512"/>
      <c r="S830" s="512"/>
      <c r="T830" s="512"/>
      <c r="U830" s="512"/>
      <c r="V830" s="512"/>
      <c r="W830" s="512"/>
      <c r="X830" s="683" t="s">
        <v>849</v>
      </c>
      <c r="Y830" s="514"/>
      <c r="Z830" s="175"/>
      <c r="AA830" s="794">
        <f>IF(X830="?",0,IF(X830&lt;&gt;"",1,0))</f>
        <v>0</v>
      </c>
    </row>
    <row r="831" spans="1:27" s="313" customFormat="1" ht="5.25" customHeight="1" x14ac:dyDescent="0.2">
      <c r="A831" s="265"/>
      <c r="B831" s="150"/>
      <c r="C831" s="172"/>
      <c r="D831" s="520"/>
      <c r="E831" s="520"/>
      <c r="F831" s="520"/>
      <c r="G831" s="520"/>
      <c r="H831" s="520"/>
      <c r="I831" s="520"/>
      <c r="J831" s="520"/>
      <c r="K831" s="520"/>
      <c r="L831" s="520"/>
      <c r="M831" s="520"/>
      <c r="N831" s="520"/>
      <c r="O831" s="520"/>
      <c r="P831" s="517"/>
      <c r="Q831" s="517"/>
      <c r="R831" s="534"/>
      <c r="S831" s="534"/>
      <c r="T831" s="534"/>
      <c r="U831" s="534"/>
      <c r="V831" s="534"/>
      <c r="W831" s="534"/>
      <c r="X831" s="514"/>
      <c r="Y831" s="514"/>
      <c r="Z831" s="152"/>
      <c r="AA831" s="794"/>
    </row>
    <row r="832" spans="1:27" s="313" customFormat="1" ht="15" customHeight="1" x14ac:dyDescent="0.2">
      <c r="A832" s="265" t="s">
        <v>551</v>
      </c>
      <c r="B832" s="150"/>
      <c r="C832" s="306" t="s">
        <v>172</v>
      </c>
      <c r="D832" s="306"/>
      <c r="E832" s="306"/>
      <c r="F832" s="306"/>
      <c r="G832" s="306"/>
      <c r="H832" s="306"/>
      <c r="I832" s="306"/>
      <c r="J832" s="306"/>
      <c r="K832" s="306"/>
      <c r="L832" s="306"/>
      <c r="M832" s="306"/>
      <c r="N832" s="306"/>
      <c r="O832" s="306"/>
      <c r="P832" s="306"/>
      <c r="Q832" s="306"/>
      <c r="R832" s="512"/>
      <c r="S832" s="512"/>
      <c r="T832" s="512"/>
      <c r="U832" s="512"/>
      <c r="V832" s="512"/>
      <c r="W832" s="512"/>
      <c r="X832" s="683" t="s">
        <v>849</v>
      </c>
      <c r="Y832" s="514"/>
      <c r="Z832" s="175"/>
      <c r="AA832" s="794">
        <f>IF(X832="?",0,IF(X832&lt;&gt;"",1,0))</f>
        <v>0</v>
      </c>
    </row>
    <row r="833" spans="1:27" s="313" customFormat="1" ht="5.25" customHeight="1" x14ac:dyDescent="0.2">
      <c r="A833" s="265"/>
      <c r="B833" s="150"/>
      <c r="C833" s="172"/>
      <c r="D833" s="520"/>
      <c r="E833" s="520"/>
      <c r="F833" s="520"/>
      <c r="G833" s="520"/>
      <c r="H833" s="520"/>
      <c r="I833" s="520"/>
      <c r="J833" s="520"/>
      <c r="K833" s="520"/>
      <c r="L833" s="520"/>
      <c r="M833" s="520"/>
      <c r="N833" s="520"/>
      <c r="O833" s="520"/>
      <c r="P833" s="517"/>
      <c r="Q833" s="517"/>
      <c r="R833" s="534"/>
      <c r="S833" s="534"/>
      <c r="T833" s="534"/>
      <c r="U833" s="534"/>
      <c r="V833" s="534"/>
      <c r="W833" s="534"/>
      <c r="X833" s="514"/>
      <c r="Y833" s="514"/>
      <c r="Z833" s="152"/>
      <c r="AA833" s="794"/>
    </row>
    <row r="834" spans="1:27" s="313" customFormat="1" ht="15" customHeight="1" x14ac:dyDescent="0.2">
      <c r="A834" s="265" t="s">
        <v>552</v>
      </c>
      <c r="B834" s="150"/>
      <c r="C834" s="306" t="s">
        <v>173</v>
      </c>
      <c r="D834" s="306"/>
      <c r="E834" s="306"/>
      <c r="F834" s="306"/>
      <c r="G834" s="306"/>
      <c r="H834" s="306"/>
      <c r="I834" s="306"/>
      <c r="J834" s="306"/>
      <c r="K834" s="306"/>
      <c r="L834" s="306"/>
      <c r="M834" s="306"/>
      <c r="N834" s="306"/>
      <c r="O834" s="306"/>
      <c r="P834" s="306"/>
      <c r="Q834" s="306"/>
      <c r="R834" s="512"/>
      <c r="S834" s="512"/>
      <c r="T834" s="512"/>
      <c r="U834" s="512"/>
      <c r="V834" s="512"/>
      <c r="W834" s="512"/>
      <c r="X834" s="683" t="s">
        <v>849</v>
      </c>
      <c r="Y834" s="514"/>
      <c r="Z834" s="175"/>
      <c r="AA834" s="794">
        <f>IF(X834="?",0,IF(X834&lt;&gt;"",1,0))</f>
        <v>0</v>
      </c>
    </row>
    <row r="835" spans="1:27" s="312" customFormat="1" ht="10.5" customHeight="1" x14ac:dyDescent="0.2">
      <c r="A835" s="265" t="str">
        <f>IF(L4&lt;&gt;"",L4,"")</f>
        <v>00000000</v>
      </c>
      <c r="B835" s="166"/>
      <c r="C835" s="167"/>
      <c r="D835" s="167"/>
      <c r="E835" s="167"/>
      <c r="F835" s="167"/>
      <c r="G835" s="167"/>
      <c r="H835" s="167"/>
      <c r="I835" s="167"/>
      <c r="J835" s="167"/>
      <c r="K835" s="167"/>
      <c r="L835" s="167"/>
      <c r="M835" s="167"/>
      <c r="N835" s="167"/>
      <c r="O835" s="167"/>
      <c r="P835" s="167"/>
      <c r="Q835" s="167"/>
      <c r="R835" s="167"/>
      <c r="S835" s="167"/>
      <c r="T835" s="167"/>
      <c r="U835" s="167"/>
      <c r="V835" s="167"/>
      <c r="W835" s="167"/>
      <c r="X835" s="167"/>
      <c r="Y835" s="167"/>
      <c r="Z835" s="168"/>
      <c r="AA835" s="794"/>
    </row>
    <row r="836" spans="1:27" s="312" customFormat="1" ht="5.25" customHeight="1" x14ac:dyDescent="0.2">
      <c r="A836" s="393"/>
      <c r="B836" s="631"/>
      <c r="C836" s="632"/>
      <c r="D836" s="632"/>
      <c r="E836" s="632"/>
      <c r="F836" s="632"/>
      <c r="G836" s="632"/>
      <c r="H836" s="632"/>
      <c r="I836" s="632"/>
      <c r="J836" s="632"/>
      <c r="K836" s="632"/>
      <c r="L836" s="632"/>
      <c r="M836" s="632"/>
      <c r="N836" s="632"/>
      <c r="O836" s="632"/>
      <c r="P836" s="632"/>
      <c r="Q836" s="632"/>
      <c r="R836" s="632"/>
      <c r="S836" s="632"/>
      <c r="T836" s="632"/>
      <c r="U836" s="632"/>
      <c r="V836" s="632"/>
      <c r="W836" s="632"/>
      <c r="X836" s="632"/>
      <c r="Y836" s="632"/>
      <c r="Z836" s="634"/>
      <c r="AA836" s="794"/>
    </row>
    <row r="837" spans="1:27" ht="24" customHeight="1" x14ac:dyDescent="0.2">
      <c r="A837" s="402"/>
      <c r="B837" s="174"/>
      <c r="C837" s="153" t="s">
        <v>1137</v>
      </c>
      <c r="D837" s="153"/>
      <c r="E837" s="153"/>
      <c r="F837" s="179"/>
      <c r="G837" s="179"/>
      <c r="H837" s="179"/>
      <c r="I837" s="179"/>
      <c r="J837" s="179"/>
      <c r="K837" s="179"/>
      <c r="L837" s="179"/>
      <c r="M837" s="179"/>
      <c r="N837" s="179"/>
      <c r="O837" s="179"/>
      <c r="P837" s="179"/>
      <c r="Q837" s="179"/>
      <c r="R837" s="179"/>
      <c r="S837" s="179"/>
      <c r="T837" s="179"/>
      <c r="U837" s="179"/>
      <c r="V837" s="179"/>
      <c r="W837" s="179"/>
      <c r="X837" s="179"/>
      <c r="Y837" s="179"/>
      <c r="Z837" s="175"/>
      <c r="AA837" s="794"/>
    </row>
    <row r="838" spans="1:27" s="313" customFormat="1" ht="36" customHeight="1" x14ac:dyDescent="0.2">
      <c r="A838" s="394" t="s">
        <v>219</v>
      </c>
      <c r="B838" s="150"/>
      <c r="C838" s="1522" t="s">
        <v>1296</v>
      </c>
      <c r="D838" s="1523"/>
      <c r="E838" s="1523"/>
      <c r="F838" s="1523"/>
      <c r="G838" s="1523"/>
      <c r="H838" s="1523"/>
      <c r="I838" s="1523"/>
      <c r="J838" s="1523"/>
      <c r="K838" s="1523"/>
      <c r="L838" s="1523"/>
      <c r="M838" s="1523"/>
      <c r="N838" s="1523"/>
      <c r="O838" s="1523"/>
      <c r="P838" s="1523"/>
      <c r="Q838" s="1523"/>
      <c r="R838" s="1523"/>
      <c r="S838" s="1523"/>
      <c r="T838" s="1523"/>
      <c r="U838" s="1523"/>
      <c r="V838" s="1523"/>
      <c r="W838" s="1523"/>
      <c r="X838" s="1524"/>
      <c r="Y838" s="836"/>
      <c r="Z838" s="152"/>
      <c r="AA838" s="794"/>
    </row>
    <row r="839" spans="1:27" s="312" customFormat="1" ht="5.25" customHeight="1" x14ac:dyDescent="0.2">
      <c r="A839" s="393"/>
      <c r="B839" s="150"/>
      <c r="C839" s="594"/>
      <c r="D839" s="594"/>
      <c r="E839" s="594"/>
      <c r="F839" s="594"/>
      <c r="G839" s="594"/>
      <c r="H839" s="594"/>
      <c r="I839" s="594"/>
      <c r="J839" s="594"/>
      <c r="K839" s="594"/>
      <c r="L839" s="594"/>
      <c r="M839" s="594"/>
      <c r="N839" s="594"/>
      <c r="O839" s="594"/>
      <c r="P839" s="594"/>
      <c r="Q839" s="594"/>
      <c r="R839" s="594"/>
      <c r="S839" s="594"/>
      <c r="T839" s="594"/>
      <c r="U839" s="594"/>
      <c r="V839" s="594"/>
      <c r="W839" s="594"/>
      <c r="X839" s="594"/>
      <c r="Y839" s="594"/>
      <c r="Z839" s="152"/>
      <c r="AA839" s="794"/>
    </row>
    <row r="840" spans="1:27" ht="120" customHeight="1" x14ac:dyDescent="0.2">
      <c r="A840" s="396" t="s">
        <v>1204</v>
      </c>
      <c r="B840" s="174"/>
      <c r="C840" s="1796"/>
      <c r="D840" s="1796"/>
      <c r="E840" s="1796"/>
      <c r="F840" s="1796"/>
      <c r="G840" s="1796"/>
      <c r="H840" s="1796"/>
      <c r="I840" s="1796"/>
      <c r="J840" s="1796"/>
      <c r="K840" s="1796"/>
      <c r="L840" s="1796"/>
      <c r="M840" s="1796"/>
      <c r="N840" s="1796"/>
      <c r="O840" s="1796"/>
      <c r="P840" s="1796"/>
      <c r="Q840" s="1796"/>
      <c r="R840" s="1796"/>
      <c r="S840" s="1796"/>
      <c r="T840" s="1796"/>
      <c r="U840" s="1796"/>
      <c r="V840" s="1796"/>
      <c r="W840" s="1796"/>
      <c r="X840" s="1796"/>
      <c r="Y840" s="594"/>
      <c r="Z840" s="175"/>
      <c r="AA840" s="794">
        <f>IF(C840="?",0,IF(C840&lt;&gt;"",1,0))</f>
        <v>0</v>
      </c>
    </row>
    <row r="841" spans="1:27" s="312" customFormat="1" ht="9" customHeight="1" x14ac:dyDescent="0.2">
      <c r="A841" s="313"/>
      <c r="B841" s="166"/>
      <c r="C841" s="167"/>
      <c r="D841" s="167"/>
      <c r="E841" s="167"/>
      <c r="F841" s="167"/>
      <c r="G841" s="167"/>
      <c r="H841" s="167"/>
      <c r="I841" s="167"/>
      <c r="J841" s="167"/>
      <c r="K841" s="167"/>
      <c r="L841" s="167"/>
      <c r="M841" s="167"/>
      <c r="N841" s="167"/>
      <c r="O841" s="167"/>
      <c r="P841" s="167"/>
      <c r="Q841" s="167"/>
      <c r="R841" s="167"/>
      <c r="S841" s="167"/>
      <c r="T841" s="167"/>
      <c r="U841" s="167"/>
      <c r="V841" s="167"/>
      <c r="W841" s="167"/>
      <c r="X841" s="167"/>
      <c r="Y841" s="167"/>
      <c r="Z841" s="168"/>
      <c r="AA841" s="794"/>
    </row>
    <row r="842" spans="1:27" s="312" customFormat="1" ht="5.25" customHeight="1" x14ac:dyDescent="0.2">
      <c r="A842" s="393"/>
      <c r="B842" s="169"/>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1"/>
      <c r="AA842" s="794"/>
    </row>
    <row r="843" spans="1:27" ht="24" customHeight="1" x14ac:dyDescent="0.2">
      <c r="A843" s="402"/>
      <c r="B843" s="174"/>
      <c r="C843" s="153" t="s">
        <v>302</v>
      </c>
      <c r="D843" s="153"/>
      <c r="E843" s="153"/>
      <c r="F843" s="179"/>
      <c r="G843" s="179"/>
      <c r="H843" s="179"/>
      <c r="I843" s="179"/>
      <c r="J843" s="179"/>
      <c r="K843" s="179"/>
      <c r="L843" s="179"/>
      <c r="M843" s="179"/>
      <c r="N843" s="179"/>
      <c r="O843" s="179"/>
      <c r="P843" s="179"/>
      <c r="Q843" s="179"/>
      <c r="R843" s="179"/>
      <c r="S843" s="179"/>
      <c r="T843" s="179"/>
      <c r="U843" s="179"/>
      <c r="V843" s="179"/>
      <c r="W843" s="179"/>
      <c r="X843" s="179"/>
      <c r="Y843" s="179"/>
      <c r="Z843" s="175"/>
      <c r="AA843" s="794"/>
    </row>
    <row r="844" spans="1:27" s="313" customFormat="1" ht="36" customHeight="1" x14ac:dyDescent="0.2">
      <c r="A844" s="394" t="s">
        <v>219</v>
      </c>
      <c r="B844" s="150"/>
      <c r="C844" s="1525" t="s">
        <v>829</v>
      </c>
      <c r="D844" s="1526"/>
      <c r="E844" s="1526"/>
      <c r="F844" s="1526"/>
      <c r="G844" s="1526"/>
      <c r="H844" s="1526"/>
      <c r="I844" s="1526"/>
      <c r="J844" s="1526"/>
      <c r="K844" s="1526"/>
      <c r="L844" s="1526"/>
      <c r="M844" s="1526"/>
      <c r="N844" s="1526"/>
      <c r="O844" s="1526"/>
      <c r="P844" s="1526"/>
      <c r="Q844" s="1526"/>
      <c r="R844" s="1526"/>
      <c r="S844" s="1526"/>
      <c r="T844" s="1526"/>
      <c r="U844" s="1526"/>
      <c r="V844" s="1526"/>
      <c r="W844" s="1526"/>
      <c r="X844" s="1527"/>
      <c r="Y844" s="663"/>
      <c r="Z844" s="152"/>
      <c r="AA844" s="794"/>
    </row>
    <row r="845" spans="1:27" s="312" customFormat="1" ht="5.25" customHeight="1" x14ac:dyDescent="0.2">
      <c r="A845" s="393"/>
      <c r="B845" s="150"/>
      <c r="C845" s="594"/>
      <c r="D845" s="594"/>
      <c r="E845" s="594"/>
      <c r="F845" s="594"/>
      <c r="G845" s="594"/>
      <c r="H845" s="594"/>
      <c r="I845" s="594"/>
      <c r="J845" s="594"/>
      <c r="K845" s="594"/>
      <c r="L845" s="594"/>
      <c r="M845" s="594"/>
      <c r="N845" s="594"/>
      <c r="O845" s="594"/>
      <c r="P845" s="594"/>
      <c r="Q845" s="594"/>
      <c r="R845" s="594"/>
      <c r="S845" s="594"/>
      <c r="T845" s="594"/>
      <c r="U845" s="594"/>
      <c r="V845" s="594"/>
      <c r="W845" s="594"/>
      <c r="X845" s="594"/>
      <c r="Y845" s="594"/>
      <c r="Z845" s="152"/>
      <c r="AA845" s="794"/>
    </row>
    <row r="846" spans="1:27" ht="120" customHeight="1" x14ac:dyDescent="0.2">
      <c r="A846" s="396" t="s">
        <v>553</v>
      </c>
      <c r="B846" s="174"/>
      <c r="C846" s="1796"/>
      <c r="D846" s="1796"/>
      <c r="E846" s="1796"/>
      <c r="F846" s="1796"/>
      <c r="G846" s="1796"/>
      <c r="H846" s="1796"/>
      <c r="I846" s="1796"/>
      <c r="J846" s="1796"/>
      <c r="K846" s="1796"/>
      <c r="L846" s="1796"/>
      <c r="M846" s="1796"/>
      <c r="N846" s="1796"/>
      <c r="O846" s="1796"/>
      <c r="P846" s="1796"/>
      <c r="Q846" s="1796"/>
      <c r="R846" s="1796"/>
      <c r="S846" s="1796"/>
      <c r="T846" s="1796"/>
      <c r="U846" s="1796"/>
      <c r="V846" s="1796"/>
      <c r="W846" s="1796"/>
      <c r="X846" s="1796"/>
      <c r="Y846" s="594"/>
      <c r="Z846" s="175"/>
      <c r="AA846" s="794">
        <f>IF(C846="?",0,IF(C846&lt;&gt;"",1,0))</f>
        <v>0</v>
      </c>
    </row>
    <row r="847" spans="1:27" s="312" customFormat="1" ht="9" customHeight="1" x14ac:dyDescent="0.2">
      <c r="A847" s="313"/>
      <c r="B847" s="166"/>
      <c r="C847" s="167"/>
      <c r="D847" s="167"/>
      <c r="E847" s="167"/>
      <c r="F847" s="167"/>
      <c r="G847" s="167"/>
      <c r="H847" s="167"/>
      <c r="I847" s="167"/>
      <c r="J847" s="167"/>
      <c r="K847" s="167"/>
      <c r="L847" s="167"/>
      <c r="M847" s="167"/>
      <c r="N847" s="167"/>
      <c r="O847" s="167"/>
      <c r="P847" s="167"/>
      <c r="Q847" s="167"/>
      <c r="R847" s="167"/>
      <c r="S847" s="167"/>
      <c r="T847" s="167"/>
      <c r="U847" s="167"/>
      <c r="V847" s="167"/>
      <c r="W847" s="167"/>
      <c r="X847" s="167"/>
      <c r="Y847" s="167"/>
      <c r="Z847" s="168"/>
      <c r="AA847" s="794"/>
    </row>
    <row r="848" spans="1:27" s="312" customFormat="1" ht="5.25" customHeight="1" x14ac:dyDescent="0.2">
      <c r="A848" s="393"/>
      <c r="B848" s="169"/>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1"/>
      <c r="AA848" s="794"/>
    </row>
    <row r="849" spans="1:27" ht="24" customHeight="1" x14ac:dyDescent="0.2">
      <c r="A849" s="402"/>
      <c r="B849" s="174"/>
      <c r="C849" s="308" t="s">
        <v>354</v>
      </c>
      <c r="D849" s="308"/>
      <c r="E849" s="308"/>
      <c r="F849" s="554"/>
      <c r="G849" s="554"/>
      <c r="H849" s="554"/>
      <c r="I849" s="554"/>
      <c r="J849" s="554"/>
      <c r="K849" s="554"/>
      <c r="L849" s="554"/>
      <c r="M849" s="554"/>
      <c r="N849" s="554"/>
      <c r="O849" s="554"/>
      <c r="P849" s="554"/>
      <c r="Q849" s="554"/>
      <c r="R849" s="554"/>
      <c r="S849" s="554"/>
      <c r="T849" s="554"/>
      <c r="U849" s="554"/>
      <c r="V849" s="554"/>
      <c r="W849" s="540" t="s">
        <v>849</v>
      </c>
      <c r="X849" s="540" t="s">
        <v>251</v>
      </c>
      <c r="Y849" s="554"/>
      <c r="Z849" s="175"/>
      <c r="AA849" s="794"/>
    </row>
    <row r="850" spans="1:27" s="313" customFormat="1" ht="36" customHeight="1" x14ac:dyDescent="0.2">
      <c r="A850" s="394" t="s">
        <v>219</v>
      </c>
      <c r="B850" s="150"/>
      <c r="C850" s="1525" t="s">
        <v>830</v>
      </c>
      <c r="D850" s="1526"/>
      <c r="E850" s="1526"/>
      <c r="F850" s="1526"/>
      <c r="G850" s="1526"/>
      <c r="H850" s="1526"/>
      <c r="I850" s="1526"/>
      <c r="J850" s="1526"/>
      <c r="K850" s="1526"/>
      <c r="L850" s="1526"/>
      <c r="M850" s="1526"/>
      <c r="N850" s="1526"/>
      <c r="O850" s="1526"/>
      <c r="P850" s="1526"/>
      <c r="Q850" s="1526"/>
      <c r="R850" s="1526"/>
      <c r="S850" s="1526"/>
      <c r="T850" s="1526"/>
      <c r="U850" s="1526"/>
      <c r="V850" s="1526"/>
      <c r="W850" s="1526"/>
      <c r="X850" s="1527"/>
      <c r="Y850" s="663"/>
      <c r="Z850" s="152"/>
      <c r="AA850" s="794"/>
    </row>
    <row r="851" spans="1:27" s="312" customFormat="1" ht="5.25" customHeight="1" x14ac:dyDescent="0.2">
      <c r="A851" s="393"/>
      <c r="B851" s="150"/>
      <c r="C851" s="594"/>
      <c r="D851" s="594"/>
      <c r="E851" s="594"/>
      <c r="F851" s="594"/>
      <c r="G851" s="594"/>
      <c r="H851" s="594"/>
      <c r="I851" s="594"/>
      <c r="J851" s="594"/>
      <c r="K851" s="594"/>
      <c r="L851" s="594"/>
      <c r="M851" s="594"/>
      <c r="N851" s="594"/>
      <c r="O851" s="594"/>
      <c r="P851" s="594"/>
      <c r="Q851" s="594"/>
      <c r="R851" s="594"/>
      <c r="S851" s="594"/>
      <c r="T851" s="594"/>
      <c r="U851" s="594"/>
      <c r="V851" s="594"/>
      <c r="W851" s="594"/>
      <c r="X851" s="594"/>
      <c r="Y851" s="594"/>
      <c r="Z851" s="152"/>
      <c r="AA851" s="794"/>
    </row>
    <row r="852" spans="1:27" s="312" customFormat="1" ht="15" customHeight="1" x14ac:dyDescent="0.2">
      <c r="A852" s="396" t="s">
        <v>554</v>
      </c>
      <c r="B852" s="150"/>
      <c r="C852" s="1811" t="s">
        <v>849</v>
      </c>
      <c r="D852" s="1812"/>
      <c r="E852" s="172" t="s">
        <v>346</v>
      </c>
      <c r="F852" s="172"/>
      <c r="G852" s="172"/>
      <c r="H852" s="172"/>
      <c r="I852" s="172"/>
      <c r="J852" s="172"/>
      <c r="K852" s="172"/>
      <c r="L852" s="172"/>
      <c r="M852" s="594"/>
      <c r="N852" s="594"/>
      <c r="O852" s="594"/>
      <c r="P852" s="594"/>
      <c r="Q852" s="594"/>
      <c r="R852" s="594"/>
      <c r="S852" s="302"/>
      <c r="T852" s="302"/>
      <c r="U852" s="302"/>
      <c r="V852" s="594"/>
      <c r="W852" s="594"/>
      <c r="X852" s="594"/>
      <c r="Y852" s="594"/>
      <c r="Z852" s="152"/>
      <c r="AA852" s="794">
        <f>IF(C852="?",0,IF(C852&lt;&gt;"",1,0))</f>
        <v>0</v>
      </c>
    </row>
    <row r="853" spans="1:27" s="312" customFormat="1" ht="5.25" customHeight="1" x14ac:dyDescent="0.2">
      <c r="A853" s="396"/>
      <c r="B853" s="150"/>
      <c r="C853" s="594"/>
      <c r="D853" s="594"/>
      <c r="E853" s="172"/>
      <c r="F853" s="172"/>
      <c r="G853" s="172"/>
      <c r="H853" s="172"/>
      <c r="I853" s="172"/>
      <c r="J853" s="172"/>
      <c r="K853" s="172"/>
      <c r="L853" s="172"/>
      <c r="M853" s="594"/>
      <c r="N853" s="594"/>
      <c r="O853" s="594"/>
      <c r="P853" s="594"/>
      <c r="Q853" s="594"/>
      <c r="R853" s="594"/>
      <c r="S853" s="302"/>
      <c r="T853" s="302"/>
      <c r="U853" s="302"/>
      <c r="V853" s="594"/>
      <c r="W853" s="594"/>
      <c r="X853" s="594"/>
      <c r="Y853" s="594"/>
      <c r="Z853" s="152"/>
      <c r="AA853" s="794"/>
    </row>
    <row r="854" spans="1:27" s="312" customFormat="1" ht="15" customHeight="1" x14ac:dyDescent="0.2">
      <c r="A854" s="396" t="s">
        <v>1738</v>
      </c>
      <c r="B854" s="150"/>
      <c r="C854" s="1811" t="s">
        <v>849</v>
      </c>
      <c r="D854" s="1812"/>
      <c r="E854" s="172" t="s">
        <v>1408</v>
      </c>
      <c r="F854" s="172"/>
      <c r="G854" s="172"/>
      <c r="H854" s="172"/>
      <c r="I854" s="172"/>
      <c r="J854" s="172"/>
      <c r="K854" s="172"/>
      <c r="L854" s="172"/>
      <c r="M854" s="594"/>
      <c r="N854" s="594"/>
      <c r="O854" s="594"/>
      <c r="P854" s="594"/>
      <c r="Q854" s="594"/>
      <c r="R854" s="594"/>
      <c r="S854" s="1070"/>
      <c r="T854" s="1070"/>
      <c r="U854" s="1070"/>
      <c r="V854" s="594"/>
      <c r="W854" s="594"/>
      <c r="X854" s="594"/>
      <c r="Y854" s="594"/>
      <c r="Z854" s="152"/>
      <c r="AA854" s="794">
        <f>IF(C854="?",0,IF(C854&lt;&gt;"",1,0))</f>
        <v>0</v>
      </c>
    </row>
    <row r="855" spans="1:27" s="312" customFormat="1" ht="5.25" customHeight="1" x14ac:dyDescent="0.2">
      <c r="A855" s="396"/>
      <c r="B855" s="150"/>
      <c r="C855" s="594"/>
      <c r="D855" s="594"/>
      <c r="E855" s="172"/>
      <c r="F855" s="172"/>
      <c r="G855" s="172"/>
      <c r="H855" s="172"/>
      <c r="I855" s="172"/>
      <c r="J855" s="172"/>
      <c r="K855" s="172"/>
      <c r="L855" s="172"/>
      <c r="M855" s="594"/>
      <c r="N855" s="594"/>
      <c r="O855" s="594"/>
      <c r="P855" s="594"/>
      <c r="Q855" s="594"/>
      <c r="R855" s="594"/>
      <c r="S855" s="1070"/>
      <c r="T855" s="1070"/>
      <c r="U855" s="1070"/>
      <c r="V855" s="594"/>
      <c r="W855" s="594"/>
      <c r="X855" s="594"/>
      <c r="Y855" s="594"/>
      <c r="Z855" s="152"/>
      <c r="AA855" s="794"/>
    </row>
    <row r="856" spans="1:27" s="312" customFormat="1" ht="15" customHeight="1" x14ac:dyDescent="0.2">
      <c r="A856" s="396" t="s">
        <v>555</v>
      </c>
      <c r="B856" s="150"/>
      <c r="C856" s="1811" t="s">
        <v>849</v>
      </c>
      <c r="D856" s="1812"/>
      <c r="E856" s="172" t="s">
        <v>347</v>
      </c>
      <c r="F856" s="172"/>
      <c r="G856" s="172"/>
      <c r="H856" s="172"/>
      <c r="I856" s="172"/>
      <c r="J856" s="172"/>
      <c r="K856" s="172"/>
      <c r="L856" s="172"/>
      <c r="M856" s="594"/>
      <c r="N856" s="594"/>
      <c r="O856" s="594"/>
      <c r="P856" s="594"/>
      <c r="Q856" s="594"/>
      <c r="R856" s="594"/>
      <c r="S856" s="302"/>
      <c r="T856" s="302"/>
      <c r="U856" s="302"/>
      <c r="V856" s="594"/>
      <c r="W856" s="594"/>
      <c r="X856" s="594"/>
      <c r="Y856" s="594"/>
      <c r="Z856" s="152"/>
      <c r="AA856" s="794">
        <f>IF(C856="?",0,IF(C856&lt;&gt;"",1,0))</f>
        <v>0</v>
      </c>
    </row>
    <row r="857" spans="1:27" s="312" customFormat="1" ht="5.25" customHeight="1" x14ac:dyDescent="0.2">
      <c r="A857" s="396"/>
      <c r="B857" s="150"/>
      <c r="C857" s="594"/>
      <c r="D857" s="594"/>
      <c r="E857" s="172"/>
      <c r="F857" s="172"/>
      <c r="G857" s="172"/>
      <c r="H857" s="172"/>
      <c r="I857" s="172"/>
      <c r="J857" s="172"/>
      <c r="K857" s="172"/>
      <c r="L857" s="172"/>
      <c r="M857" s="594"/>
      <c r="N857" s="594"/>
      <c r="O857" s="594"/>
      <c r="P857" s="594"/>
      <c r="Q857" s="594"/>
      <c r="R857" s="594"/>
      <c r="S857" s="302"/>
      <c r="T857" s="302"/>
      <c r="U857" s="302"/>
      <c r="V857" s="594"/>
      <c r="W857" s="594"/>
      <c r="X857" s="594"/>
      <c r="Y857" s="594"/>
      <c r="Z857" s="152"/>
      <c r="AA857" s="794"/>
    </row>
    <row r="858" spans="1:27" s="312" customFormat="1" ht="15" customHeight="1" x14ac:dyDescent="0.2">
      <c r="A858" s="396" t="s">
        <v>556</v>
      </c>
      <c r="B858" s="150"/>
      <c r="C858" s="1811" t="s">
        <v>849</v>
      </c>
      <c r="D858" s="1812"/>
      <c r="E858" s="172" t="s">
        <v>348</v>
      </c>
      <c r="F858" s="172"/>
      <c r="G858" s="172"/>
      <c r="H858" s="172"/>
      <c r="I858" s="172"/>
      <c r="J858" s="172"/>
      <c r="K858" s="172"/>
      <c r="L858" s="172"/>
      <c r="M858" s="594"/>
      <c r="N858" s="594"/>
      <c r="O858" s="594"/>
      <c r="P858" s="594"/>
      <c r="Q858" s="594"/>
      <c r="R858" s="594"/>
      <c r="S858" s="302"/>
      <c r="T858" s="302"/>
      <c r="U858" s="302"/>
      <c r="V858" s="594"/>
      <c r="W858" s="594"/>
      <c r="X858" s="594"/>
      <c r="Y858" s="594"/>
      <c r="Z858" s="152"/>
      <c r="AA858" s="794">
        <f>IF(C858="?",0,IF(C858&lt;&gt;"",1,0))</f>
        <v>0</v>
      </c>
    </row>
    <row r="859" spans="1:27" s="312" customFormat="1" ht="5.25" customHeight="1" x14ac:dyDescent="0.2">
      <c r="A859" s="396"/>
      <c r="B859" s="150"/>
      <c r="C859" s="172"/>
      <c r="D859" s="172"/>
      <c r="E859" s="172"/>
      <c r="F859" s="172"/>
      <c r="G859" s="172"/>
      <c r="H859" s="172"/>
      <c r="I859" s="172"/>
      <c r="J859" s="172"/>
      <c r="K859" s="172"/>
      <c r="L859" s="172"/>
      <c r="M859" s="594"/>
      <c r="N859" s="594"/>
      <c r="O859" s="594"/>
      <c r="P859" s="594"/>
      <c r="Q859" s="594"/>
      <c r="R859" s="594"/>
      <c r="S859" s="302"/>
      <c r="T859" s="302"/>
      <c r="U859" s="302"/>
      <c r="V859" s="594"/>
      <c r="W859" s="594"/>
      <c r="X859" s="594"/>
      <c r="Y859" s="594"/>
      <c r="Z859" s="152"/>
      <c r="AA859" s="794"/>
    </row>
    <row r="860" spans="1:27" ht="120" customHeight="1" x14ac:dyDescent="0.2">
      <c r="A860" s="396" t="s">
        <v>557</v>
      </c>
      <c r="B860" s="174"/>
      <c r="C860" s="1796"/>
      <c r="D860" s="1796"/>
      <c r="E860" s="1796"/>
      <c r="F860" s="1796"/>
      <c r="G860" s="1796"/>
      <c r="H860" s="1796"/>
      <c r="I860" s="1796"/>
      <c r="J860" s="1796"/>
      <c r="K860" s="1796"/>
      <c r="L860" s="1796"/>
      <c r="M860" s="1796"/>
      <c r="N860" s="1796"/>
      <c r="O860" s="1796"/>
      <c r="P860" s="1796"/>
      <c r="Q860" s="1796"/>
      <c r="R860" s="1796"/>
      <c r="S860" s="1796"/>
      <c r="T860" s="1796"/>
      <c r="U860" s="1796"/>
      <c r="V860" s="1796"/>
      <c r="W860" s="1796"/>
      <c r="X860" s="1796"/>
      <c r="Y860" s="594"/>
      <c r="Z860" s="175"/>
      <c r="AA860" s="794">
        <f>IF(C860="?",0,IF(C860&lt;&gt;"",1,0))</f>
        <v>0</v>
      </c>
    </row>
    <row r="861" spans="1:27" s="312" customFormat="1" ht="10.5" customHeight="1" x14ac:dyDescent="0.2">
      <c r="A861" s="265" t="str">
        <f>IF(L4&lt;&gt;"",L4,"")</f>
        <v>00000000</v>
      </c>
      <c r="B861" s="166"/>
      <c r="C861" s="167"/>
      <c r="D861" s="167"/>
      <c r="E861" s="167"/>
      <c r="F861" s="167"/>
      <c r="G861" s="167"/>
      <c r="H861" s="167"/>
      <c r="I861" s="167"/>
      <c r="J861" s="167"/>
      <c r="K861" s="167"/>
      <c r="L861" s="167"/>
      <c r="M861" s="167"/>
      <c r="N861" s="167"/>
      <c r="O861" s="167"/>
      <c r="P861" s="167"/>
      <c r="Q861" s="167"/>
      <c r="R861" s="167"/>
      <c r="S861" s="167"/>
      <c r="T861" s="167"/>
      <c r="U861" s="167"/>
      <c r="V861" s="167"/>
      <c r="W861" s="167"/>
      <c r="X861" s="167"/>
      <c r="Y861" s="167"/>
      <c r="Z861" s="168"/>
      <c r="AA861" s="794"/>
    </row>
    <row r="862" spans="1:27" s="312" customFormat="1" ht="5.25" customHeight="1" x14ac:dyDescent="0.2">
      <c r="A862" s="393"/>
      <c r="B862" s="631"/>
      <c r="C862" s="632"/>
      <c r="D862" s="632"/>
      <c r="E862" s="632"/>
      <c r="F862" s="632"/>
      <c r="G862" s="632"/>
      <c r="H862" s="632"/>
      <c r="I862" s="632"/>
      <c r="J862" s="632"/>
      <c r="K862" s="632"/>
      <c r="L862" s="632"/>
      <c r="M862" s="632"/>
      <c r="N862" s="632"/>
      <c r="O862" s="632"/>
      <c r="P862" s="632"/>
      <c r="Q862" s="632"/>
      <c r="R862" s="632"/>
      <c r="S862" s="632"/>
      <c r="T862" s="632"/>
      <c r="U862" s="632"/>
      <c r="V862" s="632"/>
      <c r="W862" s="632"/>
      <c r="X862" s="632"/>
      <c r="Y862" s="632"/>
      <c r="Z862" s="634"/>
      <c r="AA862" s="794"/>
    </row>
    <row r="863" spans="1:27" ht="24" customHeight="1" x14ac:dyDescent="0.2">
      <c r="A863" s="681"/>
      <c r="B863" s="174"/>
      <c r="C863" s="308" t="s">
        <v>976</v>
      </c>
      <c r="D863" s="308"/>
      <c r="E863" s="308"/>
      <c r="F863" s="554"/>
      <c r="G863" s="554"/>
      <c r="H863" s="554"/>
      <c r="I863" s="554"/>
      <c r="J863" s="554"/>
      <c r="K863" s="554"/>
      <c r="L863" s="554"/>
      <c r="M863" s="554"/>
      <c r="N863" s="554"/>
      <c r="O863" s="554"/>
      <c r="P863" s="554"/>
      <c r="Q863" s="554"/>
      <c r="R863" s="554"/>
      <c r="S863" s="554"/>
      <c r="T863" s="554"/>
      <c r="U863" s="554"/>
      <c r="V863" s="554"/>
      <c r="W863" s="554"/>
      <c r="X863" s="554"/>
      <c r="Y863" s="179"/>
      <c r="Z863" s="175"/>
      <c r="AA863" s="794"/>
    </row>
    <row r="864" spans="1:27" s="312" customFormat="1" ht="96" customHeight="1" x14ac:dyDescent="0.2">
      <c r="A864" s="394" t="s">
        <v>219</v>
      </c>
      <c r="B864" s="150"/>
      <c r="C864" s="1522" t="s">
        <v>1264</v>
      </c>
      <c r="D864" s="1523"/>
      <c r="E864" s="1523"/>
      <c r="F864" s="1523"/>
      <c r="G864" s="1523"/>
      <c r="H864" s="1523"/>
      <c r="I864" s="1523"/>
      <c r="J864" s="1523"/>
      <c r="K864" s="1523"/>
      <c r="L864" s="1523"/>
      <c r="M864" s="1523"/>
      <c r="N864" s="1523"/>
      <c r="O864" s="1523"/>
      <c r="P864" s="1523"/>
      <c r="Q864" s="1523"/>
      <c r="R864" s="1523"/>
      <c r="S864" s="1523"/>
      <c r="T864" s="1523"/>
      <c r="U864" s="1523"/>
      <c r="V864" s="1523"/>
      <c r="W864" s="1523"/>
      <c r="X864" s="1524"/>
      <c r="Y864" s="594"/>
      <c r="Z864" s="152"/>
      <c r="AA864" s="794"/>
    </row>
    <row r="865" spans="1:27" s="312" customFormat="1" ht="9" customHeight="1" x14ac:dyDescent="0.2">
      <c r="A865" s="265"/>
      <c r="B865" s="150"/>
      <c r="C865" s="594"/>
      <c r="D865" s="594"/>
      <c r="E865" s="594"/>
      <c r="F865" s="594"/>
      <c r="G865" s="594"/>
      <c r="H865" s="594"/>
      <c r="I865" s="594"/>
      <c r="J865" s="594"/>
      <c r="K865" s="594"/>
      <c r="L865" s="594"/>
      <c r="M865" s="594"/>
      <c r="N865" s="594"/>
      <c r="O865" s="594"/>
      <c r="P865" s="594"/>
      <c r="Q865" s="594"/>
      <c r="R865" s="594"/>
      <c r="S865" s="594"/>
      <c r="T865" s="594"/>
      <c r="U865" s="594"/>
      <c r="V865" s="594"/>
      <c r="W865" s="594"/>
      <c r="X865" s="594"/>
      <c r="Y865" s="594"/>
      <c r="Z865" s="152"/>
      <c r="AA865" s="794"/>
    </row>
    <row r="866" spans="1:27" s="312" customFormat="1" ht="23.25" customHeight="1" x14ac:dyDescent="0.2">
      <c r="A866" s="405" t="s">
        <v>1203</v>
      </c>
      <c r="B866" s="150"/>
      <c r="C866" s="1820" t="s">
        <v>1747</v>
      </c>
      <c r="D866" s="1820"/>
      <c r="E866" s="1820"/>
      <c r="F866" s="1820"/>
      <c r="G866" s="1820"/>
      <c r="H866" s="1820"/>
      <c r="I866" s="1820"/>
      <c r="J866" s="1820"/>
      <c r="K866" s="1820"/>
      <c r="L866" s="1820"/>
      <c r="M866" s="1820"/>
      <c r="N866" s="1820"/>
      <c r="O866" s="1820"/>
      <c r="P866" s="650"/>
      <c r="Q866" s="650"/>
      <c r="R866" s="650"/>
      <c r="S866" s="650"/>
      <c r="T866" s="650"/>
      <c r="U866" s="650"/>
      <c r="V866" s="650"/>
      <c r="W866" s="1358" t="s">
        <v>849</v>
      </c>
      <c r="X866" s="1359"/>
      <c r="Y866" s="594"/>
      <c r="Z866" s="152"/>
      <c r="AA866" s="794">
        <f>IF(W866="?",0,IF(W866&lt;&gt;"",1,0))</f>
        <v>0</v>
      </c>
    </row>
    <row r="867" spans="1:27" s="312" customFormat="1" ht="5.25" customHeight="1" x14ac:dyDescent="0.2">
      <c r="A867" s="265"/>
      <c r="B867" s="150"/>
      <c r="C867" s="594"/>
      <c r="D867" s="594"/>
      <c r="E867" s="594"/>
      <c r="F867" s="594"/>
      <c r="G867" s="594"/>
      <c r="H867" s="594"/>
      <c r="I867" s="594"/>
      <c r="J867" s="594"/>
      <c r="K867" s="594"/>
      <c r="L867" s="594"/>
      <c r="M867" s="594"/>
      <c r="N867" s="594"/>
      <c r="O867" s="594"/>
      <c r="P867" s="594"/>
      <c r="Q867" s="594"/>
      <c r="R867" s="594"/>
      <c r="S867" s="594"/>
      <c r="T867" s="594"/>
      <c r="U867" s="594"/>
      <c r="V867" s="594"/>
      <c r="W867" s="594"/>
      <c r="X867" s="594"/>
      <c r="Y867" s="594"/>
      <c r="Z867" s="152"/>
      <c r="AA867" s="794"/>
    </row>
    <row r="868" spans="1:27" s="312" customFormat="1" ht="23.25" customHeight="1" x14ac:dyDescent="0.2">
      <c r="A868" s="405" t="s">
        <v>1205</v>
      </c>
      <c r="B868" s="150"/>
      <c r="C868" s="1820" t="s">
        <v>1748</v>
      </c>
      <c r="D868" s="1820"/>
      <c r="E868" s="1820"/>
      <c r="F868" s="1820"/>
      <c r="G868" s="1820"/>
      <c r="H868" s="1820"/>
      <c r="I868" s="1820"/>
      <c r="J868" s="1820"/>
      <c r="K868" s="1820"/>
      <c r="L868" s="1820"/>
      <c r="M868" s="1820"/>
      <c r="N868" s="1820"/>
      <c r="O868" s="1820"/>
      <c r="P868" s="650"/>
      <c r="Q868" s="650"/>
      <c r="R868" s="650"/>
      <c r="S868" s="650"/>
      <c r="T868" s="650"/>
      <c r="U868" s="650"/>
      <c r="V868" s="650"/>
      <c r="W868" s="1358" t="s">
        <v>849</v>
      </c>
      <c r="X868" s="1359"/>
      <c r="Y868" s="594"/>
      <c r="Z868" s="152"/>
      <c r="AA868" s="794">
        <f>IF(W868="?",0,IF(W868&lt;&gt;"",1,0))</f>
        <v>0</v>
      </c>
    </row>
    <row r="869" spans="1:27" s="312" customFormat="1" ht="5.25" customHeight="1" x14ac:dyDescent="0.2">
      <c r="A869" s="265"/>
      <c r="B869" s="150"/>
      <c r="C869" s="594"/>
      <c r="D869" s="594"/>
      <c r="E869" s="594"/>
      <c r="F869" s="594"/>
      <c r="G869" s="594"/>
      <c r="H869" s="594"/>
      <c r="I869" s="594"/>
      <c r="J869" s="594"/>
      <c r="K869" s="594"/>
      <c r="L869" s="594"/>
      <c r="M869" s="594"/>
      <c r="N869" s="594"/>
      <c r="O869" s="594"/>
      <c r="P869" s="594"/>
      <c r="Q869" s="594"/>
      <c r="R869" s="594"/>
      <c r="S869" s="594"/>
      <c r="T869" s="594"/>
      <c r="U869" s="594"/>
      <c r="V869" s="594"/>
      <c r="W869" s="594"/>
      <c r="X869" s="594"/>
      <c r="Y869" s="594"/>
      <c r="Z869" s="152"/>
      <c r="AA869" s="794"/>
    </row>
    <row r="870" spans="1:27" s="312" customFormat="1" ht="23.25" customHeight="1" x14ac:dyDescent="0.2">
      <c r="A870" s="405" t="s">
        <v>1206</v>
      </c>
      <c r="B870" s="150"/>
      <c r="C870" s="1820" t="s">
        <v>1139</v>
      </c>
      <c r="D870" s="1820"/>
      <c r="E870" s="1820"/>
      <c r="F870" s="1820"/>
      <c r="G870" s="1820"/>
      <c r="H870" s="1820"/>
      <c r="I870" s="1820"/>
      <c r="J870" s="1820"/>
      <c r="K870" s="1820"/>
      <c r="L870" s="1820"/>
      <c r="M870" s="1820"/>
      <c r="N870" s="1820"/>
      <c r="O870" s="1820"/>
      <c r="P870" s="650"/>
      <c r="Q870" s="650"/>
      <c r="R870" s="650"/>
      <c r="S870" s="650"/>
      <c r="T870" s="650"/>
      <c r="U870" s="650"/>
      <c r="V870" s="650"/>
      <c r="W870" s="1358" t="s">
        <v>849</v>
      </c>
      <c r="X870" s="1359"/>
      <c r="Y870" s="594"/>
      <c r="Z870" s="152"/>
      <c r="AA870" s="794">
        <f>IF(W870="?",0,IF(W870&lt;&gt;"",1,0))</f>
        <v>0</v>
      </c>
    </row>
    <row r="871" spans="1:27" s="312" customFormat="1" ht="15" customHeight="1" x14ac:dyDescent="0.2">
      <c r="A871" s="265"/>
      <c r="B871" s="150"/>
      <c r="C871" s="1829" t="s">
        <v>1138</v>
      </c>
      <c r="D871" s="1829"/>
      <c r="E871" s="1829"/>
      <c r="F871" s="1829"/>
      <c r="G871" s="1829"/>
      <c r="H871" s="1829"/>
      <c r="I871" s="1829"/>
      <c r="J871" s="1829"/>
      <c r="K871" s="1829"/>
      <c r="L871" s="1829"/>
      <c r="M871" s="1829"/>
      <c r="N871" s="1829"/>
      <c r="O871" s="1829"/>
      <c r="P871" s="1829"/>
      <c r="Q871" s="1829"/>
      <c r="R871" s="1829"/>
      <c r="S871" s="1829"/>
      <c r="T871" s="1829"/>
      <c r="U871" s="1829"/>
      <c r="V871" s="1829"/>
      <c r="W871" s="1829"/>
      <c r="X871" s="1829"/>
      <c r="Y871" s="594"/>
      <c r="Z871" s="152"/>
      <c r="AA871" s="794"/>
    </row>
    <row r="872" spans="1:27" ht="75" customHeight="1" x14ac:dyDescent="0.2">
      <c r="A872" s="405" t="s">
        <v>1207</v>
      </c>
      <c r="B872" s="174"/>
      <c r="C872" s="1796"/>
      <c r="D872" s="1796"/>
      <c r="E872" s="1796"/>
      <c r="F872" s="1796"/>
      <c r="G872" s="1796"/>
      <c r="H872" s="1796"/>
      <c r="I872" s="1796"/>
      <c r="J872" s="1796"/>
      <c r="K872" s="1796"/>
      <c r="L872" s="1796"/>
      <c r="M872" s="1796"/>
      <c r="N872" s="1796"/>
      <c r="O872" s="1796"/>
      <c r="P872" s="1796"/>
      <c r="Q872" s="1796"/>
      <c r="R872" s="1796"/>
      <c r="S872" s="1796"/>
      <c r="T872" s="1796"/>
      <c r="U872" s="1796"/>
      <c r="V872" s="1796"/>
      <c r="W872" s="1796"/>
      <c r="X872" s="1796"/>
      <c r="Y872" s="172"/>
      <c r="Z872" s="175"/>
      <c r="AA872" s="794">
        <f>IF(C872="?",0,IF(C872&lt;&gt;"",1,0))</f>
        <v>0</v>
      </c>
    </row>
    <row r="873" spans="1:27" s="312" customFormat="1" ht="9" customHeight="1" x14ac:dyDescent="0.2">
      <c r="A873" s="265"/>
      <c r="B873" s="150"/>
      <c r="C873" s="594"/>
      <c r="D873" s="594"/>
      <c r="E873" s="594"/>
      <c r="F873" s="594"/>
      <c r="G873" s="594"/>
      <c r="H873" s="594"/>
      <c r="I873" s="594"/>
      <c r="J873" s="594"/>
      <c r="K873" s="594"/>
      <c r="L873" s="594"/>
      <c r="M873" s="594"/>
      <c r="N873" s="594"/>
      <c r="O873" s="594"/>
      <c r="P873" s="594"/>
      <c r="Q873" s="594"/>
      <c r="R873" s="594"/>
      <c r="S873" s="594"/>
      <c r="T873" s="594"/>
      <c r="U873" s="594"/>
      <c r="V873" s="594"/>
      <c r="W873" s="594"/>
      <c r="X873" s="594"/>
      <c r="Y873" s="594"/>
      <c r="Z873" s="152"/>
      <c r="AA873" s="794"/>
    </row>
    <row r="874" spans="1:27" s="312" customFormat="1" ht="9" customHeight="1" x14ac:dyDescent="0.2">
      <c r="A874" s="265" t="str">
        <f>IF(L4&lt;&gt;"",L4,"")</f>
        <v>00000000</v>
      </c>
      <c r="B874" s="166"/>
      <c r="C874" s="167"/>
      <c r="D874" s="167"/>
      <c r="E874" s="167"/>
      <c r="F874" s="167"/>
      <c r="G874" s="167"/>
      <c r="H874" s="167"/>
      <c r="I874" s="167"/>
      <c r="J874" s="167"/>
      <c r="K874" s="167"/>
      <c r="L874" s="167"/>
      <c r="M874" s="167"/>
      <c r="N874" s="167"/>
      <c r="O874" s="167"/>
      <c r="P874" s="167"/>
      <c r="Q874" s="167"/>
      <c r="R874" s="167"/>
      <c r="S874" s="167"/>
      <c r="T874" s="167"/>
      <c r="U874" s="167"/>
      <c r="V874" s="167"/>
      <c r="W874" s="167"/>
      <c r="X874" s="167"/>
      <c r="Y874" s="167"/>
      <c r="Z874" s="168"/>
      <c r="AA874" s="794"/>
    </row>
    <row r="875" spans="1:27" s="312" customFormat="1" ht="5.25" customHeight="1" x14ac:dyDescent="0.2">
      <c r="A875" s="393"/>
      <c r="B875" s="631"/>
      <c r="C875" s="632"/>
      <c r="D875" s="632"/>
      <c r="E875" s="632"/>
      <c r="F875" s="632"/>
      <c r="G875" s="632"/>
      <c r="H875" s="632"/>
      <c r="I875" s="632"/>
      <c r="J875" s="632"/>
      <c r="K875" s="632"/>
      <c r="L875" s="632"/>
      <c r="M875" s="632"/>
      <c r="N875" s="632"/>
      <c r="O875" s="632"/>
      <c r="P875" s="632"/>
      <c r="Q875" s="632"/>
      <c r="R875" s="632"/>
      <c r="S875" s="632"/>
      <c r="T875" s="632"/>
      <c r="U875" s="632"/>
      <c r="V875" s="632"/>
      <c r="W875" s="632"/>
      <c r="X875" s="632"/>
      <c r="Y875" s="632"/>
      <c r="Z875" s="634"/>
      <c r="AA875" s="794"/>
    </row>
    <row r="876" spans="1:27" ht="24" customHeight="1" x14ac:dyDescent="0.2">
      <c r="A876" s="396"/>
      <c r="B876" s="174"/>
      <c r="C876" s="153" t="s">
        <v>300</v>
      </c>
      <c r="D876" s="182"/>
      <c r="E876" s="182"/>
      <c r="F876" s="294"/>
      <c r="G876" s="413"/>
      <c r="H876" s="413"/>
      <c r="I876" s="413"/>
      <c r="J876" s="413"/>
      <c r="K876" s="413"/>
      <c r="L876" s="413"/>
      <c r="M876" s="333"/>
      <c r="N876" s="333"/>
      <c r="O876" s="333"/>
      <c r="P876" s="334"/>
      <c r="Q876" s="334"/>
      <c r="R876" s="334"/>
      <c r="S876" s="333"/>
      <c r="T876" s="333"/>
      <c r="U876" s="333"/>
      <c r="V876" s="333"/>
      <c r="W876" s="333"/>
      <c r="X876" s="333"/>
      <c r="Y876" s="333"/>
      <c r="Z876" s="175"/>
      <c r="AA876" s="794"/>
    </row>
    <row r="877" spans="1:27" s="312" customFormat="1" ht="5.25" customHeight="1" x14ac:dyDescent="0.2">
      <c r="A877" s="393"/>
      <c r="B877" s="150"/>
      <c r="C877" s="520"/>
      <c r="D877" s="520"/>
      <c r="E877" s="520"/>
      <c r="F877" s="520"/>
      <c r="G877" s="520"/>
      <c r="H877" s="520"/>
      <c r="I877" s="520"/>
      <c r="J877" s="520"/>
      <c r="K877" s="520"/>
      <c r="L877" s="520"/>
      <c r="M877" s="520"/>
      <c r="N877" s="520"/>
      <c r="O877" s="520"/>
      <c r="P877" s="520"/>
      <c r="Q877" s="520"/>
      <c r="R877" s="520"/>
      <c r="S877" s="520"/>
      <c r="T877" s="520"/>
      <c r="U877" s="520"/>
      <c r="V877" s="520"/>
      <c r="W877" s="520"/>
      <c r="X877" s="520"/>
      <c r="Y877" s="520"/>
      <c r="Z877" s="152"/>
      <c r="AA877" s="794"/>
    </row>
    <row r="878" spans="1:27" s="312" customFormat="1" ht="23.25" customHeight="1" x14ac:dyDescent="0.2">
      <c r="A878" s="394" t="s">
        <v>219</v>
      </c>
      <c r="B878" s="150"/>
      <c r="C878" s="1583" t="s">
        <v>747</v>
      </c>
      <c r="D878" s="1584"/>
      <c r="E878" s="1584"/>
      <c r="F878" s="1584"/>
      <c r="G878" s="1584"/>
      <c r="H878" s="1584"/>
      <c r="I878" s="1584"/>
      <c r="J878" s="1584"/>
      <c r="K878" s="1584"/>
      <c r="L878" s="1584"/>
      <c r="M878" s="1584"/>
      <c r="N878" s="1584"/>
      <c r="O878" s="1584"/>
      <c r="P878" s="1584"/>
      <c r="Q878" s="1584"/>
      <c r="R878" s="1584"/>
      <c r="S878" s="1584"/>
      <c r="T878" s="1584"/>
      <c r="U878" s="1584"/>
      <c r="V878" s="1584"/>
      <c r="W878" s="1584"/>
      <c r="X878" s="1585"/>
      <c r="Y878" s="422"/>
      <c r="Z878" s="152"/>
      <c r="AA878" s="794"/>
    </row>
    <row r="879" spans="1:27" s="312" customFormat="1" ht="5.25" customHeight="1" x14ac:dyDescent="0.2">
      <c r="A879" s="393"/>
      <c r="B879" s="150"/>
      <c r="C879" s="297"/>
      <c r="D879" s="297"/>
      <c r="E879" s="438"/>
      <c r="F879" s="297"/>
      <c r="G879" s="438"/>
      <c r="H879" s="438"/>
      <c r="I879" s="438"/>
      <c r="J879" s="438"/>
      <c r="K879" s="438"/>
      <c r="L879" s="438"/>
      <c r="M879" s="297"/>
      <c r="N879" s="438"/>
      <c r="O879" s="438"/>
      <c r="P879" s="297"/>
      <c r="Q879" s="438"/>
      <c r="R879" s="438"/>
      <c r="S879" s="297"/>
      <c r="T879" s="438"/>
      <c r="U879" s="438"/>
      <c r="V879" s="297"/>
      <c r="W879" s="438"/>
      <c r="X879" s="438"/>
      <c r="Y879" s="438"/>
      <c r="Z879" s="152"/>
      <c r="AA879" s="794"/>
    </row>
    <row r="880" spans="1:27" s="312" customFormat="1" ht="22.5" customHeight="1" x14ac:dyDescent="0.2">
      <c r="A880" s="265" t="s">
        <v>493</v>
      </c>
      <c r="B880" s="150"/>
      <c r="C880" s="296" t="s">
        <v>301</v>
      </c>
      <c r="D880" s="297"/>
      <c r="E880" s="438"/>
      <c r="F880" s="297"/>
      <c r="G880" s="438"/>
      <c r="H880" s="438"/>
      <c r="I880" s="438"/>
      <c r="J880" s="438"/>
      <c r="K880" s="438"/>
      <c r="L880" s="438"/>
      <c r="M880" s="297"/>
      <c r="N880" s="438"/>
      <c r="O880" s="438"/>
      <c r="P880" s="297"/>
      <c r="Q880" s="438"/>
      <c r="R880" s="438"/>
      <c r="S880" s="302"/>
      <c r="T880" s="302"/>
      <c r="U880" s="302"/>
      <c r="V880" s="302"/>
      <c r="W880" s="1358" t="s">
        <v>849</v>
      </c>
      <c r="X880" s="1359"/>
      <c r="Y880" s="302"/>
      <c r="Z880" s="152"/>
      <c r="AA880" s="794">
        <f>IF(W880="?",0,IF(W880&lt;&gt;"",1,0))</f>
        <v>0</v>
      </c>
    </row>
    <row r="881" spans="1:27" s="312" customFormat="1" ht="5.25" customHeight="1" x14ac:dyDescent="0.2">
      <c r="A881" s="393"/>
      <c r="B881" s="150"/>
      <c r="C881" s="520"/>
      <c r="D881" s="520"/>
      <c r="E881" s="520"/>
      <c r="F881" s="520"/>
      <c r="G881" s="520"/>
      <c r="H881" s="520"/>
      <c r="I881" s="520"/>
      <c r="J881" s="520"/>
      <c r="K881" s="520"/>
      <c r="L881" s="520"/>
      <c r="M881" s="520"/>
      <c r="N881" s="520"/>
      <c r="O881" s="520"/>
      <c r="P881" s="520"/>
      <c r="Q881" s="520"/>
      <c r="R881" s="520"/>
      <c r="S881" s="520"/>
      <c r="T881" s="520"/>
      <c r="U881" s="520"/>
      <c r="V881" s="520"/>
      <c r="W881" s="520"/>
      <c r="X881" s="520"/>
      <c r="Y881" s="520"/>
      <c r="Z881" s="152"/>
      <c r="AA881" s="794"/>
    </row>
    <row r="882" spans="1:27" s="312" customFormat="1" ht="21" customHeight="1" x14ac:dyDescent="0.2">
      <c r="A882" s="393"/>
      <c r="B882" s="150"/>
      <c r="C882" s="1823" t="s">
        <v>989</v>
      </c>
      <c r="D882" s="1824"/>
      <c r="E882" s="1824"/>
      <c r="F882" s="1824"/>
      <c r="G882" s="1824"/>
      <c r="H882" s="1824"/>
      <c r="I882" s="1824"/>
      <c r="J882" s="1824"/>
      <c r="K882" s="1824"/>
      <c r="L882" s="1824"/>
      <c r="M882" s="1824"/>
      <c r="N882" s="1824"/>
      <c r="O882" s="1824"/>
      <c r="P882" s="1824"/>
      <c r="Q882" s="1824"/>
      <c r="R882" s="1824"/>
      <c r="S882" s="1824"/>
      <c r="T882" s="1824"/>
      <c r="U882" s="1824"/>
      <c r="V882" s="1824"/>
      <c r="W882" s="1824"/>
      <c r="X882" s="1825"/>
      <c r="Y882" s="594"/>
      <c r="Z882" s="152"/>
      <c r="AA882" s="794"/>
    </row>
    <row r="883" spans="1:27" s="312" customFormat="1" ht="5.25" customHeight="1" x14ac:dyDescent="0.2">
      <c r="A883" s="393"/>
      <c r="B883" s="150"/>
      <c r="C883" s="594"/>
      <c r="D883" s="594"/>
      <c r="E883" s="594"/>
      <c r="F883" s="594"/>
      <c r="G883" s="594"/>
      <c r="H883" s="594"/>
      <c r="I883" s="594"/>
      <c r="J883" s="594"/>
      <c r="K883" s="594"/>
      <c r="L883" s="594"/>
      <c r="M883" s="594"/>
      <c r="N883" s="594"/>
      <c r="O883" s="594"/>
      <c r="P883" s="594"/>
      <c r="Q883" s="594"/>
      <c r="R883" s="594"/>
      <c r="S883" s="594"/>
      <c r="T883" s="594"/>
      <c r="U883" s="594"/>
      <c r="V883" s="594"/>
      <c r="W883" s="594"/>
      <c r="X883" s="594"/>
      <c r="Y883" s="594"/>
      <c r="Z883" s="152"/>
      <c r="AA883" s="794"/>
    </row>
    <row r="884" spans="1:27" s="312" customFormat="1" ht="21" customHeight="1" x14ac:dyDescent="0.2">
      <c r="A884" s="265" t="s">
        <v>494</v>
      </c>
      <c r="B884" s="150"/>
      <c r="C884" s="1822" t="s">
        <v>970</v>
      </c>
      <c r="D884" s="1822"/>
      <c r="E884" s="1822"/>
      <c r="F884" s="1822"/>
      <c r="G884" s="1822"/>
      <c r="H884" s="1822"/>
      <c r="I884" s="1822"/>
      <c r="J884" s="1822"/>
      <c r="K884" s="1822"/>
      <c r="L884" s="1822"/>
      <c r="M884" s="1822"/>
      <c r="N884" s="1822"/>
      <c r="O884" s="1822"/>
      <c r="P884" s="1822"/>
      <c r="Q884" s="1822"/>
      <c r="R884" s="1822"/>
      <c r="S884" s="1446"/>
      <c r="T884" s="1446"/>
      <c r="U884" s="1446"/>
      <c r="V884" s="1446"/>
      <c r="W884" s="1446"/>
      <c r="X884" s="1446"/>
      <c r="Y884" s="172" t="s">
        <v>122</v>
      </c>
      <c r="Z884" s="156"/>
      <c r="AA884" s="794">
        <f>IF(S884="?",0,IF(S884&lt;&gt;"",1,0))</f>
        <v>0</v>
      </c>
    </row>
    <row r="885" spans="1:27" s="312" customFormat="1" ht="5.25" customHeight="1" x14ac:dyDescent="0.2">
      <c r="A885" s="265"/>
      <c r="B885" s="150"/>
      <c r="C885" s="298"/>
      <c r="D885" s="297"/>
      <c r="E885" s="438"/>
      <c r="F885" s="297"/>
      <c r="G885" s="438"/>
      <c r="H885" s="438"/>
      <c r="I885" s="438"/>
      <c r="J885" s="438"/>
      <c r="K885" s="438"/>
      <c r="L885" s="438"/>
      <c r="M885" s="297"/>
      <c r="N885" s="438"/>
      <c r="O885" s="438"/>
      <c r="P885" s="297"/>
      <c r="Q885" s="438"/>
      <c r="R885" s="438"/>
      <c r="S885" s="297"/>
      <c r="T885" s="438"/>
      <c r="U885" s="438"/>
      <c r="V885" s="295"/>
      <c r="W885" s="407"/>
      <c r="X885" s="407"/>
      <c r="Y885" s="407"/>
      <c r="Z885" s="152"/>
      <c r="AA885" s="794"/>
    </row>
    <row r="886" spans="1:27" s="312" customFormat="1" ht="21" customHeight="1" x14ac:dyDescent="0.2">
      <c r="A886" s="405" t="s">
        <v>964</v>
      </c>
      <c r="B886" s="150"/>
      <c r="C886" s="1813" t="s">
        <v>123</v>
      </c>
      <c r="D886" s="172" t="s">
        <v>748</v>
      </c>
      <c r="E886" s="172"/>
      <c r="F886" s="172"/>
      <c r="G886" s="172"/>
      <c r="H886" s="172"/>
      <c r="I886" s="172"/>
      <c r="J886" s="172"/>
      <c r="K886" s="172"/>
      <c r="L886" s="172"/>
      <c r="M886" s="297"/>
      <c r="N886" s="438"/>
      <c r="O886" s="438"/>
      <c r="P886" s="297"/>
      <c r="Q886" s="438"/>
      <c r="R886" s="438"/>
      <c r="S886" s="1446"/>
      <c r="T886" s="1446"/>
      <c r="U886" s="1446"/>
      <c r="V886" s="1446"/>
      <c r="W886" s="1446"/>
      <c r="X886" s="1446"/>
      <c r="Y886" s="172" t="s">
        <v>122</v>
      </c>
      <c r="Z886" s="156"/>
      <c r="AA886" s="794">
        <f>IF(S886="?",0,IF(S886&lt;&gt;"",1,0))</f>
        <v>0</v>
      </c>
    </row>
    <row r="887" spans="1:27" s="312" customFormat="1" ht="5.25" customHeight="1" x14ac:dyDescent="0.2">
      <c r="A887" s="265"/>
      <c r="B887" s="150"/>
      <c r="C887" s="1814"/>
      <c r="D887" s="172"/>
      <c r="E887" s="172"/>
      <c r="F887" s="172"/>
      <c r="G887" s="172"/>
      <c r="H887" s="172"/>
      <c r="I887" s="172"/>
      <c r="J887" s="172"/>
      <c r="K887" s="172"/>
      <c r="L887" s="172"/>
      <c r="M887" s="297"/>
      <c r="N887" s="438"/>
      <c r="O887" s="438"/>
      <c r="P887" s="297"/>
      <c r="Q887" s="438"/>
      <c r="R887" s="438"/>
      <c r="S887" s="302"/>
      <c r="T887" s="302"/>
      <c r="U887" s="302"/>
      <c r="V887" s="295"/>
      <c r="W887" s="407"/>
      <c r="X887" s="407"/>
      <c r="Y887" s="407"/>
      <c r="Z887" s="152"/>
      <c r="AA887" s="794"/>
    </row>
    <row r="888" spans="1:27" s="312" customFormat="1" ht="21" customHeight="1" x14ac:dyDescent="0.2">
      <c r="A888" s="405" t="s">
        <v>965</v>
      </c>
      <c r="B888" s="150"/>
      <c r="C888" s="1814"/>
      <c r="D888" s="172" t="s">
        <v>749</v>
      </c>
      <c r="E888" s="172"/>
      <c r="F888" s="172"/>
      <c r="G888" s="172"/>
      <c r="H888" s="172"/>
      <c r="I888" s="172"/>
      <c r="J888" s="172"/>
      <c r="K888" s="172"/>
      <c r="L888" s="172"/>
      <c r="M888" s="297"/>
      <c r="N888" s="438"/>
      <c r="O888" s="438"/>
      <c r="P888" s="297"/>
      <c r="Q888" s="438"/>
      <c r="R888" s="438"/>
      <c r="S888" s="1446"/>
      <c r="T888" s="1446"/>
      <c r="U888" s="1446"/>
      <c r="V888" s="1446"/>
      <c r="W888" s="1446"/>
      <c r="X888" s="1446"/>
      <c r="Y888" s="172" t="s">
        <v>122</v>
      </c>
      <c r="Z888" s="156"/>
      <c r="AA888" s="794">
        <f>IF(S888="?",0,IF(S888&lt;&gt;"",1,0))</f>
        <v>0</v>
      </c>
    </row>
    <row r="889" spans="1:27" s="312" customFormat="1" ht="5.25" customHeight="1" x14ac:dyDescent="0.2">
      <c r="A889" s="265"/>
      <c r="B889" s="150"/>
      <c r="C889" s="1814"/>
      <c r="D889" s="172"/>
      <c r="E889" s="172"/>
      <c r="F889" s="172"/>
      <c r="G889" s="172"/>
      <c r="H889" s="172"/>
      <c r="I889" s="172"/>
      <c r="J889" s="172"/>
      <c r="K889" s="172"/>
      <c r="L889" s="172"/>
      <c r="M889" s="297"/>
      <c r="N889" s="438"/>
      <c r="O889" s="438"/>
      <c r="P889" s="297"/>
      <c r="Q889" s="438"/>
      <c r="R889" s="438"/>
      <c r="S889" s="302"/>
      <c r="T889" s="302"/>
      <c r="U889" s="302"/>
      <c r="V889" s="295"/>
      <c r="W889" s="407"/>
      <c r="X889" s="407"/>
      <c r="Y889" s="407"/>
      <c r="Z889" s="152"/>
      <c r="AA889" s="794"/>
    </row>
    <row r="890" spans="1:27" s="312" customFormat="1" ht="21" customHeight="1" x14ac:dyDescent="0.2">
      <c r="A890" s="405" t="s">
        <v>966</v>
      </c>
      <c r="B890" s="150"/>
      <c r="C890" s="1814"/>
      <c r="D890" s="543" t="s">
        <v>918</v>
      </c>
      <c r="E890" s="543"/>
      <c r="F890" s="543"/>
      <c r="G890" s="543"/>
      <c r="H890" s="543"/>
      <c r="I890" s="543"/>
      <c r="J890" s="543"/>
      <c r="K890" s="543"/>
      <c r="L890" s="543"/>
      <c r="M890" s="302"/>
      <c r="N890" s="302"/>
      <c r="O890" s="302"/>
      <c r="P890" s="302"/>
      <c r="Q890" s="302"/>
      <c r="R890" s="302"/>
      <c r="S890" s="1446"/>
      <c r="T890" s="1446"/>
      <c r="U890" s="1446"/>
      <c r="V890" s="1446"/>
      <c r="W890" s="1446"/>
      <c r="X890" s="1446"/>
      <c r="Y890" s="172" t="s">
        <v>122</v>
      </c>
      <c r="Z890" s="156"/>
      <c r="AA890" s="794">
        <f>IF(S890="?",0,IF(S890&lt;&gt;"",1,0))</f>
        <v>0</v>
      </c>
    </row>
    <row r="891" spans="1:27" s="312" customFormat="1" ht="9" customHeight="1" x14ac:dyDescent="0.2">
      <c r="A891" s="405"/>
      <c r="B891" s="150"/>
      <c r="C891" s="594"/>
      <c r="D891" s="594"/>
      <c r="E891" s="594"/>
      <c r="F891" s="594"/>
      <c r="G891" s="594"/>
      <c r="H891" s="594"/>
      <c r="I891" s="594"/>
      <c r="J891" s="594"/>
      <c r="K891" s="594"/>
      <c r="L891" s="594"/>
      <c r="M891" s="594"/>
      <c r="N891" s="594"/>
      <c r="O891" s="594"/>
      <c r="P891" s="594"/>
      <c r="Q891" s="594"/>
      <c r="R891" s="594"/>
      <c r="S891" s="594"/>
      <c r="T891" s="594"/>
      <c r="U891" s="594"/>
      <c r="V891" s="594"/>
      <c r="W891" s="594"/>
      <c r="X891" s="594"/>
      <c r="Y891" s="594"/>
      <c r="Z891" s="152"/>
      <c r="AA891" s="794"/>
    </row>
    <row r="892" spans="1:27" s="312" customFormat="1" ht="24" customHeight="1" x14ac:dyDescent="0.2">
      <c r="A892" s="405" t="s">
        <v>1017</v>
      </c>
      <c r="B892" s="150"/>
      <c r="C892" s="1621" t="s">
        <v>1016</v>
      </c>
      <c r="D892" s="1621"/>
      <c r="E892" s="1621"/>
      <c r="F892" s="1621"/>
      <c r="G892" s="1621"/>
      <c r="H892" s="1621"/>
      <c r="I892" s="1621"/>
      <c r="J892" s="1621"/>
      <c r="K892" s="1621"/>
      <c r="L892" s="1621"/>
      <c r="M892" s="1621"/>
      <c r="N892" s="1621"/>
      <c r="O892" s="1621"/>
      <c r="P892" s="1621"/>
      <c r="Q892" s="1621"/>
      <c r="R892" s="1621"/>
      <c r="S892" s="302"/>
      <c r="T892" s="302"/>
      <c r="U892" s="302"/>
      <c r="V892" s="302"/>
      <c r="W892" s="1358" t="s">
        <v>849</v>
      </c>
      <c r="X892" s="1359"/>
      <c r="Y892" s="302"/>
      <c r="Z892" s="152"/>
      <c r="AA892" s="794">
        <f>IF(W892="?",0,IF(W892&lt;&gt;"",1,0))</f>
        <v>0</v>
      </c>
    </row>
    <row r="893" spans="1:27" s="312" customFormat="1" ht="5.25" customHeight="1" x14ac:dyDescent="0.2">
      <c r="A893" s="405"/>
      <c r="B893" s="150"/>
      <c r="C893" s="594"/>
      <c r="D893" s="594"/>
      <c r="E893" s="594"/>
      <c r="F893" s="594"/>
      <c r="G893" s="594"/>
      <c r="H893" s="594"/>
      <c r="I893" s="594"/>
      <c r="J893" s="594"/>
      <c r="K893" s="594"/>
      <c r="L893" s="594"/>
      <c r="M893" s="594"/>
      <c r="N893" s="594"/>
      <c r="O893" s="594"/>
      <c r="P893" s="594"/>
      <c r="Q893" s="594"/>
      <c r="R893" s="594"/>
      <c r="S893" s="594"/>
      <c r="T893" s="594"/>
      <c r="U893" s="594"/>
      <c r="V893" s="594"/>
      <c r="W893" s="594"/>
      <c r="X893" s="594"/>
      <c r="Y893" s="594"/>
      <c r="Z893" s="152"/>
      <c r="AA893" s="794"/>
    </row>
    <row r="894" spans="1:27" s="312" customFormat="1" ht="24" customHeight="1" x14ac:dyDescent="0.2">
      <c r="A894" s="405" t="s">
        <v>1018</v>
      </c>
      <c r="B894" s="150"/>
      <c r="C894" s="1457" t="s">
        <v>975</v>
      </c>
      <c r="D894" s="1457"/>
      <c r="E894" s="1457"/>
      <c r="F894" s="1457"/>
      <c r="G894" s="1457"/>
      <c r="H894" s="1457"/>
      <c r="I894" s="1457"/>
      <c r="J894" s="1457"/>
      <c r="K894" s="1457"/>
      <c r="L894" s="1457"/>
      <c r="M894" s="1457"/>
      <c r="N894" s="1457"/>
      <c r="O894" s="1457"/>
      <c r="P894" s="1457"/>
      <c r="Q894" s="1457"/>
      <c r="R894" s="1457"/>
      <c r="S894" s="302"/>
      <c r="T894" s="302"/>
      <c r="U894" s="302"/>
      <c r="V894" s="55"/>
      <c r="W894" s="1446"/>
      <c r="X894" s="1456"/>
      <c r="Y894" s="594" t="s">
        <v>832</v>
      </c>
      <c r="Z894" s="152"/>
      <c r="AA894" s="794">
        <f>IF(W894="?",0,IF(W894&lt;&gt;"",1,0))</f>
        <v>0</v>
      </c>
    </row>
    <row r="895" spans="1:27" s="313" customFormat="1" ht="9" customHeight="1" x14ac:dyDescent="0.2">
      <c r="A895" s="265"/>
      <c r="B895" s="183"/>
      <c r="C895" s="147"/>
      <c r="D895" s="147"/>
      <c r="E895" s="147"/>
      <c r="F895" s="147"/>
      <c r="G895" s="147"/>
      <c r="H895" s="147"/>
      <c r="I895" s="147"/>
      <c r="J895" s="147"/>
      <c r="K895" s="147"/>
      <c r="L895" s="147"/>
      <c r="M895" s="147"/>
      <c r="N895" s="147"/>
      <c r="O895" s="147"/>
      <c r="P895" s="147"/>
      <c r="Q895" s="147"/>
      <c r="R895" s="147"/>
      <c r="S895" s="148"/>
      <c r="T895" s="148"/>
      <c r="U895" s="148"/>
      <c r="V895" s="148"/>
      <c r="W895" s="148"/>
      <c r="X895" s="148"/>
      <c r="Y895" s="148"/>
      <c r="Z895" s="149"/>
      <c r="AA895" s="794"/>
    </row>
    <row r="896" spans="1:27" s="312" customFormat="1" ht="5.25" customHeight="1" x14ac:dyDescent="0.2">
      <c r="A896" s="265"/>
      <c r="B896" s="150"/>
      <c r="C896" s="192"/>
      <c r="D896" s="172"/>
      <c r="E896" s="172"/>
      <c r="F896" s="172"/>
      <c r="G896" s="172"/>
      <c r="H896" s="172"/>
      <c r="I896" s="172"/>
      <c r="J896" s="172"/>
      <c r="K896" s="172"/>
      <c r="L896" s="172"/>
      <c r="M896" s="189"/>
      <c r="N896" s="189"/>
      <c r="O896" s="189"/>
      <c r="P896" s="189"/>
      <c r="Q896" s="189"/>
      <c r="R896" s="189"/>
      <c r="S896" s="189"/>
      <c r="T896" s="189"/>
      <c r="U896" s="189"/>
      <c r="V896" s="189"/>
      <c r="W896" s="189"/>
      <c r="X896" s="189"/>
      <c r="Y896" s="189"/>
      <c r="Z896" s="156"/>
      <c r="AA896" s="794"/>
    </row>
    <row r="897" spans="1:27" ht="24" customHeight="1" x14ac:dyDescent="0.2">
      <c r="A897" s="682"/>
      <c r="B897" s="174"/>
      <c r="C897" s="153" t="s">
        <v>1085</v>
      </c>
      <c r="D897" s="182"/>
      <c r="E897" s="182"/>
      <c r="F897" s="187"/>
      <c r="G897" s="413"/>
      <c r="H897" s="413"/>
      <c r="I897" s="413"/>
      <c r="J897" s="413"/>
      <c r="K897" s="413"/>
      <c r="L897" s="413"/>
      <c r="M897" s="187"/>
      <c r="N897" s="413"/>
      <c r="O897" s="413"/>
      <c r="P897" s="187"/>
      <c r="Q897" s="413"/>
      <c r="R897" s="413"/>
      <c r="S897" s="187"/>
      <c r="T897" s="413"/>
      <c r="U897" s="413"/>
      <c r="V897" s="187"/>
      <c r="W897" s="413"/>
      <c r="X897" s="413"/>
      <c r="Y897" s="413"/>
      <c r="Z897" s="175"/>
      <c r="AA897" s="794"/>
    </row>
    <row r="898" spans="1:27" s="313" customFormat="1" ht="36" customHeight="1" x14ac:dyDescent="0.2">
      <c r="A898" s="394" t="s">
        <v>219</v>
      </c>
      <c r="B898" s="150"/>
      <c r="C898" s="1525" t="s">
        <v>1364</v>
      </c>
      <c r="D898" s="1526"/>
      <c r="E898" s="1526"/>
      <c r="F898" s="1526"/>
      <c r="G898" s="1526"/>
      <c r="H898" s="1526"/>
      <c r="I898" s="1526"/>
      <c r="J898" s="1526"/>
      <c r="K898" s="1526"/>
      <c r="L898" s="1526"/>
      <c r="M898" s="1526"/>
      <c r="N898" s="1526"/>
      <c r="O898" s="1526"/>
      <c r="P898" s="1526"/>
      <c r="Q898" s="1526"/>
      <c r="R898" s="1526"/>
      <c r="S898" s="1526"/>
      <c r="T898" s="1526"/>
      <c r="U898" s="1526"/>
      <c r="V898" s="1526"/>
      <c r="W898" s="1526"/>
      <c r="X898" s="1527"/>
      <c r="Y898" s="422"/>
      <c r="Z898" s="152"/>
      <c r="AA898" s="794"/>
    </row>
    <row r="899" spans="1:27" s="313" customFormat="1" ht="9" customHeight="1" x14ac:dyDescent="0.2">
      <c r="A899" s="265"/>
      <c r="B899" s="150"/>
      <c r="C899" s="151"/>
      <c r="D899" s="151"/>
      <c r="E899" s="438"/>
      <c r="F899" s="151"/>
      <c r="G899" s="438"/>
      <c r="H899" s="438"/>
      <c r="I899" s="438"/>
      <c r="J899" s="438"/>
      <c r="K899" s="438"/>
      <c r="L899" s="438"/>
      <c r="M899" s="151"/>
      <c r="N899" s="438"/>
      <c r="O899" s="438"/>
      <c r="P899" s="210"/>
      <c r="Q899" s="421"/>
      <c r="R899" s="717"/>
      <c r="S899" s="717"/>
      <c r="T899" s="717"/>
      <c r="U899" s="717"/>
      <c r="V899" s="717"/>
      <c r="W899" s="717"/>
      <c r="X899" s="514"/>
      <c r="Y899" s="514"/>
      <c r="Z899" s="152"/>
      <c r="AA899" s="794"/>
    </row>
    <row r="900" spans="1:27" s="313" customFormat="1" ht="15" customHeight="1" x14ac:dyDescent="0.2">
      <c r="A900" s="265" t="s">
        <v>495</v>
      </c>
      <c r="B900" s="150"/>
      <c r="C900" s="306" t="s">
        <v>303</v>
      </c>
      <c r="D900" s="306"/>
      <c r="E900" s="306"/>
      <c r="F900" s="306"/>
      <c r="G900" s="306"/>
      <c r="H900" s="306"/>
      <c r="I900" s="306"/>
      <c r="J900" s="306"/>
      <c r="K900" s="306"/>
      <c r="L900" s="306"/>
      <c r="M900" s="306"/>
      <c r="N900" s="306"/>
      <c r="O900" s="306"/>
      <c r="P900" s="306"/>
      <c r="Q900" s="306"/>
      <c r="R900" s="512"/>
      <c r="S900" s="512"/>
      <c r="T900" s="512"/>
      <c r="U900" s="512"/>
      <c r="V900" s="512"/>
      <c r="W900" s="512"/>
      <c r="X900" s="683" t="s">
        <v>849</v>
      </c>
      <c r="Y900" s="514"/>
      <c r="Z900" s="175"/>
      <c r="AA900" s="794">
        <f>IF(X900="?",0,IF(X900&lt;&gt;"",1,0))</f>
        <v>0</v>
      </c>
    </row>
    <row r="901" spans="1:27" s="313" customFormat="1" ht="5.25" customHeight="1" x14ac:dyDescent="0.2">
      <c r="A901" s="265"/>
      <c r="B901" s="150"/>
      <c r="C901" s="172"/>
      <c r="D901" s="520"/>
      <c r="E901" s="520"/>
      <c r="F901" s="520"/>
      <c r="G901" s="520"/>
      <c r="H901" s="520"/>
      <c r="I901" s="520"/>
      <c r="J901" s="520"/>
      <c r="K901" s="520"/>
      <c r="L901" s="520"/>
      <c r="M901" s="520"/>
      <c r="N901" s="520"/>
      <c r="O901" s="520"/>
      <c r="P901" s="517"/>
      <c r="Q901" s="517"/>
      <c r="R901" s="534"/>
      <c r="S901" s="534"/>
      <c r="T901" s="534"/>
      <c r="U901" s="534"/>
      <c r="V901" s="534"/>
      <c r="W901" s="534"/>
      <c r="X901" s="514"/>
      <c r="Y901" s="514"/>
      <c r="Z901" s="152"/>
      <c r="AA901" s="794"/>
    </row>
    <row r="902" spans="1:27" s="313" customFormat="1" ht="15" customHeight="1" x14ac:dyDescent="0.2">
      <c r="A902" s="265" t="s">
        <v>496</v>
      </c>
      <c r="B902" s="150"/>
      <c r="C902" s="306" t="s">
        <v>921</v>
      </c>
      <c r="D902" s="306"/>
      <c r="E902" s="306"/>
      <c r="F902" s="306"/>
      <c r="G902" s="306"/>
      <c r="H902" s="306"/>
      <c r="I902" s="306"/>
      <c r="J902" s="306"/>
      <c r="K902" s="306"/>
      <c r="L902" s="306"/>
      <c r="M902" s="306"/>
      <c r="N902" s="306"/>
      <c r="O902" s="306"/>
      <c r="P902" s="306"/>
      <c r="Q902" s="306"/>
      <c r="R902" s="512"/>
      <c r="S902" s="512"/>
      <c r="T902" s="512"/>
      <c r="U902" s="512"/>
      <c r="V902" s="512"/>
      <c r="W902" s="512"/>
      <c r="X902" s="683" t="s">
        <v>849</v>
      </c>
      <c r="Y902" s="514"/>
      <c r="Z902" s="175"/>
      <c r="AA902" s="794">
        <f>IF(X902="?",0,IF(X902&lt;&gt;"",1,0))</f>
        <v>0</v>
      </c>
    </row>
    <row r="903" spans="1:27" s="313" customFormat="1" ht="5.25" customHeight="1" x14ac:dyDescent="0.2">
      <c r="A903" s="265"/>
      <c r="B903" s="150"/>
      <c r="C903" s="172"/>
      <c r="D903" s="520"/>
      <c r="E903" s="520"/>
      <c r="F903" s="520"/>
      <c r="G903" s="520"/>
      <c r="H903" s="520"/>
      <c r="I903" s="520"/>
      <c r="J903" s="520"/>
      <c r="K903" s="520"/>
      <c r="L903" s="520"/>
      <c r="M903" s="520"/>
      <c r="N903" s="520"/>
      <c r="O903" s="520"/>
      <c r="P903" s="517"/>
      <c r="Q903" s="517"/>
      <c r="R903" s="534"/>
      <c r="S903" s="534"/>
      <c r="T903" s="534"/>
      <c r="U903" s="534"/>
      <c r="V903" s="534"/>
      <c r="W903" s="534"/>
      <c r="X903" s="514"/>
      <c r="Y903" s="514"/>
      <c r="Z903" s="152"/>
      <c r="AA903" s="794"/>
    </row>
    <row r="904" spans="1:27" s="313" customFormat="1" ht="15" customHeight="1" x14ac:dyDescent="0.2">
      <c r="A904" s="265" t="s">
        <v>497</v>
      </c>
      <c r="B904" s="150"/>
      <c r="C904" s="306" t="s">
        <v>248</v>
      </c>
      <c r="D904" s="306"/>
      <c r="E904" s="306"/>
      <c r="F904" s="306"/>
      <c r="G904" s="306"/>
      <c r="H904" s="306"/>
      <c r="I904" s="306"/>
      <c r="J904" s="306"/>
      <c r="K904" s="306"/>
      <c r="L904" s="306"/>
      <c r="M904" s="306"/>
      <c r="N904" s="306"/>
      <c r="O904" s="306"/>
      <c r="P904" s="306"/>
      <c r="Q904" s="306"/>
      <c r="R904" s="512"/>
      <c r="S904" s="512"/>
      <c r="T904" s="512"/>
      <c r="U904" s="512"/>
      <c r="V904" s="512"/>
      <c r="W904" s="512"/>
      <c r="X904" s="683" t="s">
        <v>849</v>
      </c>
      <c r="Y904" s="514"/>
      <c r="Z904" s="175"/>
      <c r="AA904" s="794">
        <f>IF(X904="?",0,IF(X904&lt;&gt;"",1,0))</f>
        <v>0</v>
      </c>
    </row>
    <row r="905" spans="1:27" s="313" customFormat="1" ht="5.25" customHeight="1" x14ac:dyDescent="0.2">
      <c r="A905" s="265"/>
      <c r="B905" s="150"/>
      <c r="C905" s="172"/>
      <c r="D905" s="520"/>
      <c r="E905" s="520"/>
      <c r="F905" s="520"/>
      <c r="G905" s="520"/>
      <c r="H905" s="520"/>
      <c r="I905" s="520"/>
      <c r="J905" s="520"/>
      <c r="K905" s="520"/>
      <c r="L905" s="520"/>
      <c r="M905" s="520"/>
      <c r="N905" s="520"/>
      <c r="O905" s="520"/>
      <c r="P905" s="517"/>
      <c r="Q905" s="517"/>
      <c r="R905" s="534"/>
      <c r="S905" s="534"/>
      <c r="T905" s="534"/>
      <c r="U905" s="534"/>
      <c r="V905" s="534"/>
      <c r="W905" s="534"/>
      <c r="X905" s="514"/>
      <c r="Y905" s="514"/>
      <c r="Z905" s="152"/>
      <c r="AA905" s="794"/>
    </row>
    <row r="906" spans="1:27" s="313" customFormat="1" ht="15" customHeight="1" x14ac:dyDescent="0.2">
      <c r="A906" s="265" t="s">
        <v>498</v>
      </c>
      <c r="B906" s="150"/>
      <c r="C906" s="306" t="s">
        <v>249</v>
      </c>
      <c r="D906" s="306"/>
      <c r="E906" s="306"/>
      <c r="F906" s="306"/>
      <c r="G906" s="306"/>
      <c r="H906" s="306"/>
      <c r="I906" s="306"/>
      <c r="J906" s="306"/>
      <c r="K906" s="306"/>
      <c r="L906" s="306"/>
      <c r="M906" s="306"/>
      <c r="N906" s="306"/>
      <c r="O906" s="306"/>
      <c r="P906" s="306"/>
      <c r="Q906" s="306"/>
      <c r="R906" s="512"/>
      <c r="S906" s="512"/>
      <c r="T906" s="512"/>
      <c r="U906" s="512"/>
      <c r="V906" s="512"/>
      <c r="W906" s="512"/>
      <c r="X906" s="683" t="s">
        <v>849</v>
      </c>
      <c r="Y906" s="514"/>
      <c r="Z906" s="175"/>
      <c r="AA906" s="794">
        <f>IF(X906="?",0,IF(X906&lt;&gt;"",1,0))</f>
        <v>0</v>
      </c>
    </row>
    <row r="907" spans="1:27" s="313" customFormat="1" ht="5.25" customHeight="1" x14ac:dyDescent="0.2">
      <c r="A907" s="265"/>
      <c r="B907" s="150"/>
      <c r="C907" s="172"/>
      <c r="D907" s="520"/>
      <c r="E907" s="520"/>
      <c r="F907" s="520"/>
      <c r="G907" s="520"/>
      <c r="H907" s="520"/>
      <c r="I907" s="520"/>
      <c r="J907" s="520"/>
      <c r="K907" s="520"/>
      <c r="L907" s="520"/>
      <c r="M907" s="520"/>
      <c r="N907" s="520"/>
      <c r="O907" s="520"/>
      <c r="P907" s="517"/>
      <c r="Q907" s="517"/>
      <c r="R907" s="534"/>
      <c r="S907" s="534"/>
      <c r="T907" s="534"/>
      <c r="U907" s="534"/>
      <c r="V907" s="534"/>
      <c r="W907" s="534"/>
      <c r="X907" s="514"/>
      <c r="Y907" s="514"/>
      <c r="Z907" s="152"/>
      <c r="AA907" s="794"/>
    </row>
    <row r="908" spans="1:27" s="313" customFormat="1" ht="15" customHeight="1" x14ac:dyDescent="0.2">
      <c r="A908" s="265" t="s">
        <v>499</v>
      </c>
      <c r="B908" s="150"/>
      <c r="C908" s="306" t="s">
        <v>250</v>
      </c>
      <c r="D908" s="306"/>
      <c r="E908" s="306"/>
      <c r="F908" s="306"/>
      <c r="G908" s="306"/>
      <c r="H908" s="306"/>
      <c r="I908" s="306"/>
      <c r="J908" s="306"/>
      <c r="K908" s="306"/>
      <c r="L908" s="306"/>
      <c r="M908" s="306"/>
      <c r="N908" s="306"/>
      <c r="O908" s="306"/>
      <c r="P908" s="306"/>
      <c r="Q908" s="306"/>
      <c r="R908" s="512"/>
      <c r="S908" s="512"/>
      <c r="T908" s="512"/>
      <c r="U908" s="512"/>
      <c r="V908" s="512"/>
      <c r="W908" s="512"/>
      <c r="X908" s="683" t="s">
        <v>849</v>
      </c>
      <c r="Y908" s="514"/>
      <c r="Z908" s="175"/>
      <c r="AA908" s="794">
        <f>IF(X908="?",0,IF(X908&lt;&gt;"",1,0))</f>
        <v>0</v>
      </c>
    </row>
    <row r="909" spans="1:27" s="313" customFormat="1" ht="5.25" customHeight="1" x14ac:dyDescent="0.2">
      <c r="A909" s="265"/>
      <c r="B909" s="150"/>
      <c r="C909" s="172"/>
      <c r="D909" s="520"/>
      <c r="E909" s="520"/>
      <c r="F909" s="520"/>
      <c r="G909" s="520"/>
      <c r="H909" s="520"/>
      <c r="I909" s="520"/>
      <c r="J909" s="520"/>
      <c r="K909" s="520"/>
      <c r="L909" s="520"/>
      <c r="M909" s="520"/>
      <c r="N909" s="520"/>
      <c r="O909" s="520"/>
      <c r="P909" s="517"/>
      <c r="Q909" s="517"/>
      <c r="R909" s="534"/>
      <c r="S909" s="534"/>
      <c r="T909" s="534"/>
      <c r="U909" s="534"/>
      <c r="V909" s="534"/>
      <c r="W909" s="534"/>
      <c r="X909" s="514"/>
      <c r="Y909" s="514"/>
      <c r="Z909" s="152"/>
      <c r="AA909" s="794"/>
    </row>
    <row r="910" spans="1:27" s="313" customFormat="1" ht="15" customHeight="1" x14ac:dyDescent="0.2">
      <c r="A910" s="265" t="s">
        <v>500</v>
      </c>
      <c r="B910" s="150"/>
      <c r="C910" s="306" t="s">
        <v>377</v>
      </c>
      <c r="D910" s="306"/>
      <c r="E910" s="306"/>
      <c r="F910" s="306"/>
      <c r="G910" s="306"/>
      <c r="H910" s="306"/>
      <c r="I910" s="306"/>
      <c r="J910" s="306"/>
      <c r="K910" s="306"/>
      <c r="L910" s="306"/>
      <c r="M910" s="306"/>
      <c r="N910" s="306"/>
      <c r="O910" s="306"/>
      <c r="P910" s="306"/>
      <c r="Q910" s="306"/>
      <c r="R910" s="512"/>
      <c r="S910" s="512"/>
      <c r="T910" s="512"/>
      <c r="U910" s="512"/>
      <c r="V910" s="512"/>
      <c r="W910" s="512"/>
      <c r="X910" s="683" t="s">
        <v>849</v>
      </c>
      <c r="Y910" s="514"/>
      <c r="Z910" s="175"/>
      <c r="AA910" s="794">
        <f>IF(X910="?",0,IF(X910&lt;&gt;"",1,0))</f>
        <v>0</v>
      </c>
    </row>
    <row r="911" spans="1:27" s="313" customFormat="1" ht="5.25" customHeight="1" x14ac:dyDescent="0.2">
      <c r="A911" s="265"/>
      <c r="B911" s="150"/>
      <c r="C911" s="172"/>
      <c r="D911" s="520"/>
      <c r="E911" s="520"/>
      <c r="F911" s="520"/>
      <c r="G911" s="520"/>
      <c r="H911" s="520"/>
      <c r="I911" s="520"/>
      <c r="J911" s="520"/>
      <c r="K911" s="520"/>
      <c r="L911" s="520"/>
      <c r="M911" s="520"/>
      <c r="N911" s="520"/>
      <c r="O911" s="520"/>
      <c r="P911" s="517"/>
      <c r="Q911" s="517"/>
      <c r="R911" s="534"/>
      <c r="S911" s="534"/>
      <c r="T911" s="534"/>
      <c r="U911" s="534"/>
      <c r="V911" s="534"/>
      <c r="W911" s="534"/>
      <c r="X911" s="514"/>
      <c r="Y911" s="514"/>
      <c r="Z911" s="152"/>
      <c r="AA911" s="794"/>
    </row>
    <row r="912" spans="1:27" s="313" customFormat="1" ht="15" customHeight="1" x14ac:dyDescent="0.2">
      <c r="A912" s="265" t="s">
        <v>501</v>
      </c>
      <c r="B912" s="150"/>
      <c r="C912" s="306" t="s">
        <v>299</v>
      </c>
      <c r="D912" s="306"/>
      <c r="E912" s="306"/>
      <c r="F912" s="306"/>
      <c r="G912" s="306"/>
      <c r="H912" s="306"/>
      <c r="I912" s="306"/>
      <c r="J912" s="306"/>
      <c r="K912" s="306"/>
      <c r="L912" s="306"/>
      <c r="M912" s="306"/>
      <c r="N912" s="306"/>
      <c r="O912" s="306"/>
      <c r="P912" s="306"/>
      <c r="Q912" s="306"/>
      <c r="R912" s="512"/>
      <c r="S912" s="512"/>
      <c r="T912" s="512"/>
      <c r="U912" s="512"/>
      <c r="V912" s="512"/>
      <c r="W912" s="512"/>
      <c r="X912" s="683" t="s">
        <v>849</v>
      </c>
      <c r="Y912" s="514"/>
      <c r="Z912" s="175"/>
      <c r="AA912" s="794">
        <f>IF(X912="?",0,IF(X912&lt;&gt;"",1,0))</f>
        <v>0</v>
      </c>
    </row>
    <row r="913" spans="1:27" s="313" customFormat="1" ht="5.25" customHeight="1" x14ac:dyDescent="0.2">
      <c r="A913" s="265"/>
      <c r="B913" s="150"/>
      <c r="C913" s="172"/>
      <c r="D913" s="520"/>
      <c r="E913" s="520"/>
      <c r="F913" s="520"/>
      <c r="G913" s="520"/>
      <c r="H913" s="520"/>
      <c r="I913" s="520"/>
      <c r="J913" s="520"/>
      <c r="K913" s="520"/>
      <c r="L913" s="520"/>
      <c r="M913" s="520"/>
      <c r="N913" s="520"/>
      <c r="O913" s="520"/>
      <c r="P913" s="517"/>
      <c r="Q913" s="517"/>
      <c r="R913" s="534"/>
      <c r="S913" s="534"/>
      <c r="T913" s="534"/>
      <c r="U913" s="534"/>
      <c r="V913" s="534"/>
      <c r="W913" s="534"/>
      <c r="X913" s="514"/>
      <c r="Y913" s="514"/>
      <c r="Z913" s="152"/>
      <c r="AA913" s="794"/>
    </row>
    <row r="914" spans="1:27" s="313" customFormat="1" ht="15" customHeight="1" x14ac:dyDescent="0.2">
      <c r="A914" s="265" t="s">
        <v>502</v>
      </c>
      <c r="B914" s="150"/>
      <c r="C914" s="306" t="s">
        <v>298</v>
      </c>
      <c r="D914" s="306"/>
      <c r="E914" s="306"/>
      <c r="F914" s="306"/>
      <c r="G914" s="306"/>
      <c r="H914" s="306"/>
      <c r="I914" s="306"/>
      <c r="J914" s="306"/>
      <c r="K914" s="306"/>
      <c r="L914" s="306"/>
      <c r="M914" s="306"/>
      <c r="N914" s="306"/>
      <c r="O914" s="306"/>
      <c r="P914" s="306"/>
      <c r="Q914" s="306"/>
      <c r="R914" s="512"/>
      <c r="S914" s="512"/>
      <c r="T914" s="512"/>
      <c r="U914" s="512"/>
      <c r="V914" s="512"/>
      <c r="W914" s="512"/>
      <c r="X914" s="683" t="s">
        <v>849</v>
      </c>
      <c r="Y914" s="514"/>
      <c r="Z914" s="175"/>
      <c r="AA914" s="794">
        <f>IF(X914="?",0,IF(X914&lt;&gt;"",1,0))</f>
        <v>0</v>
      </c>
    </row>
    <row r="915" spans="1:27" s="313" customFormat="1" ht="5.25" customHeight="1" x14ac:dyDescent="0.2">
      <c r="A915" s="682"/>
      <c r="B915" s="150"/>
      <c r="C915" s="594"/>
      <c r="D915" s="594"/>
      <c r="E915" s="594"/>
      <c r="F915" s="594"/>
      <c r="G915" s="594"/>
      <c r="H915" s="594"/>
      <c r="I915" s="594"/>
      <c r="J915" s="594"/>
      <c r="K915" s="594"/>
      <c r="L915" s="594"/>
      <c r="M915" s="594"/>
      <c r="N915" s="594"/>
      <c r="O915" s="594"/>
      <c r="P915" s="517"/>
      <c r="Q915" s="517"/>
      <c r="R915" s="534"/>
      <c r="S915" s="534"/>
      <c r="T915" s="534"/>
      <c r="U915" s="534"/>
      <c r="V915" s="534"/>
      <c r="W915" s="534"/>
      <c r="X915" s="653"/>
      <c r="Y915" s="653"/>
      <c r="Z915" s="152"/>
      <c r="AA915" s="794"/>
    </row>
    <row r="916" spans="1:27" s="770" customFormat="1" ht="18" customHeight="1" x14ac:dyDescent="0.2">
      <c r="A916" s="265"/>
      <c r="B916" s="655"/>
      <c r="C916" s="656" t="s">
        <v>816</v>
      </c>
      <c r="D916" s="204"/>
      <c r="E916" s="204"/>
      <c r="F916" s="203"/>
      <c r="G916" s="203"/>
      <c r="H916" s="203"/>
      <c r="I916" s="203"/>
      <c r="J916" s="203"/>
      <c r="K916" s="203"/>
      <c r="L916" s="203"/>
      <c r="M916" s="203"/>
      <c r="N916" s="203"/>
      <c r="O916" s="203"/>
      <c r="P916" s="203"/>
      <c r="Q916" s="203"/>
      <c r="R916" s="203"/>
      <c r="S916" s="203"/>
      <c r="T916" s="203"/>
      <c r="U916" s="203"/>
      <c r="V916" s="656"/>
      <c r="W916" s="656"/>
      <c r="X916" s="656"/>
      <c r="Y916" s="656"/>
      <c r="Z916" s="657"/>
      <c r="AA916" s="794"/>
    </row>
    <row r="917" spans="1:27" ht="120" customHeight="1" x14ac:dyDescent="0.2">
      <c r="A917" s="265" t="s">
        <v>503</v>
      </c>
      <c r="B917" s="174"/>
      <c r="C917" s="1796"/>
      <c r="D917" s="1796"/>
      <c r="E917" s="1796"/>
      <c r="F917" s="1796"/>
      <c r="G917" s="1796"/>
      <c r="H917" s="1796"/>
      <c r="I917" s="1796"/>
      <c r="J917" s="1796"/>
      <c r="K917" s="1796"/>
      <c r="L917" s="1796"/>
      <c r="M917" s="1796"/>
      <c r="N917" s="1796"/>
      <c r="O917" s="1796"/>
      <c r="P917" s="1796"/>
      <c r="Q917" s="1796"/>
      <c r="R917" s="1796"/>
      <c r="S917" s="1796"/>
      <c r="T917" s="1796"/>
      <c r="U917" s="1796"/>
      <c r="V917" s="1796"/>
      <c r="W917" s="1796"/>
      <c r="X917" s="1796"/>
      <c r="Y917" s="172"/>
      <c r="Z917" s="175"/>
      <c r="AA917" s="794">
        <f>IF(C917="?",0,IF(C917&lt;&gt;"",1,0))</f>
        <v>0</v>
      </c>
    </row>
    <row r="918" spans="1:27" s="312" customFormat="1" ht="9" customHeight="1" x14ac:dyDescent="0.2">
      <c r="A918" s="265" t="str">
        <f>IF(L4&lt;&gt;"",L4,"")</f>
        <v>00000000</v>
      </c>
      <c r="B918" s="166"/>
      <c r="C918" s="167"/>
      <c r="D918" s="167"/>
      <c r="E918" s="167"/>
      <c r="F918" s="167"/>
      <c r="G918" s="167"/>
      <c r="H918" s="167"/>
      <c r="I918" s="167"/>
      <c r="J918" s="167"/>
      <c r="K918" s="167"/>
      <c r="L918" s="167"/>
      <c r="M918" s="167"/>
      <c r="N918" s="167"/>
      <c r="O918" s="167"/>
      <c r="P918" s="167"/>
      <c r="Q918" s="167"/>
      <c r="R918" s="167"/>
      <c r="S918" s="167"/>
      <c r="T918" s="167"/>
      <c r="U918" s="167"/>
      <c r="V918" s="167"/>
      <c r="W918" s="167"/>
      <c r="X918" s="167"/>
      <c r="Y918" s="167"/>
      <c r="Z918" s="168"/>
      <c r="AA918" s="794"/>
    </row>
    <row r="919" spans="1:27" s="312" customFormat="1" ht="5.25" customHeight="1" x14ac:dyDescent="0.2">
      <c r="A919" s="393"/>
      <c r="B919" s="631"/>
      <c r="C919" s="632"/>
      <c r="D919" s="632"/>
      <c r="E919" s="632"/>
      <c r="F919" s="632"/>
      <c r="G919" s="632"/>
      <c r="H919" s="632"/>
      <c r="I919" s="632"/>
      <c r="J919" s="632"/>
      <c r="K919" s="632"/>
      <c r="L919" s="632"/>
      <c r="M919" s="632"/>
      <c r="N919" s="632"/>
      <c r="O919" s="632"/>
      <c r="P919" s="632"/>
      <c r="Q919" s="632"/>
      <c r="R919" s="632"/>
      <c r="S919" s="632"/>
      <c r="T919" s="632"/>
      <c r="U919" s="632"/>
      <c r="V919" s="632"/>
      <c r="W919" s="632"/>
      <c r="X919" s="632"/>
      <c r="Y919" s="632"/>
      <c r="Z919" s="634"/>
      <c r="AA919" s="794"/>
    </row>
    <row r="920" spans="1:27" ht="24" customHeight="1" x14ac:dyDescent="0.2">
      <c r="A920" s="681"/>
      <c r="B920" s="174"/>
      <c r="C920" s="308" t="s">
        <v>809</v>
      </c>
      <c r="D920" s="153"/>
      <c r="E920" s="153"/>
      <c r="F920" s="179"/>
      <c r="G920" s="179"/>
      <c r="H920" s="179"/>
      <c r="I920" s="179"/>
      <c r="J920" s="179"/>
      <c r="K920" s="179"/>
      <c r="L920" s="179"/>
      <c r="M920" s="179"/>
      <c r="N920" s="179"/>
      <c r="O920" s="179"/>
      <c r="P920" s="179"/>
      <c r="Q920" s="179"/>
      <c r="R920" s="179"/>
      <c r="S920" s="179"/>
      <c r="T920" s="179"/>
      <c r="U920" s="179"/>
      <c r="V920" s="179"/>
      <c r="W920" s="179"/>
      <c r="X920" s="179"/>
      <c r="Y920" s="179"/>
      <c r="Z920" s="175"/>
      <c r="AA920" s="794"/>
    </row>
    <row r="921" spans="1:27" s="312" customFormat="1" ht="5.25" customHeight="1" x14ac:dyDescent="0.2">
      <c r="A921" s="265"/>
      <c r="B921" s="150"/>
      <c r="C921" s="594"/>
      <c r="D921" s="594"/>
      <c r="E921" s="594"/>
      <c r="F921" s="594"/>
      <c r="G921" s="594"/>
      <c r="H921" s="594"/>
      <c r="I921" s="594"/>
      <c r="J921" s="594"/>
      <c r="K921" s="594"/>
      <c r="L921" s="594"/>
      <c r="M921" s="594"/>
      <c r="N921" s="594"/>
      <c r="O921" s="594"/>
      <c r="P921" s="594"/>
      <c r="Q921" s="594"/>
      <c r="R921" s="594"/>
      <c r="S921" s="594"/>
      <c r="T921" s="594"/>
      <c r="U921" s="594"/>
      <c r="V921" s="594"/>
      <c r="W921" s="594"/>
      <c r="X921" s="594"/>
      <c r="Y921" s="594"/>
      <c r="Z921" s="152"/>
      <c r="AA921" s="794"/>
    </row>
    <row r="922" spans="1:27" s="313" customFormat="1" ht="24" customHeight="1" x14ac:dyDescent="0.2">
      <c r="A922" s="394" t="s">
        <v>219</v>
      </c>
      <c r="B922" s="150"/>
      <c r="C922" s="1525" t="s">
        <v>1363</v>
      </c>
      <c r="D922" s="1526"/>
      <c r="E922" s="1526"/>
      <c r="F922" s="1526"/>
      <c r="G922" s="1526"/>
      <c r="H922" s="1526"/>
      <c r="I922" s="1526"/>
      <c r="J922" s="1526"/>
      <c r="K922" s="1526"/>
      <c r="L922" s="1526"/>
      <c r="M922" s="1526"/>
      <c r="N922" s="1526"/>
      <c r="O922" s="1526"/>
      <c r="P922" s="1526"/>
      <c r="Q922" s="1526"/>
      <c r="R922" s="1526"/>
      <c r="S922" s="1526"/>
      <c r="T922" s="1526"/>
      <c r="U922" s="1526"/>
      <c r="V922" s="1526"/>
      <c r="W922" s="1526"/>
      <c r="X922" s="1527"/>
      <c r="Y922" s="648"/>
      <c r="Z922" s="152"/>
      <c r="AA922" s="794"/>
    </row>
    <row r="923" spans="1:27" s="312" customFormat="1" ht="5.25" customHeight="1" x14ac:dyDescent="0.2">
      <c r="A923" s="265"/>
      <c r="B923" s="150"/>
      <c r="C923" s="594"/>
      <c r="D923" s="594"/>
      <c r="E923" s="594"/>
      <c r="F923" s="594"/>
      <c r="G923" s="594"/>
      <c r="H923" s="594"/>
      <c r="I923" s="594"/>
      <c r="J923" s="594"/>
      <c r="K923" s="594"/>
      <c r="L923" s="594"/>
      <c r="M923" s="594"/>
      <c r="N923" s="594"/>
      <c r="O923" s="594"/>
      <c r="P923" s="594"/>
      <c r="Q923" s="594"/>
      <c r="R923" s="594"/>
      <c r="S923" s="594"/>
      <c r="T923" s="594"/>
      <c r="U923" s="594"/>
      <c r="V923" s="594"/>
      <c r="W923" s="594"/>
      <c r="X923" s="594"/>
      <c r="Y923" s="594"/>
      <c r="Z923" s="152"/>
      <c r="AA923" s="794"/>
    </row>
    <row r="924" spans="1:27" s="312" customFormat="1" ht="21" customHeight="1" x14ac:dyDescent="0.2">
      <c r="A924" s="391" t="s">
        <v>878</v>
      </c>
      <c r="B924" s="150"/>
      <c r="C924" s="186" t="s">
        <v>1327</v>
      </c>
      <c r="D924" s="594"/>
      <c r="E924" s="594"/>
      <c r="F924" s="594"/>
      <c r="G924" s="594"/>
      <c r="H924" s="594"/>
      <c r="I924" s="594"/>
      <c r="J924" s="594"/>
      <c r="K924" s="594"/>
      <c r="L924" s="594"/>
      <c r="M924" s="594"/>
      <c r="N924" s="594"/>
      <c r="O924" s="594"/>
      <c r="P924" s="594"/>
      <c r="Q924" s="594"/>
      <c r="R924" s="594"/>
      <c r="S924" s="594"/>
      <c r="T924" s="302"/>
      <c r="U924" s="302"/>
      <c r="V924" s="302"/>
      <c r="W924" s="1358" t="s">
        <v>849</v>
      </c>
      <c r="X924" s="1359"/>
      <c r="Y924" s="594"/>
      <c r="Z924" s="152"/>
      <c r="AA924" s="794">
        <f>IF(W924="?",0,IF(W924&lt;&gt;"",1,0))</f>
        <v>0</v>
      </c>
    </row>
    <row r="925" spans="1:27" s="312" customFormat="1" ht="21" customHeight="1" x14ac:dyDescent="0.2">
      <c r="A925" s="396"/>
      <c r="B925" s="150"/>
      <c r="C925" s="652" t="s">
        <v>810</v>
      </c>
      <c r="D925" s="594"/>
      <c r="E925" s="594"/>
      <c r="F925" s="594"/>
      <c r="G925" s="594"/>
      <c r="H925" s="594"/>
      <c r="I925" s="594"/>
      <c r="J925" s="594"/>
      <c r="K925" s="594"/>
      <c r="L925" s="594"/>
      <c r="M925" s="594"/>
      <c r="N925" s="594"/>
      <c r="O925" s="594"/>
      <c r="P925" s="594"/>
      <c r="Q925" s="594"/>
      <c r="R925" s="594"/>
      <c r="S925" s="594"/>
      <c r="T925" s="529"/>
      <c r="U925" s="529"/>
      <c r="V925" s="529"/>
      <c r="W925" s="529"/>
      <c r="X925" s="529"/>
      <c r="Y925" s="594"/>
      <c r="Z925" s="152"/>
      <c r="AA925" s="794"/>
    </row>
    <row r="926" spans="1:27" s="312" customFormat="1" ht="5.25" customHeight="1" x14ac:dyDescent="0.2">
      <c r="A926" s="265"/>
      <c r="B926" s="150"/>
      <c r="C926" s="594"/>
      <c r="D926" s="594"/>
      <c r="E926" s="594"/>
      <c r="F926" s="594"/>
      <c r="G926" s="594"/>
      <c r="H926" s="594"/>
      <c r="I926" s="594"/>
      <c r="J926" s="594"/>
      <c r="K926" s="594"/>
      <c r="L926" s="594"/>
      <c r="M926" s="594"/>
      <c r="N926" s="594"/>
      <c r="O926" s="594"/>
      <c r="P926" s="594"/>
      <c r="Q926" s="594"/>
      <c r="R926" s="594"/>
      <c r="S926" s="594"/>
      <c r="T926" s="594"/>
      <c r="U926" s="594"/>
      <c r="V926" s="594"/>
      <c r="W926" s="594"/>
      <c r="X926" s="594"/>
      <c r="Y926" s="594"/>
      <c r="Z926" s="152"/>
      <c r="AA926" s="794"/>
    </row>
    <row r="927" spans="1:27" s="312" customFormat="1" ht="21" customHeight="1" x14ac:dyDescent="0.2">
      <c r="A927" s="396"/>
      <c r="B927" s="150"/>
      <c r="C927" s="649" t="s">
        <v>811</v>
      </c>
      <c r="D927" s="650"/>
      <c r="E927" s="650"/>
      <c r="F927" s="650"/>
      <c r="G927" s="650"/>
      <c r="H927" s="650"/>
      <c r="I927" s="650"/>
      <c r="J927" s="650"/>
      <c r="K927" s="650"/>
      <c r="L927" s="650"/>
      <c r="M927" s="650"/>
      <c r="N927" s="650"/>
      <c r="O927" s="650"/>
      <c r="P927" s="650"/>
      <c r="Q927" s="650"/>
      <c r="R927" s="650"/>
      <c r="S927" s="650"/>
      <c r="T927" s="651"/>
      <c r="U927" s="651"/>
      <c r="V927" s="651"/>
      <c r="W927" s="651"/>
      <c r="X927" s="651"/>
      <c r="Y927" s="594"/>
      <c r="Z927" s="152"/>
      <c r="AA927" s="794"/>
    </row>
    <row r="928" spans="1:27" s="312" customFormat="1" ht="12" customHeight="1" x14ac:dyDescent="0.2">
      <c r="A928" s="396"/>
      <c r="B928" s="150"/>
      <c r="C928" s="659" t="s">
        <v>824</v>
      </c>
      <c r="D928" s="650"/>
      <c r="E928" s="650"/>
      <c r="F928" s="650"/>
      <c r="G928" s="650"/>
      <c r="H928" s="650"/>
      <c r="I928" s="650"/>
      <c r="J928" s="650"/>
      <c r="K928" s="650"/>
      <c r="L928" s="650"/>
      <c r="M928" s="650"/>
      <c r="N928" s="650"/>
      <c r="O928" s="650"/>
      <c r="P928" s="650"/>
      <c r="Q928" s="650"/>
      <c r="R928" s="650"/>
      <c r="S928" s="650"/>
      <c r="T928" s="651"/>
      <c r="U928" s="651"/>
      <c r="V928" s="651"/>
      <c r="W928" s="651"/>
      <c r="X928" s="651"/>
      <c r="Y928" s="594"/>
      <c r="Z928" s="152"/>
      <c r="AA928" s="794"/>
    </row>
    <row r="929" spans="1:27" s="312" customFormat="1" ht="5.25" customHeight="1" x14ac:dyDescent="0.2">
      <c r="A929" s="265"/>
      <c r="B929" s="150"/>
      <c r="C929" s="594"/>
      <c r="D929" s="594"/>
      <c r="E929" s="594"/>
      <c r="F929" s="594"/>
      <c r="G929" s="594"/>
      <c r="H929" s="594"/>
      <c r="I929" s="594"/>
      <c r="J929" s="594"/>
      <c r="K929" s="594"/>
      <c r="L929" s="594"/>
      <c r="M929" s="594"/>
      <c r="N929" s="594"/>
      <c r="O929" s="594"/>
      <c r="P929" s="594"/>
      <c r="Q929" s="594"/>
      <c r="R929" s="594"/>
      <c r="S929" s="594"/>
      <c r="T929" s="594"/>
      <c r="U929" s="594"/>
      <c r="V929" s="594"/>
      <c r="W929" s="594"/>
      <c r="X929" s="718"/>
      <c r="Y929" s="594"/>
      <c r="Z929" s="152"/>
      <c r="AA929" s="794"/>
    </row>
    <row r="930" spans="1:27" s="313" customFormat="1" ht="15" customHeight="1" x14ac:dyDescent="0.2">
      <c r="A930" s="396" t="s">
        <v>879</v>
      </c>
      <c r="B930" s="150"/>
      <c r="C930" s="306" t="s">
        <v>922</v>
      </c>
      <c r="D930" s="306"/>
      <c r="E930" s="306"/>
      <c r="F930" s="306"/>
      <c r="G930" s="306"/>
      <c r="H930" s="306"/>
      <c r="I930" s="306"/>
      <c r="J930" s="306"/>
      <c r="K930" s="306"/>
      <c r="L930" s="306"/>
      <c r="M930" s="306"/>
      <c r="N930" s="306"/>
      <c r="O930" s="306"/>
      <c r="P930" s="306"/>
      <c r="Q930" s="306"/>
      <c r="R930" s="512"/>
      <c r="S930" s="512"/>
      <c r="T930" s="512"/>
      <c r="U930" s="512"/>
      <c r="V930" s="512"/>
      <c r="W930" s="1358" t="s">
        <v>849</v>
      </c>
      <c r="X930" s="1359"/>
      <c r="Y930" s="594"/>
      <c r="Z930" s="175"/>
      <c r="AA930" s="794">
        <f>IF(W930="?",0,IF(W930&lt;&gt;"",1,0))</f>
        <v>0</v>
      </c>
    </row>
    <row r="931" spans="1:27" s="312" customFormat="1" ht="5.25" customHeight="1" x14ac:dyDescent="0.2">
      <c r="A931" s="265"/>
      <c r="B931" s="150"/>
      <c r="C931" s="594"/>
      <c r="D931" s="594"/>
      <c r="E931" s="594"/>
      <c r="F931" s="594"/>
      <c r="G931" s="594"/>
      <c r="H931" s="594"/>
      <c r="I931" s="594"/>
      <c r="J931" s="594"/>
      <c r="K931" s="594"/>
      <c r="L931" s="594"/>
      <c r="M931" s="594"/>
      <c r="N931" s="594"/>
      <c r="O931" s="594"/>
      <c r="P931" s="594"/>
      <c r="Q931" s="594"/>
      <c r="R931" s="594"/>
      <c r="S931" s="594"/>
      <c r="T931" s="594"/>
      <c r="U931" s="594"/>
      <c r="V931" s="594"/>
      <c r="W931" s="594"/>
      <c r="X931" s="594"/>
      <c r="Y931" s="594"/>
      <c r="Z931" s="152"/>
      <c r="AA931" s="794"/>
    </row>
    <row r="932" spans="1:27" s="313" customFormat="1" ht="15" customHeight="1" x14ac:dyDescent="0.2">
      <c r="A932" s="396" t="s">
        <v>880</v>
      </c>
      <c r="B932" s="150"/>
      <c r="C932" s="306" t="s">
        <v>828</v>
      </c>
      <c r="D932" s="306"/>
      <c r="E932" s="306"/>
      <c r="F932" s="306"/>
      <c r="G932" s="306"/>
      <c r="H932" s="306"/>
      <c r="I932" s="306"/>
      <c r="J932" s="306"/>
      <c r="K932" s="306"/>
      <c r="L932" s="306"/>
      <c r="M932" s="306"/>
      <c r="N932" s="306"/>
      <c r="O932" s="306"/>
      <c r="P932" s="306"/>
      <c r="Q932" s="306"/>
      <c r="R932" s="512"/>
      <c r="S932" s="512"/>
      <c r="T932" s="512"/>
      <c r="U932" s="512"/>
      <c r="V932" s="512"/>
      <c r="W932" s="1358" t="s">
        <v>849</v>
      </c>
      <c r="X932" s="1359"/>
      <c r="Y932" s="594"/>
      <c r="Z932" s="175"/>
      <c r="AA932" s="794">
        <f>IF(W932="?",0,IF(W932&lt;&gt;"",1,0))</f>
        <v>0</v>
      </c>
    </row>
    <row r="933" spans="1:27" s="312" customFormat="1" ht="5.25" customHeight="1" x14ac:dyDescent="0.2">
      <c r="A933" s="265"/>
      <c r="B933" s="150"/>
      <c r="C933" s="594"/>
      <c r="D933" s="594"/>
      <c r="E933" s="594"/>
      <c r="F933" s="594"/>
      <c r="G933" s="594"/>
      <c r="H933" s="594"/>
      <c r="I933" s="594"/>
      <c r="J933" s="594"/>
      <c r="K933" s="594"/>
      <c r="L933" s="594"/>
      <c r="M933" s="594"/>
      <c r="N933" s="594"/>
      <c r="O933" s="594"/>
      <c r="P933" s="594"/>
      <c r="Q933" s="594"/>
      <c r="R933" s="594"/>
      <c r="S933" s="594"/>
      <c r="T933" s="594"/>
      <c r="U933" s="594"/>
      <c r="V933" s="594"/>
      <c r="W933" s="594"/>
      <c r="X933" s="594"/>
      <c r="Y933" s="594"/>
      <c r="Z933" s="152"/>
      <c r="AA933" s="794"/>
    </row>
    <row r="934" spans="1:27" s="313" customFormat="1" ht="15" customHeight="1" x14ac:dyDescent="0.2">
      <c r="A934" s="396" t="s">
        <v>881</v>
      </c>
      <c r="B934" s="150"/>
      <c r="C934" s="306" t="s">
        <v>977</v>
      </c>
      <c r="D934" s="306"/>
      <c r="E934" s="306"/>
      <c r="F934" s="306"/>
      <c r="G934" s="306"/>
      <c r="H934" s="306"/>
      <c r="I934" s="306"/>
      <c r="J934" s="306"/>
      <c r="K934" s="306"/>
      <c r="L934" s="306"/>
      <c r="M934" s="306"/>
      <c r="N934" s="306"/>
      <c r="O934" s="306"/>
      <c r="P934" s="306"/>
      <c r="Q934" s="306"/>
      <c r="R934" s="512"/>
      <c r="S934" s="512"/>
      <c r="T934" s="512"/>
      <c r="U934" s="512"/>
      <c r="V934" s="512"/>
      <c r="W934" s="1358" t="s">
        <v>849</v>
      </c>
      <c r="X934" s="1359"/>
      <c r="Y934" s="594"/>
      <c r="Z934" s="175"/>
      <c r="AA934" s="794">
        <f>IF(W934="?",0,IF(W934&lt;&gt;"",1,0))</f>
        <v>0</v>
      </c>
    </row>
    <row r="935" spans="1:27" s="312" customFormat="1" ht="5.25" customHeight="1" x14ac:dyDescent="0.2">
      <c r="A935" s="265"/>
      <c r="B935" s="150"/>
      <c r="C935" s="594"/>
      <c r="D935" s="594"/>
      <c r="E935" s="594"/>
      <c r="F935" s="594"/>
      <c r="G935" s="594"/>
      <c r="H935" s="594"/>
      <c r="I935" s="594"/>
      <c r="J935" s="594"/>
      <c r="K935" s="594"/>
      <c r="L935" s="594"/>
      <c r="M935" s="594"/>
      <c r="N935" s="594"/>
      <c r="O935" s="594"/>
      <c r="P935" s="594"/>
      <c r="Q935" s="594"/>
      <c r="R935" s="594"/>
      <c r="S935" s="594"/>
      <c r="T935" s="594"/>
      <c r="U935" s="594"/>
      <c r="V935" s="594"/>
      <c r="W935" s="594"/>
      <c r="X935" s="594"/>
      <c r="Y935" s="594"/>
      <c r="Z935" s="152"/>
      <c r="AA935" s="794"/>
    </row>
    <row r="936" spans="1:27" s="313" customFormat="1" ht="15" customHeight="1" x14ac:dyDescent="0.2">
      <c r="A936" s="396" t="s">
        <v>882</v>
      </c>
      <c r="B936" s="150"/>
      <c r="C936" s="306" t="s">
        <v>978</v>
      </c>
      <c r="D936" s="306"/>
      <c r="E936" s="306"/>
      <c r="F936" s="306"/>
      <c r="G936" s="306"/>
      <c r="H936" s="306"/>
      <c r="I936" s="306"/>
      <c r="J936" s="306"/>
      <c r="K936" s="306"/>
      <c r="L936" s="306"/>
      <c r="M936" s="306"/>
      <c r="N936" s="306"/>
      <c r="O936" s="306"/>
      <c r="P936" s="306"/>
      <c r="Q936" s="306"/>
      <c r="R936" s="512"/>
      <c r="S936" s="512"/>
      <c r="T936" s="512"/>
      <c r="U936" s="512"/>
      <c r="V936" s="512"/>
      <c r="W936" s="1358" t="s">
        <v>849</v>
      </c>
      <c r="X936" s="1359"/>
      <c r="Y936" s="594"/>
      <c r="Z936" s="175"/>
      <c r="AA936" s="794">
        <f>IF(W936="?",0,IF(W936&lt;&gt;"",1,0))</f>
        <v>0</v>
      </c>
    </row>
    <row r="937" spans="1:27" s="312" customFormat="1" ht="9" customHeight="1" x14ac:dyDescent="0.2">
      <c r="A937" s="265"/>
      <c r="B937" s="150"/>
      <c r="C937" s="594"/>
      <c r="D937" s="594"/>
      <c r="E937" s="594"/>
      <c r="F937" s="594"/>
      <c r="G937" s="594"/>
      <c r="H937" s="594"/>
      <c r="I937" s="594"/>
      <c r="J937" s="594"/>
      <c r="K937" s="594"/>
      <c r="L937" s="594"/>
      <c r="M937" s="594"/>
      <c r="N937" s="594"/>
      <c r="O937" s="594"/>
      <c r="P937" s="594"/>
      <c r="Q937" s="594"/>
      <c r="R937" s="594"/>
      <c r="S937" s="594"/>
      <c r="T937" s="594"/>
      <c r="U937" s="594"/>
      <c r="V937" s="594"/>
      <c r="W937" s="594"/>
      <c r="X937" s="594"/>
      <c r="Y937" s="594"/>
      <c r="Z937" s="152"/>
      <c r="AA937" s="794"/>
    </row>
    <row r="938" spans="1:27" s="312" customFormat="1" ht="27" customHeight="1" x14ac:dyDescent="0.2">
      <c r="A938" s="396" t="s">
        <v>883</v>
      </c>
      <c r="B938" s="150"/>
      <c r="C938" s="1820" t="s">
        <v>979</v>
      </c>
      <c r="D938" s="1820"/>
      <c r="E938" s="1820"/>
      <c r="F938" s="1820"/>
      <c r="G938" s="1820"/>
      <c r="H938" s="1820"/>
      <c r="I938" s="1820"/>
      <c r="J938" s="1820"/>
      <c r="K938" s="1820"/>
      <c r="L938" s="1820"/>
      <c r="M938" s="1820"/>
      <c r="N938" s="1820"/>
      <c r="O938" s="1820"/>
      <c r="P938" s="1820"/>
      <c r="Q938" s="1820"/>
      <c r="R938" s="1820"/>
      <c r="S938" s="1820"/>
      <c r="T938" s="1820"/>
      <c r="U938" s="1820"/>
      <c r="V938" s="1847"/>
      <c r="W938" s="1358" t="s">
        <v>849</v>
      </c>
      <c r="X938" s="1359"/>
      <c r="Y938" s="594"/>
      <c r="Z938" s="152"/>
      <c r="AA938" s="794">
        <f>IF(W938="?",0,IF(W938&lt;&gt;"",1,0))</f>
        <v>0</v>
      </c>
    </row>
    <row r="939" spans="1:27" s="312" customFormat="1" ht="12" customHeight="1" x14ac:dyDescent="0.2">
      <c r="A939" s="396"/>
      <c r="B939" s="150"/>
      <c r="C939" s="659" t="s">
        <v>824</v>
      </c>
      <c r="D939" s="650"/>
      <c r="E939" s="650"/>
      <c r="F939" s="650"/>
      <c r="G939" s="650"/>
      <c r="H939" s="650"/>
      <c r="I939" s="650"/>
      <c r="J939" s="650"/>
      <c r="K939" s="650"/>
      <c r="L939" s="650"/>
      <c r="M939" s="650"/>
      <c r="N939" s="650"/>
      <c r="O939" s="650"/>
      <c r="P939" s="650"/>
      <c r="Q939" s="650"/>
      <c r="R939" s="650"/>
      <c r="S939" s="650"/>
      <c r="T939" s="651"/>
      <c r="U939" s="651"/>
      <c r="V939" s="651"/>
      <c r="W939" s="651"/>
      <c r="X939" s="651"/>
      <c r="Y939" s="594"/>
      <c r="Z939" s="152"/>
      <c r="AA939" s="794"/>
    </row>
    <row r="940" spans="1:27" s="312" customFormat="1" ht="5.25" customHeight="1" x14ac:dyDescent="0.2">
      <c r="A940" s="265"/>
      <c r="B940" s="150"/>
      <c r="C940" s="594"/>
      <c r="D940" s="594"/>
      <c r="E940" s="594"/>
      <c r="F940" s="594"/>
      <c r="G940" s="594"/>
      <c r="H940" s="594"/>
      <c r="I940" s="594"/>
      <c r="J940" s="594"/>
      <c r="K940" s="594"/>
      <c r="L940" s="594"/>
      <c r="M940" s="594"/>
      <c r="N940" s="594"/>
      <c r="O940" s="594"/>
      <c r="P940" s="594"/>
      <c r="Q940" s="594"/>
      <c r="R940" s="594"/>
      <c r="S940" s="302"/>
      <c r="T940" s="302"/>
      <c r="U940" s="302"/>
      <c r="V940" s="302"/>
      <c r="W940" s="302"/>
      <c r="X940" s="594"/>
      <c r="Y940" s="594"/>
      <c r="Z940" s="152"/>
      <c r="AA940" s="794"/>
    </row>
    <row r="941" spans="1:27" s="312" customFormat="1" ht="27" customHeight="1" x14ac:dyDescent="0.2">
      <c r="A941" s="396" t="s">
        <v>884</v>
      </c>
      <c r="B941" s="150"/>
      <c r="C941" s="1820" t="s">
        <v>812</v>
      </c>
      <c r="D941" s="1820"/>
      <c r="E941" s="1820"/>
      <c r="F941" s="1820"/>
      <c r="G941" s="1820"/>
      <c r="H941" s="1820"/>
      <c r="I941" s="1820"/>
      <c r="J941" s="1820"/>
      <c r="K941" s="1820"/>
      <c r="L941" s="1820"/>
      <c r="M941" s="1820"/>
      <c r="N941" s="1820"/>
      <c r="O941" s="1820"/>
      <c r="P941" s="1820"/>
      <c r="Q941" s="1820"/>
      <c r="R941" s="1820"/>
      <c r="S941" s="1820"/>
      <c r="T941" s="1820"/>
      <c r="U941" s="1820"/>
      <c r="V941" s="1847"/>
      <c r="W941" s="1358" t="s">
        <v>849</v>
      </c>
      <c r="X941" s="1359"/>
      <c r="Y941" s="594"/>
      <c r="Z941" s="152"/>
      <c r="AA941" s="794">
        <f>IF(W941="?",0,IF(W941&lt;&gt;"",1,0))</f>
        <v>0</v>
      </c>
    </row>
    <row r="942" spans="1:27" s="312" customFormat="1" ht="12" customHeight="1" x14ac:dyDescent="0.2">
      <c r="A942" s="396"/>
      <c r="B942" s="150"/>
      <c r="C942" s="659" t="s">
        <v>825</v>
      </c>
      <c r="D942" s="650"/>
      <c r="E942" s="650"/>
      <c r="F942" s="650"/>
      <c r="G942" s="650"/>
      <c r="H942" s="650"/>
      <c r="I942" s="650"/>
      <c r="J942" s="650"/>
      <c r="K942" s="650"/>
      <c r="L942" s="650"/>
      <c r="M942" s="650"/>
      <c r="N942" s="650"/>
      <c r="O942" s="650"/>
      <c r="P942" s="650"/>
      <c r="Q942" s="650"/>
      <c r="R942" s="650"/>
      <c r="S942" s="650"/>
      <c r="T942" s="651"/>
      <c r="U942" s="651"/>
      <c r="V942" s="651"/>
      <c r="W942" s="651"/>
      <c r="X942" s="651"/>
      <c r="Y942" s="594"/>
      <c r="Z942" s="152"/>
      <c r="AA942" s="794"/>
    </row>
    <row r="943" spans="1:27" s="768" customFormat="1" ht="15" customHeight="1" x14ac:dyDescent="0.2">
      <c r="A943" s="402"/>
      <c r="B943" s="155"/>
      <c r="C943" s="630" t="s">
        <v>813</v>
      </c>
      <c r="D943" s="122"/>
      <c r="E943" s="122"/>
      <c r="F943" s="122"/>
      <c r="G943" s="122"/>
      <c r="H943" s="122"/>
      <c r="I943" s="122"/>
      <c r="J943" s="122"/>
      <c r="K943" s="122"/>
      <c r="L943" s="122"/>
      <c r="M943" s="122"/>
      <c r="N943" s="122"/>
      <c r="O943" s="122"/>
      <c r="P943" s="122"/>
      <c r="Q943" s="122"/>
      <c r="R943" s="122"/>
      <c r="S943" s="172"/>
      <c r="T943" s="172"/>
      <c r="U943" s="172"/>
      <c r="V943" s="594"/>
      <c r="W943" s="594"/>
      <c r="X943" s="594"/>
      <c r="Y943" s="172"/>
      <c r="Z943" s="156"/>
      <c r="AA943" s="794"/>
    </row>
    <row r="944" spans="1:27" s="768" customFormat="1" ht="75" customHeight="1" x14ac:dyDescent="0.2">
      <c r="A944" s="265" t="s">
        <v>885</v>
      </c>
      <c r="B944" s="155"/>
      <c r="C944" s="1790"/>
      <c r="D944" s="1790"/>
      <c r="E944" s="1790"/>
      <c r="F944" s="1790"/>
      <c r="G944" s="1790"/>
      <c r="H944" s="1790"/>
      <c r="I944" s="1790"/>
      <c r="J944" s="1790"/>
      <c r="K944" s="1790"/>
      <c r="L944" s="1790"/>
      <c r="M944" s="1790"/>
      <c r="N944" s="1790"/>
      <c r="O944" s="1790"/>
      <c r="P944" s="1790"/>
      <c r="Q944" s="1790"/>
      <c r="R944" s="1790"/>
      <c r="S944" s="1790"/>
      <c r="T944" s="1790"/>
      <c r="U944" s="1790"/>
      <c r="V944" s="1790"/>
      <c r="W944" s="1790"/>
      <c r="X944" s="1790"/>
      <c r="Y944" s="172"/>
      <c r="Z944" s="156"/>
      <c r="AA944" s="794">
        <f>IF(C944="?",0,IF(C944&lt;&gt;"",1,0))</f>
        <v>0</v>
      </c>
    </row>
    <row r="945" spans="1:27" s="312" customFormat="1" ht="9" customHeight="1" x14ac:dyDescent="0.2">
      <c r="A945" s="265"/>
      <c r="B945" s="150"/>
      <c r="C945" s="594"/>
      <c r="D945" s="594"/>
      <c r="E945" s="594"/>
      <c r="F945" s="594"/>
      <c r="G945" s="594"/>
      <c r="H945" s="594"/>
      <c r="I945" s="594"/>
      <c r="J945" s="594"/>
      <c r="K945" s="594"/>
      <c r="L945" s="594"/>
      <c r="M945" s="594"/>
      <c r="N945" s="594"/>
      <c r="O945" s="594"/>
      <c r="P945" s="594"/>
      <c r="Q945" s="594"/>
      <c r="R945" s="594"/>
      <c r="S945" s="594"/>
      <c r="T945" s="594"/>
      <c r="U945" s="594"/>
      <c r="V945" s="594"/>
      <c r="W945" s="594"/>
      <c r="X945" s="594"/>
      <c r="Y945" s="594"/>
      <c r="Z945" s="152"/>
      <c r="AA945" s="794"/>
    </row>
    <row r="946" spans="1:27" s="312" customFormat="1" ht="20.25" customHeight="1" x14ac:dyDescent="0.2">
      <c r="A946" s="396" t="s">
        <v>886</v>
      </c>
      <c r="B946" s="150"/>
      <c r="C946" s="649" t="s">
        <v>814</v>
      </c>
      <c r="D946" s="650"/>
      <c r="E946" s="650"/>
      <c r="F946" s="650"/>
      <c r="G946" s="650"/>
      <c r="H946" s="650"/>
      <c r="I946" s="650"/>
      <c r="J946" s="650"/>
      <c r="K946" s="650"/>
      <c r="L946" s="650"/>
      <c r="M946" s="650"/>
      <c r="N946" s="650"/>
      <c r="O946" s="650"/>
      <c r="P946" s="650"/>
      <c r="Q946" s="650"/>
      <c r="R946" s="650"/>
      <c r="S946" s="650"/>
      <c r="T946" s="650"/>
      <c r="U946" s="650"/>
      <c r="V946" s="650"/>
      <c r="W946" s="650"/>
      <c r="X946" s="650"/>
      <c r="Y946" s="594"/>
      <c r="Z946" s="152"/>
      <c r="AA946" s="794"/>
    </row>
    <row r="947" spans="1:27" s="312" customFormat="1" ht="20.25" customHeight="1" x14ac:dyDescent="0.2">
      <c r="A947" s="265"/>
      <c r="B947" s="150"/>
      <c r="C947" s="1358" t="s">
        <v>849</v>
      </c>
      <c r="D947" s="1395"/>
      <c r="E947" s="1791"/>
      <c r="F947" s="1791"/>
      <c r="G947" s="1791"/>
      <c r="H947" s="1791"/>
      <c r="I947" s="1791"/>
      <c r="J947" s="1791"/>
      <c r="K947" s="1791"/>
      <c r="L947" s="1791"/>
      <c r="M947" s="1791"/>
      <c r="N947" s="1791"/>
      <c r="O947" s="1791"/>
      <c r="P947" s="1791"/>
      <c r="Q947" s="1791"/>
      <c r="R947" s="1791"/>
      <c r="S947" s="1791"/>
      <c r="T947" s="1791"/>
      <c r="U947" s="1791"/>
      <c r="V947" s="1791"/>
      <c r="W947" s="1791"/>
      <c r="X947" s="1792"/>
      <c r="Y947" s="594"/>
      <c r="Z947" s="152"/>
      <c r="AA947" s="794">
        <f>IF(C947="?",0,IF(C947&lt;&gt;"",1,0))</f>
        <v>0</v>
      </c>
    </row>
    <row r="948" spans="1:27" s="313" customFormat="1" ht="9" customHeight="1" x14ac:dyDescent="0.2">
      <c r="A948" s="265"/>
      <c r="B948" s="183"/>
      <c r="C948" s="662"/>
      <c r="D948" s="660"/>
      <c r="E948" s="660"/>
      <c r="F948" s="660"/>
      <c r="G948" s="660"/>
      <c r="H948" s="167"/>
      <c r="I948" s="167"/>
      <c r="J948" s="167"/>
      <c r="K948" s="167"/>
      <c r="L948" s="147"/>
      <c r="M948" s="147"/>
      <c r="N948" s="147"/>
      <c r="O948" s="147"/>
      <c r="P948" s="147"/>
      <c r="Q948" s="147"/>
      <c r="R948" s="147"/>
      <c r="S948" s="148"/>
      <c r="T948" s="148"/>
      <c r="U948" s="148"/>
      <c r="V948" s="148"/>
      <c r="W948" s="148"/>
      <c r="X948" s="148"/>
      <c r="Y948" s="148"/>
      <c r="Z948" s="149"/>
      <c r="AA948" s="794"/>
    </row>
    <row r="949" spans="1:27" s="312" customFormat="1" ht="5.25" customHeight="1" x14ac:dyDescent="0.2">
      <c r="A949" s="265"/>
      <c r="B949" s="150"/>
      <c r="C949" s="661"/>
      <c r="D949" s="633"/>
      <c r="E949" s="633"/>
      <c r="F949" s="633"/>
      <c r="G949" s="633"/>
      <c r="H949" s="633"/>
      <c r="I949" s="633"/>
      <c r="J949" s="633"/>
      <c r="K949" s="633"/>
      <c r="L949" s="633"/>
      <c r="M949" s="633"/>
      <c r="N949" s="189"/>
      <c r="O949" s="189"/>
      <c r="P949" s="189"/>
      <c r="Q949" s="189"/>
      <c r="R949" s="189"/>
      <c r="S949" s="189"/>
      <c r="T949" s="189"/>
      <c r="U949" s="189"/>
      <c r="V949" s="189"/>
      <c r="W949" s="189"/>
      <c r="X949" s="189"/>
      <c r="Y949" s="189"/>
      <c r="Z949" s="156"/>
      <c r="AA949" s="794"/>
    </row>
    <row r="950" spans="1:27" ht="24" customHeight="1" x14ac:dyDescent="0.2">
      <c r="A950" s="402"/>
      <c r="B950" s="174"/>
      <c r="C950" s="308" t="s">
        <v>990</v>
      </c>
      <c r="D950" s="304"/>
      <c r="E950" s="304"/>
      <c r="F950" s="333"/>
      <c r="G950" s="333"/>
      <c r="H950" s="333"/>
      <c r="I950" s="333"/>
      <c r="J950" s="333"/>
      <c r="K950" s="333"/>
      <c r="L950" s="333"/>
      <c r="M950" s="333"/>
      <c r="N950" s="333"/>
      <c r="O950" s="622"/>
      <c r="P950" s="622"/>
      <c r="Q950" s="622"/>
      <c r="R950" s="622"/>
      <c r="S950" s="622"/>
      <c r="T950" s="622"/>
      <c r="U950" s="622"/>
      <c r="V950" s="622"/>
      <c r="W950" s="622"/>
      <c r="X950" s="622"/>
      <c r="Y950" s="622"/>
      <c r="Z950" s="175"/>
      <c r="AA950" s="794"/>
    </row>
    <row r="951" spans="1:27" s="768" customFormat="1" ht="35.25" customHeight="1" x14ac:dyDescent="0.2">
      <c r="A951" s="265"/>
      <c r="B951" s="155"/>
      <c r="C951" s="1810" t="s">
        <v>1362</v>
      </c>
      <c r="D951" s="1810"/>
      <c r="E951" s="1810"/>
      <c r="F951" s="1810"/>
      <c r="G951" s="1810"/>
      <c r="H951" s="1810"/>
      <c r="I951" s="1810"/>
      <c r="J951" s="1810"/>
      <c r="K951" s="1810"/>
      <c r="L951" s="1810"/>
      <c r="M951" s="1810"/>
      <c r="N951" s="1810"/>
      <c r="O951" s="1810"/>
      <c r="P951" s="1810"/>
      <c r="Q951" s="1810"/>
      <c r="R951" s="1810"/>
      <c r="S951" s="1810"/>
      <c r="T951" s="1810"/>
      <c r="U951" s="1810"/>
      <c r="V951" s="1810"/>
      <c r="W951" s="1810"/>
      <c r="X951" s="1810"/>
      <c r="Y951" s="172"/>
      <c r="Z951" s="156"/>
      <c r="AA951" s="794"/>
    </row>
    <row r="952" spans="1:27" s="768" customFormat="1" ht="5.25" customHeight="1" x14ac:dyDescent="0.2">
      <c r="A952" s="265"/>
      <c r="B952" s="155"/>
      <c r="C952" s="302"/>
      <c r="D952" s="302"/>
      <c r="E952" s="302"/>
      <c r="F952" s="122"/>
      <c r="G952" s="122"/>
      <c r="H952" s="122"/>
      <c r="I952" s="122"/>
      <c r="J952" s="122"/>
      <c r="K952" s="122"/>
      <c r="L952" s="122"/>
      <c r="M952" s="122"/>
      <c r="N952" s="122"/>
      <c r="O952" s="122"/>
      <c r="P952" s="122"/>
      <c r="Q952" s="122"/>
      <c r="R952" s="122"/>
      <c r="S952" s="122"/>
      <c r="T952" s="122"/>
      <c r="U952" s="122"/>
      <c r="V952" s="172"/>
      <c r="W952" s="172"/>
      <c r="X952" s="172"/>
      <c r="Y952" s="172"/>
      <c r="Z952" s="156"/>
      <c r="AA952" s="794"/>
    </row>
    <row r="953" spans="1:27" s="768" customFormat="1" ht="15" customHeight="1" x14ac:dyDescent="0.2">
      <c r="A953" s="387" t="s">
        <v>888</v>
      </c>
      <c r="B953" s="155"/>
      <c r="C953" s="1358" t="s">
        <v>849</v>
      </c>
      <c r="D953" s="1359"/>
      <c r="E953" s="630" t="s">
        <v>823</v>
      </c>
      <c r="F953" s="630"/>
      <c r="G953" s="122"/>
      <c r="H953" s="122"/>
      <c r="I953" s="122"/>
      <c r="J953" s="122"/>
      <c r="K953" s="122"/>
      <c r="L953" s="122"/>
      <c r="M953" s="122"/>
      <c r="N953" s="122"/>
      <c r="O953" s="122"/>
      <c r="P953" s="122"/>
      <c r="Q953" s="122"/>
      <c r="R953" s="122"/>
      <c r="S953" s="122"/>
      <c r="T953" s="122"/>
      <c r="U953" s="122"/>
      <c r="V953" s="172"/>
      <c r="W953" s="172"/>
      <c r="X953" s="172"/>
      <c r="Y953" s="172"/>
      <c r="Z953" s="156"/>
      <c r="AA953" s="794">
        <f>IF(C953="?",0,IF(C953&lt;&gt;"",1,0))</f>
        <v>0</v>
      </c>
    </row>
    <row r="954" spans="1:27" s="768" customFormat="1" ht="5.25" customHeight="1" x14ac:dyDescent="0.2">
      <c r="A954" s="265"/>
      <c r="B954" s="155"/>
      <c r="C954" s="302"/>
      <c r="D954" s="302"/>
      <c r="E954" s="302"/>
      <c r="F954" s="122"/>
      <c r="G954" s="122"/>
      <c r="H954" s="122"/>
      <c r="I954" s="122"/>
      <c r="J954" s="122"/>
      <c r="K954" s="122"/>
      <c r="L954" s="122"/>
      <c r="M954" s="122"/>
      <c r="N954" s="122"/>
      <c r="O954" s="122"/>
      <c r="P954" s="122"/>
      <c r="Q954" s="122"/>
      <c r="R954" s="122"/>
      <c r="S954" s="122"/>
      <c r="T954" s="122"/>
      <c r="U954" s="122"/>
      <c r="V954" s="172"/>
      <c r="W954" s="172"/>
      <c r="X954" s="172"/>
      <c r="Y954" s="172"/>
      <c r="Z954" s="156"/>
      <c r="AA954" s="794"/>
    </row>
    <row r="955" spans="1:27" s="768" customFormat="1" ht="75" customHeight="1" x14ac:dyDescent="0.2">
      <c r="A955" s="265" t="s">
        <v>887</v>
      </c>
      <c r="B955" s="155"/>
      <c r="C955" s="1790"/>
      <c r="D955" s="1790"/>
      <c r="E955" s="1790"/>
      <c r="F955" s="1790"/>
      <c r="G955" s="1790"/>
      <c r="H955" s="1790"/>
      <c r="I955" s="1790"/>
      <c r="J955" s="1790"/>
      <c r="K955" s="1790"/>
      <c r="L955" s="1790"/>
      <c r="M955" s="1790"/>
      <c r="N955" s="1790"/>
      <c r="O955" s="1790"/>
      <c r="P955" s="1790"/>
      <c r="Q955" s="1790"/>
      <c r="R955" s="1790"/>
      <c r="S955" s="1790"/>
      <c r="T955" s="1790"/>
      <c r="U955" s="1790"/>
      <c r="V955" s="1790"/>
      <c r="W955" s="1790"/>
      <c r="X955" s="1790"/>
      <c r="Y955" s="172"/>
      <c r="Z955" s="156"/>
      <c r="AA955" s="794">
        <f>IF(C955="?",0,IF(C955&lt;&gt;"",1,0))</f>
        <v>0</v>
      </c>
    </row>
    <row r="956" spans="1:27" s="312" customFormat="1" ht="9" customHeight="1" x14ac:dyDescent="0.2">
      <c r="A956" s="265" t="str">
        <f>IF(L4&lt;&gt;"",L4,"")</f>
        <v>00000000</v>
      </c>
      <c r="B956" s="166"/>
      <c r="C956" s="167"/>
      <c r="D956" s="167"/>
      <c r="E956" s="167"/>
      <c r="F956" s="167"/>
      <c r="G956" s="167"/>
      <c r="H956" s="167"/>
      <c r="I956" s="167"/>
      <c r="J956" s="167"/>
      <c r="K956" s="167"/>
      <c r="L956" s="167"/>
      <c r="M956" s="167"/>
      <c r="N956" s="167"/>
      <c r="O956" s="167"/>
      <c r="P956" s="167"/>
      <c r="Q956" s="167"/>
      <c r="R956" s="167"/>
      <c r="S956" s="167"/>
      <c r="T956" s="167"/>
      <c r="U956" s="167"/>
      <c r="V956" s="167"/>
      <c r="W956" s="167"/>
      <c r="X956" s="167"/>
      <c r="Y956" s="167"/>
      <c r="Z956" s="168"/>
      <c r="AA956" s="794"/>
    </row>
    <row r="957" spans="1:27" s="312" customFormat="1" ht="5.25" customHeight="1" x14ac:dyDescent="0.2">
      <c r="A957" s="393"/>
      <c r="B957" s="631"/>
      <c r="C957" s="632"/>
      <c r="D957" s="632"/>
      <c r="E957" s="632"/>
      <c r="F957" s="632"/>
      <c r="G957" s="632"/>
      <c r="H957" s="632"/>
      <c r="I957" s="632"/>
      <c r="J957" s="632"/>
      <c r="K957" s="632"/>
      <c r="L957" s="632"/>
      <c r="M957" s="632"/>
      <c r="N957" s="632"/>
      <c r="O957" s="632"/>
      <c r="P957" s="632"/>
      <c r="Q957" s="632"/>
      <c r="R957" s="632"/>
      <c r="S957" s="632"/>
      <c r="T957" s="632"/>
      <c r="U957" s="632"/>
      <c r="V957" s="632"/>
      <c r="W957" s="632"/>
      <c r="X957" s="632"/>
      <c r="Y957" s="632"/>
      <c r="Z957" s="634"/>
      <c r="AA957" s="794"/>
    </row>
    <row r="958" spans="1:27" ht="24" customHeight="1" x14ac:dyDescent="0.2">
      <c r="A958" s="681"/>
      <c r="B958" s="174"/>
      <c r="C958" s="308" t="s">
        <v>806</v>
      </c>
      <c r="D958" s="308"/>
      <c r="E958" s="308"/>
      <c r="F958" s="554"/>
      <c r="G958" s="554"/>
      <c r="H958" s="554"/>
      <c r="I958" s="554"/>
      <c r="J958" s="554"/>
      <c r="K958" s="554"/>
      <c r="L958" s="554"/>
      <c r="M958" s="554"/>
      <c r="N958" s="554"/>
      <c r="O958" s="554"/>
      <c r="P958" s="554"/>
      <c r="Q958" s="554"/>
      <c r="R958" s="554"/>
      <c r="S958" s="554"/>
      <c r="T958" s="554"/>
      <c r="U958" s="554"/>
      <c r="V958" s="554"/>
      <c r="W958" s="554"/>
      <c r="X958" s="288"/>
      <c r="Y958" s="179"/>
      <c r="Z958" s="175"/>
      <c r="AA958" s="794"/>
    </row>
    <row r="959" spans="1:27" s="313" customFormat="1" ht="36" customHeight="1" x14ac:dyDescent="0.2">
      <c r="A959" s="394" t="s">
        <v>219</v>
      </c>
      <c r="B959" s="150"/>
      <c r="C959" s="1525" t="s">
        <v>1361</v>
      </c>
      <c r="D959" s="1526"/>
      <c r="E959" s="1526"/>
      <c r="F959" s="1526"/>
      <c r="G959" s="1526"/>
      <c r="H959" s="1526"/>
      <c r="I959" s="1526"/>
      <c r="J959" s="1526"/>
      <c r="K959" s="1526"/>
      <c r="L959" s="1526"/>
      <c r="M959" s="1526"/>
      <c r="N959" s="1526"/>
      <c r="O959" s="1526"/>
      <c r="P959" s="1526"/>
      <c r="Q959" s="1526"/>
      <c r="R959" s="1526"/>
      <c r="S959" s="1526"/>
      <c r="T959" s="1526"/>
      <c r="U959" s="1526"/>
      <c r="V959" s="1526"/>
      <c r="W959" s="1526"/>
      <c r="X959" s="1527"/>
      <c r="Y959" s="414"/>
      <c r="Z959" s="152"/>
      <c r="AA959" s="794"/>
    </row>
    <row r="960" spans="1:27" s="313" customFormat="1" ht="21.75" customHeight="1" x14ac:dyDescent="0.2">
      <c r="A960" s="265"/>
      <c r="B960" s="150"/>
      <c r="C960" s="515" t="s">
        <v>935</v>
      </c>
      <c r="D960" s="594"/>
      <c r="E960" s="594"/>
      <c r="F960" s="594"/>
      <c r="G960" s="594"/>
      <c r="H960" s="594"/>
      <c r="I960" s="594"/>
      <c r="J960" s="594"/>
      <c r="K960" s="594"/>
      <c r="L960" s="594"/>
      <c r="M960" s="594"/>
      <c r="N960" s="594"/>
      <c r="O960" s="594"/>
      <c r="P960" s="517"/>
      <c r="Q960" s="517"/>
      <c r="R960" s="689"/>
      <c r="S960" s="689"/>
      <c r="T960" s="689"/>
      <c r="U960" s="689"/>
      <c r="V960" s="689"/>
      <c r="W960" s="689"/>
      <c r="X960" s="534"/>
      <c r="Y960" s="688"/>
      <c r="Z960" s="152"/>
      <c r="AA960" s="794"/>
    </row>
    <row r="961" spans="1:27" s="313" customFormat="1" ht="5.25" customHeight="1" x14ac:dyDescent="0.2">
      <c r="A961" s="265"/>
      <c r="B961" s="150"/>
      <c r="C961" s="594"/>
      <c r="D961" s="594"/>
      <c r="E961" s="594"/>
      <c r="F961" s="594"/>
      <c r="G961" s="594"/>
      <c r="H961" s="594"/>
      <c r="I961" s="594"/>
      <c r="J961" s="594"/>
      <c r="K961" s="594"/>
      <c r="L961" s="594"/>
      <c r="M961" s="594"/>
      <c r="N961" s="594"/>
      <c r="O961" s="594"/>
      <c r="P961" s="517"/>
      <c r="Q961" s="517"/>
      <c r="R961" s="714"/>
      <c r="S961" s="714"/>
      <c r="T961" s="714"/>
      <c r="U961" s="714"/>
      <c r="V961" s="714"/>
      <c r="W961" s="714"/>
      <c r="X961" s="688"/>
      <c r="Y961" s="688"/>
      <c r="Z961" s="152"/>
      <c r="AA961" s="794"/>
    </row>
    <row r="962" spans="1:27" s="313" customFormat="1" ht="24" customHeight="1" x14ac:dyDescent="0.2">
      <c r="A962" s="387" t="s">
        <v>889</v>
      </c>
      <c r="B962" s="150"/>
      <c r="C962" s="1797" t="s">
        <v>1274</v>
      </c>
      <c r="D962" s="1797"/>
      <c r="E962" s="1797"/>
      <c r="F962" s="1797"/>
      <c r="G962" s="1797"/>
      <c r="H962" s="1797"/>
      <c r="I962" s="1797"/>
      <c r="J962" s="1797"/>
      <c r="K962" s="1797"/>
      <c r="L962" s="1797"/>
      <c r="M962" s="1797"/>
      <c r="N962" s="1797"/>
      <c r="O962" s="1797"/>
      <c r="P962" s="1797"/>
      <c r="Q962" s="1797"/>
      <c r="R962" s="1797"/>
      <c r="S962" s="1797"/>
      <c r="T962" s="1797"/>
      <c r="U962" s="1797"/>
      <c r="V962" s="1797"/>
      <c r="W962" s="512"/>
      <c r="X962" s="683" t="s">
        <v>849</v>
      </c>
      <c r="Y962" s="646"/>
      <c r="Z962" s="175"/>
      <c r="AA962" s="794">
        <f>IF(X962="?",0,IF(X962&lt;&gt;"",1,0))</f>
        <v>0</v>
      </c>
    </row>
    <row r="963" spans="1:27" s="313" customFormat="1" ht="5.25" customHeight="1" x14ac:dyDescent="0.2">
      <c r="A963" s="265"/>
      <c r="B963" s="150"/>
      <c r="C963" s="594"/>
      <c r="D963" s="594"/>
      <c r="E963" s="594"/>
      <c r="F963" s="594"/>
      <c r="G963" s="594"/>
      <c r="H963" s="594"/>
      <c r="I963" s="594"/>
      <c r="J963" s="594"/>
      <c r="K963" s="594"/>
      <c r="L963" s="594"/>
      <c r="M963" s="594"/>
      <c r="N963" s="594"/>
      <c r="O963" s="594"/>
      <c r="P963" s="517"/>
      <c r="Q963" s="517"/>
      <c r="R963" s="534"/>
      <c r="S963" s="534"/>
      <c r="T963" s="534"/>
      <c r="U963" s="534"/>
      <c r="V963" s="534"/>
      <c r="W963" s="534"/>
      <c r="X963" s="646"/>
      <c r="Y963" s="646"/>
      <c r="Z963" s="152"/>
      <c r="AA963" s="794"/>
    </row>
    <row r="964" spans="1:27" s="313" customFormat="1" ht="15" customHeight="1" x14ac:dyDescent="0.2">
      <c r="A964" s="396" t="s">
        <v>890</v>
      </c>
      <c r="B964" s="150"/>
      <c r="C964" s="306" t="s">
        <v>931</v>
      </c>
      <c r="D964" s="306"/>
      <c r="E964" s="306"/>
      <c r="F964" s="306"/>
      <c r="G964" s="306"/>
      <c r="H964" s="306"/>
      <c r="I964" s="306"/>
      <c r="J964" s="306"/>
      <c r="K964" s="306"/>
      <c r="L964" s="306"/>
      <c r="M964" s="306"/>
      <c r="N964" s="306"/>
      <c r="O964" s="306"/>
      <c r="P964" s="306"/>
      <c r="Q964" s="306"/>
      <c r="R964" s="512"/>
      <c r="S964" s="512"/>
      <c r="T964" s="512"/>
      <c r="U964" s="512"/>
      <c r="V964" s="512"/>
      <c r="W964" s="512"/>
      <c r="X964" s="683" t="s">
        <v>849</v>
      </c>
      <c r="Y964" s="646"/>
      <c r="Z964" s="175"/>
      <c r="AA964" s="794">
        <f>IF(X964="?",0,IF(X964&lt;&gt;"",1,0))</f>
        <v>0</v>
      </c>
    </row>
    <row r="965" spans="1:27" s="313" customFormat="1" ht="5.25" customHeight="1" x14ac:dyDescent="0.2">
      <c r="A965" s="265"/>
      <c r="B965" s="150"/>
      <c r="C965" s="594"/>
      <c r="D965" s="594"/>
      <c r="E965" s="594"/>
      <c r="F965" s="594"/>
      <c r="G965" s="594"/>
      <c r="H965" s="594"/>
      <c r="I965" s="594"/>
      <c r="J965" s="594"/>
      <c r="K965" s="594"/>
      <c r="L965" s="594"/>
      <c r="M965" s="594"/>
      <c r="N965" s="594"/>
      <c r="O965" s="594"/>
      <c r="P965" s="517"/>
      <c r="Q965" s="517"/>
      <c r="R965" s="534"/>
      <c r="S965" s="534"/>
      <c r="T965" s="534"/>
      <c r="U965" s="534"/>
      <c r="V965" s="534"/>
      <c r="W965" s="534"/>
      <c r="X965" s="688"/>
      <c r="Y965" s="688"/>
      <c r="Z965" s="152"/>
      <c r="AA965" s="794"/>
    </row>
    <row r="966" spans="1:27" s="313" customFormat="1" ht="15" customHeight="1" x14ac:dyDescent="0.2">
      <c r="A966" s="396" t="s">
        <v>891</v>
      </c>
      <c r="B966" s="150"/>
      <c r="C966" s="306" t="s">
        <v>1121</v>
      </c>
      <c r="D966" s="306"/>
      <c r="E966" s="306"/>
      <c r="F966" s="306"/>
      <c r="G966" s="306"/>
      <c r="H966" s="306"/>
      <c r="I966" s="306"/>
      <c r="J966" s="306"/>
      <c r="K966" s="306"/>
      <c r="L966" s="306"/>
      <c r="M966" s="306"/>
      <c r="N966" s="306"/>
      <c r="O966" s="306"/>
      <c r="P966" s="306"/>
      <c r="Q966" s="306"/>
      <c r="R966" s="512"/>
      <c r="S966" s="512"/>
      <c r="T966" s="512"/>
      <c r="U966" s="512"/>
      <c r="V966" s="512"/>
      <c r="W966" s="512"/>
      <c r="X966" s="683" t="s">
        <v>849</v>
      </c>
      <c r="Y966" s="646"/>
      <c r="Z966" s="175"/>
      <c r="AA966" s="794">
        <f>IF(X966="?",0,IF(X966&lt;&gt;"",1,0))</f>
        <v>0</v>
      </c>
    </row>
    <row r="967" spans="1:27" s="313" customFormat="1" ht="5.25" customHeight="1" x14ac:dyDescent="0.2">
      <c r="A967" s="265"/>
      <c r="B967" s="150"/>
      <c r="C967" s="594"/>
      <c r="D967" s="594"/>
      <c r="E967" s="594"/>
      <c r="F967" s="594"/>
      <c r="G967" s="594"/>
      <c r="H967" s="594"/>
      <c r="I967" s="594"/>
      <c r="J967" s="594"/>
      <c r="K967" s="594"/>
      <c r="L967" s="594"/>
      <c r="M967" s="594"/>
      <c r="N967" s="594"/>
      <c r="O967" s="594"/>
      <c r="P967" s="517"/>
      <c r="Q967" s="517"/>
      <c r="R967" s="534"/>
      <c r="S967" s="534"/>
      <c r="T967" s="534"/>
      <c r="U967" s="534"/>
      <c r="V967" s="534"/>
      <c r="W967" s="534"/>
      <c r="X967" s="646"/>
      <c r="Y967" s="646"/>
      <c r="Z967" s="152"/>
      <c r="AA967" s="794"/>
    </row>
    <row r="968" spans="1:27" s="313" customFormat="1" ht="35.25" customHeight="1" x14ac:dyDescent="0.2">
      <c r="A968" s="396" t="s">
        <v>892</v>
      </c>
      <c r="B968" s="150"/>
      <c r="C968" s="1797" t="s">
        <v>1275</v>
      </c>
      <c r="D968" s="1797"/>
      <c r="E968" s="1797"/>
      <c r="F968" s="1797"/>
      <c r="G968" s="1797"/>
      <c r="H968" s="1797"/>
      <c r="I968" s="1797"/>
      <c r="J968" s="1797"/>
      <c r="K968" s="1797"/>
      <c r="L968" s="1797"/>
      <c r="M968" s="1797"/>
      <c r="N968" s="1797"/>
      <c r="O968" s="1797"/>
      <c r="P968" s="1797"/>
      <c r="Q968" s="1797"/>
      <c r="R968" s="1797"/>
      <c r="S968" s="1797"/>
      <c r="T968" s="1797"/>
      <c r="U968" s="1797"/>
      <c r="V968" s="1797"/>
      <c r="W968" s="512"/>
      <c r="X968" s="683" t="s">
        <v>849</v>
      </c>
      <c r="Y968" s="646"/>
      <c r="Z968" s="175"/>
      <c r="AA968" s="794">
        <f>IF(X968="?",0,IF(X968&lt;&gt;"",1,0))</f>
        <v>0</v>
      </c>
    </row>
    <row r="969" spans="1:27" s="313" customFormat="1" ht="5.25" customHeight="1" x14ac:dyDescent="0.2">
      <c r="A969" s="265"/>
      <c r="B969" s="150"/>
      <c r="C969" s="594"/>
      <c r="D969" s="594"/>
      <c r="E969" s="594"/>
      <c r="F969" s="594"/>
      <c r="G969" s="594"/>
      <c r="H969" s="594"/>
      <c r="I969" s="594"/>
      <c r="J969" s="594"/>
      <c r="K969" s="594"/>
      <c r="L969" s="594"/>
      <c r="M969" s="594"/>
      <c r="N969" s="594"/>
      <c r="O969" s="594"/>
      <c r="P969" s="517"/>
      <c r="Q969" s="517"/>
      <c r="R969" s="534"/>
      <c r="S969" s="534"/>
      <c r="T969" s="534"/>
      <c r="U969" s="534"/>
      <c r="V969" s="534"/>
      <c r="W969" s="534"/>
      <c r="X969" s="646"/>
      <c r="Y969" s="646"/>
      <c r="Z969" s="152"/>
      <c r="AA969" s="794"/>
    </row>
    <row r="970" spans="1:27" s="313" customFormat="1" ht="24" customHeight="1" x14ac:dyDescent="0.2">
      <c r="A970" s="396" t="s">
        <v>893</v>
      </c>
      <c r="B970" s="150"/>
      <c r="C970" s="1797" t="s">
        <v>1276</v>
      </c>
      <c r="D970" s="1797"/>
      <c r="E970" s="1797"/>
      <c r="F970" s="1797"/>
      <c r="G970" s="1797"/>
      <c r="H970" s="1797"/>
      <c r="I970" s="1797"/>
      <c r="J970" s="1797"/>
      <c r="K970" s="1797"/>
      <c r="L970" s="1797"/>
      <c r="M970" s="1797"/>
      <c r="N970" s="1797"/>
      <c r="O970" s="1797"/>
      <c r="P970" s="1797"/>
      <c r="Q970" s="1797"/>
      <c r="R970" s="1797"/>
      <c r="S970" s="1797"/>
      <c r="T970" s="1797"/>
      <c r="U970" s="1797"/>
      <c r="V970" s="1797"/>
      <c r="W970" s="512"/>
      <c r="X970" s="683" t="s">
        <v>849</v>
      </c>
      <c r="Y970" s="646"/>
      <c r="Z970" s="175"/>
      <c r="AA970" s="794">
        <f>IF(X970="?",0,IF(X970&lt;&gt;"",1,0))</f>
        <v>0</v>
      </c>
    </row>
    <row r="971" spans="1:27" s="313" customFormat="1" ht="5.25" customHeight="1" x14ac:dyDescent="0.2">
      <c r="A971" s="265"/>
      <c r="B971" s="150"/>
      <c r="C971" s="594"/>
      <c r="D971" s="594"/>
      <c r="E971" s="594"/>
      <c r="F971" s="594"/>
      <c r="G971" s="594"/>
      <c r="H971" s="594"/>
      <c r="I971" s="594"/>
      <c r="J971" s="594"/>
      <c r="K971" s="594"/>
      <c r="L971" s="594"/>
      <c r="M971" s="594"/>
      <c r="N971" s="594"/>
      <c r="O971" s="594"/>
      <c r="P971" s="517"/>
      <c r="Q971" s="517"/>
      <c r="R971" s="534"/>
      <c r="S971" s="534"/>
      <c r="T971" s="534"/>
      <c r="U971" s="534"/>
      <c r="V971" s="534"/>
      <c r="W971" s="534"/>
      <c r="X971" s="688"/>
      <c r="Y971" s="688"/>
      <c r="Z971" s="152"/>
      <c r="AA971" s="794"/>
    </row>
    <row r="972" spans="1:27" s="768" customFormat="1" ht="19.5" customHeight="1" x14ac:dyDescent="0.2">
      <c r="A972" s="398"/>
      <c r="B972" s="155"/>
      <c r="C972" s="714" t="s">
        <v>932</v>
      </c>
      <c r="D972" s="719"/>
      <c r="E972" s="719"/>
      <c r="F972" s="679"/>
      <c r="G972" s="679"/>
      <c r="H972" s="679"/>
      <c r="I972" s="679"/>
      <c r="J972" s="679"/>
      <c r="K972" s="679"/>
      <c r="L972" s="679"/>
      <c r="M972" s="679"/>
      <c r="N972" s="679"/>
      <c r="O972" s="679"/>
      <c r="P972" s="679"/>
      <c r="Q972" s="679"/>
      <c r="R972" s="679"/>
      <c r="S972" s="679"/>
      <c r="T972" s="679"/>
      <c r="U972" s="679"/>
      <c r="V972" s="543"/>
      <c r="W972" s="543"/>
      <c r="X972" s="543"/>
      <c r="Y972" s="172"/>
      <c r="Z972" s="156"/>
      <c r="AA972" s="794"/>
    </row>
    <row r="973" spans="1:27" ht="150" customHeight="1" x14ac:dyDescent="0.2">
      <c r="A973" s="396" t="s">
        <v>963</v>
      </c>
      <c r="B973" s="174"/>
      <c r="C973" s="1784"/>
      <c r="D973" s="1784"/>
      <c r="E973" s="1784"/>
      <c r="F973" s="1784"/>
      <c r="G973" s="1784"/>
      <c r="H973" s="1784"/>
      <c r="I973" s="1784"/>
      <c r="J973" s="1784"/>
      <c r="K973" s="1784"/>
      <c r="L973" s="1784"/>
      <c r="M973" s="1784"/>
      <c r="N973" s="1784"/>
      <c r="O973" s="1784"/>
      <c r="P973" s="1784"/>
      <c r="Q973" s="1784"/>
      <c r="R973" s="1784"/>
      <c r="S973" s="1784"/>
      <c r="T973" s="1784"/>
      <c r="U973" s="1784"/>
      <c r="V973" s="1784"/>
      <c r="W973" s="1784"/>
      <c r="X973" s="1784"/>
      <c r="Y973" s="594"/>
      <c r="Z973" s="175"/>
      <c r="AA973" s="794">
        <f>IF(C973="?",0,IF(C973&lt;&gt;"",1,0))</f>
        <v>0</v>
      </c>
    </row>
    <row r="974" spans="1:27" s="313" customFormat="1" ht="9" customHeight="1" x14ac:dyDescent="0.2">
      <c r="A974" s="265"/>
      <c r="B974" s="150"/>
      <c r="C974" s="181"/>
      <c r="D974" s="181"/>
      <c r="E974" s="181"/>
      <c r="F974" s="181"/>
      <c r="G974" s="181"/>
      <c r="H974" s="181"/>
      <c r="I974" s="181"/>
      <c r="J974" s="181"/>
      <c r="K974" s="181"/>
      <c r="L974" s="181"/>
      <c r="M974" s="181"/>
      <c r="N974" s="181"/>
      <c r="O974" s="181"/>
      <c r="P974" s="691"/>
      <c r="Q974" s="691"/>
      <c r="R974" s="512"/>
      <c r="S974" s="512"/>
      <c r="T974" s="512"/>
      <c r="U974" s="512"/>
      <c r="V974" s="512"/>
      <c r="W974" s="512"/>
      <c r="X974" s="512"/>
      <c r="Y974" s="688"/>
      <c r="Z974" s="152"/>
      <c r="AA974" s="794"/>
    </row>
    <row r="975" spans="1:27" s="313" customFormat="1" ht="9" customHeight="1" x14ac:dyDescent="0.2">
      <c r="A975" s="265"/>
      <c r="B975" s="150"/>
      <c r="C975" s="594"/>
      <c r="D975" s="594"/>
      <c r="E975" s="594"/>
      <c r="F975" s="594"/>
      <c r="G975" s="594"/>
      <c r="H975" s="594"/>
      <c r="I975" s="594"/>
      <c r="J975" s="594"/>
      <c r="K975" s="594"/>
      <c r="L975" s="594"/>
      <c r="M975" s="594"/>
      <c r="N975" s="594"/>
      <c r="O975" s="594"/>
      <c r="P975" s="517"/>
      <c r="Q975" s="517"/>
      <c r="R975" s="534"/>
      <c r="S975" s="534"/>
      <c r="T975" s="534"/>
      <c r="U975" s="534"/>
      <c r="V975" s="534"/>
      <c r="W975" s="534"/>
      <c r="X975" s="534"/>
      <c r="Y975" s="688"/>
      <c r="Z975" s="152"/>
      <c r="AA975" s="794"/>
    </row>
    <row r="976" spans="1:27" s="313" customFormat="1" ht="36" customHeight="1" x14ac:dyDescent="0.2">
      <c r="A976" s="394" t="s">
        <v>219</v>
      </c>
      <c r="B976" s="150"/>
      <c r="C976" s="1793" t="s">
        <v>1360</v>
      </c>
      <c r="D976" s="1794"/>
      <c r="E976" s="1794"/>
      <c r="F976" s="1794"/>
      <c r="G976" s="1794"/>
      <c r="H976" s="1794"/>
      <c r="I976" s="1794"/>
      <c r="J976" s="1794"/>
      <c r="K976" s="1794"/>
      <c r="L976" s="1794"/>
      <c r="M976" s="1794"/>
      <c r="N976" s="1794"/>
      <c r="O976" s="1794"/>
      <c r="P976" s="1794"/>
      <c r="Q976" s="1794"/>
      <c r="R976" s="1794"/>
      <c r="S976" s="1794"/>
      <c r="T976" s="1794"/>
      <c r="U976" s="1794"/>
      <c r="V976" s="1794"/>
      <c r="W976" s="1794"/>
      <c r="X976" s="1795"/>
      <c r="Y976" s="687"/>
      <c r="Z976" s="152"/>
      <c r="AA976" s="794"/>
    </row>
    <row r="977" spans="1:27" s="313" customFormat="1" ht="21.75" customHeight="1" x14ac:dyDescent="0.2">
      <c r="A977" s="265"/>
      <c r="B977" s="150"/>
      <c r="C977" s="690" t="s">
        <v>934</v>
      </c>
      <c r="D977" s="671"/>
      <c r="E977" s="671"/>
      <c r="F977" s="671"/>
      <c r="G977" s="671"/>
      <c r="H977" s="671"/>
      <c r="I977" s="671"/>
      <c r="J977" s="671"/>
      <c r="K977" s="671"/>
      <c r="L977" s="671"/>
      <c r="M977" s="671"/>
      <c r="N977" s="671"/>
      <c r="O977" s="671"/>
      <c r="P977" s="673"/>
      <c r="Q977" s="673"/>
      <c r="R977" s="654"/>
      <c r="S977" s="654"/>
      <c r="T977" s="654"/>
      <c r="U977" s="654"/>
      <c r="V977" s="654"/>
      <c r="W977" s="654"/>
      <c r="X977" s="654"/>
      <c r="Y977" s="688"/>
      <c r="Z977" s="152"/>
      <c r="AA977" s="794"/>
    </row>
    <row r="978" spans="1:27" s="313" customFormat="1" ht="5.25" customHeight="1" x14ac:dyDescent="0.2">
      <c r="A978" s="265"/>
      <c r="B978" s="150"/>
      <c r="C978" s="594"/>
      <c r="D978" s="594"/>
      <c r="E978" s="594"/>
      <c r="F978" s="594"/>
      <c r="G978" s="594"/>
      <c r="H978" s="594"/>
      <c r="I978" s="594"/>
      <c r="J978" s="594"/>
      <c r="K978" s="594"/>
      <c r="L978" s="594"/>
      <c r="M978" s="594"/>
      <c r="N978" s="594"/>
      <c r="O978" s="594"/>
      <c r="P978" s="517"/>
      <c r="Q978" s="517"/>
      <c r="R978" s="534"/>
      <c r="S978" s="534"/>
      <c r="T978" s="534"/>
      <c r="U978" s="534"/>
      <c r="V978" s="534"/>
      <c r="W978" s="534"/>
      <c r="X978" s="666"/>
      <c r="Y978" s="666"/>
      <c r="Z978" s="152"/>
      <c r="AA978" s="794"/>
    </row>
    <row r="979" spans="1:27" s="313" customFormat="1" ht="24" customHeight="1" x14ac:dyDescent="0.2">
      <c r="A979" s="396" t="s">
        <v>894</v>
      </c>
      <c r="B979" s="150"/>
      <c r="C979" s="1797" t="s">
        <v>1277</v>
      </c>
      <c r="D979" s="1797"/>
      <c r="E979" s="1797"/>
      <c r="F979" s="1797"/>
      <c r="G979" s="1797"/>
      <c r="H979" s="1797"/>
      <c r="I979" s="1797"/>
      <c r="J979" s="1797"/>
      <c r="K979" s="1797"/>
      <c r="L979" s="1797"/>
      <c r="M979" s="1797"/>
      <c r="N979" s="1797"/>
      <c r="O979" s="1797"/>
      <c r="P979" s="1797"/>
      <c r="Q979" s="1797"/>
      <c r="R979" s="1797"/>
      <c r="S979" s="1797"/>
      <c r="T979" s="1797"/>
      <c r="U979" s="1797"/>
      <c r="V979" s="1797"/>
      <c r="W979" s="512"/>
      <c r="X979" s="683" t="s">
        <v>849</v>
      </c>
      <c r="Y979" s="646"/>
      <c r="Z979" s="175"/>
      <c r="AA979" s="794">
        <f>IF(X979="?",0,IF(X979&lt;&gt;"",1,0))</f>
        <v>0</v>
      </c>
    </row>
    <row r="980" spans="1:27" s="313" customFormat="1" ht="5.25" customHeight="1" x14ac:dyDescent="0.2">
      <c r="A980" s="265"/>
      <c r="B980" s="150"/>
      <c r="C980" s="594"/>
      <c r="D980" s="594"/>
      <c r="E980" s="594"/>
      <c r="F980" s="594"/>
      <c r="G980" s="594"/>
      <c r="H980" s="594"/>
      <c r="I980" s="594"/>
      <c r="J980" s="594"/>
      <c r="K980" s="594"/>
      <c r="L980" s="594"/>
      <c r="M980" s="594"/>
      <c r="N980" s="594"/>
      <c r="O980" s="594"/>
      <c r="P980" s="517"/>
      <c r="Q980" s="517"/>
      <c r="R980" s="534"/>
      <c r="S980" s="534"/>
      <c r="T980" s="534"/>
      <c r="U980" s="534"/>
      <c r="V980" s="534"/>
      <c r="W980" s="534"/>
      <c r="X980" s="646"/>
      <c r="Y980" s="646"/>
      <c r="Z980" s="152"/>
      <c r="AA980" s="794"/>
    </row>
    <row r="981" spans="1:27" s="313" customFormat="1" ht="24" customHeight="1" x14ac:dyDescent="0.2">
      <c r="A981" s="396" t="s">
        <v>895</v>
      </c>
      <c r="B981" s="150"/>
      <c r="C981" s="1797" t="s">
        <v>1278</v>
      </c>
      <c r="D981" s="1797"/>
      <c r="E981" s="1797"/>
      <c r="F981" s="1797"/>
      <c r="G981" s="1797"/>
      <c r="H981" s="1797"/>
      <c r="I981" s="1797"/>
      <c r="J981" s="1797"/>
      <c r="K981" s="1797"/>
      <c r="L981" s="1797"/>
      <c r="M981" s="1797"/>
      <c r="N981" s="1797"/>
      <c r="O981" s="1797"/>
      <c r="P981" s="1797"/>
      <c r="Q981" s="1797"/>
      <c r="R981" s="1797"/>
      <c r="S981" s="1797"/>
      <c r="T981" s="1797"/>
      <c r="U981" s="1797"/>
      <c r="V981" s="1797"/>
      <c r="W981" s="512"/>
      <c r="X981" s="683" t="s">
        <v>849</v>
      </c>
      <c r="Y981" s="646"/>
      <c r="Z981" s="175"/>
      <c r="AA981" s="794">
        <f>IF(X981="?",0,IF(X981&lt;&gt;"",1,0))</f>
        <v>0</v>
      </c>
    </row>
    <row r="982" spans="1:27" s="313" customFormat="1" ht="5.25" customHeight="1" x14ac:dyDescent="0.2">
      <c r="A982" s="265"/>
      <c r="B982" s="150"/>
      <c r="C982" s="594"/>
      <c r="D982" s="594"/>
      <c r="E982" s="594"/>
      <c r="F982" s="594"/>
      <c r="G982" s="594"/>
      <c r="H982" s="594"/>
      <c r="I982" s="594"/>
      <c r="J982" s="594"/>
      <c r="K982" s="594"/>
      <c r="L982" s="594"/>
      <c r="M982" s="594"/>
      <c r="N982" s="594"/>
      <c r="O982" s="594"/>
      <c r="P982" s="517"/>
      <c r="Q982" s="517"/>
      <c r="R982" s="534"/>
      <c r="S982" s="534"/>
      <c r="T982" s="534"/>
      <c r="U982" s="534"/>
      <c r="V982" s="534"/>
      <c r="W982" s="534"/>
      <c r="X982" s="646"/>
      <c r="Y982" s="646"/>
      <c r="Z982" s="152"/>
      <c r="AA982" s="794"/>
    </row>
    <row r="983" spans="1:27" s="313" customFormat="1" ht="24" customHeight="1" x14ac:dyDescent="0.2">
      <c r="A983" s="396" t="s">
        <v>896</v>
      </c>
      <c r="B983" s="150"/>
      <c r="C983" s="1797" t="s">
        <v>1279</v>
      </c>
      <c r="D983" s="1797"/>
      <c r="E983" s="1797"/>
      <c r="F983" s="1797"/>
      <c r="G983" s="1797"/>
      <c r="H983" s="1797"/>
      <c r="I983" s="1797"/>
      <c r="J983" s="1797"/>
      <c r="K983" s="1797"/>
      <c r="L983" s="1797"/>
      <c r="M983" s="1797"/>
      <c r="N983" s="1797"/>
      <c r="O983" s="1797"/>
      <c r="P983" s="1797"/>
      <c r="Q983" s="1797"/>
      <c r="R983" s="1797"/>
      <c r="S983" s="1797"/>
      <c r="T983" s="1797"/>
      <c r="U983" s="1797"/>
      <c r="V983" s="1797"/>
      <c r="W983" s="512"/>
      <c r="X983" s="683" t="s">
        <v>849</v>
      </c>
      <c r="Y983" s="646"/>
      <c r="Z983" s="175"/>
      <c r="AA983" s="794">
        <f>IF(X983="?",0,IF(X983&lt;&gt;"",1,0))</f>
        <v>0</v>
      </c>
    </row>
    <row r="984" spans="1:27" s="313" customFormat="1" ht="5.25" customHeight="1" x14ac:dyDescent="0.2">
      <c r="A984" s="265"/>
      <c r="B984" s="150"/>
      <c r="C984" s="594"/>
      <c r="D984" s="594"/>
      <c r="E984" s="594"/>
      <c r="F984" s="594"/>
      <c r="G984" s="594"/>
      <c r="H984" s="594"/>
      <c r="I984" s="594"/>
      <c r="J984" s="594"/>
      <c r="K984" s="594"/>
      <c r="L984" s="594"/>
      <c r="M984" s="594"/>
      <c r="N984" s="594"/>
      <c r="O984" s="594"/>
      <c r="P984" s="517"/>
      <c r="Q984" s="517"/>
      <c r="R984" s="534"/>
      <c r="S984" s="534"/>
      <c r="T984" s="534"/>
      <c r="U984" s="534"/>
      <c r="V984" s="534"/>
      <c r="W984" s="534"/>
      <c r="X984" s="646"/>
      <c r="Y984" s="646"/>
      <c r="Z984" s="152"/>
      <c r="AA984" s="794"/>
    </row>
    <row r="985" spans="1:27" s="768" customFormat="1" ht="19.5" customHeight="1" x14ac:dyDescent="0.2">
      <c r="A985" s="398"/>
      <c r="B985" s="155"/>
      <c r="C985" s="656" t="s">
        <v>933</v>
      </c>
      <c r="D985" s="647"/>
      <c r="E985" s="647"/>
      <c r="F985" s="122"/>
      <c r="G985" s="122"/>
      <c r="H985" s="122"/>
      <c r="I985" s="122"/>
      <c r="J985" s="122"/>
      <c r="K985" s="122"/>
      <c r="L985" s="122"/>
      <c r="M985" s="122"/>
      <c r="N985" s="122"/>
      <c r="O985" s="122"/>
      <c r="P985" s="122"/>
      <c r="Q985" s="122"/>
      <c r="R985" s="122"/>
      <c r="S985" s="122"/>
      <c r="T985" s="122"/>
      <c r="U985" s="122"/>
      <c r="V985" s="172"/>
      <c r="W985" s="172"/>
      <c r="X985" s="172"/>
      <c r="Y985" s="172"/>
      <c r="Z985" s="156"/>
      <c r="AA985" s="794"/>
    </row>
    <row r="986" spans="1:27" ht="150" customHeight="1" x14ac:dyDescent="0.2">
      <c r="A986" s="396" t="s">
        <v>897</v>
      </c>
      <c r="B986" s="174"/>
      <c r="C986" s="1796"/>
      <c r="D986" s="1796"/>
      <c r="E986" s="1796"/>
      <c r="F986" s="1796"/>
      <c r="G986" s="1796"/>
      <c r="H986" s="1796"/>
      <c r="I986" s="1796"/>
      <c r="J986" s="1796"/>
      <c r="K986" s="1796"/>
      <c r="L986" s="1796"/>
      <c r="M986" s="1796"/>
      <c r="N986" s="1796"/>
      <c r="O986" s="1796"/>
      <c r="P986" s="1796"/>
      <c r="Q986" s="1796"/>
      <c r="R986" s="1796"/>
      <c r="S986" s="1796"/>
      <c r="T986" s="1796"/>
      <c r="U986" s="1796"/>
      <c r="V986" s="1796"/>
      <c r="W986" s="1796"/>
      <c r="X986" s="1796"/>
      <c r="Y986" s="520"/>
      <c r="Z986" s="175"/>
      <c r="AA986" s="794">
        <f>IF(C986="?",0,IF(C986&lt;&gt;"",1,0))</f>
        <v>0</v>
      </c>
    </row>
    <row r="987" spans="1:27" s="312" customFormat="1" ht="9" customHeight="1" x14ac:dyDescent="0.2">
      <c r="A987" s="265" t="str">
        <f>IF(L4&lt;&gt;"",L4,"")</f>
        <v>00000000</v>
      </c>
      <c r="B987" s="166"/>
      <c r="C987" s="167"/>
      <c r="D987" s="167"/>
      <c r="E987" s="167"/>
      <c r="F987" s="167"/>
      <c r="G987" s="167"/>
      <c r="H987" s="167"/>
      <c r="I987" s="167"/>
      <c r="J987" s="167"/>
      <c r="K987" s="167"/>
      <c r="L987" s="167"/>
      <c r="M987" s="167"/>
      <c r="N987" s="167"/>
      <c r="O987" s="167"/>
      <c r="P987" s="167"/>
      <c r="Q987" s="167"/>
      <c r="R987" s="167"/>
      <c r="S987" s="167"/>
      <c r="T987" s="167"/>
      <c r="U987" s="167"/>
      <c r="V987" s="167"/>
      <c r="W987" s="167"/>
      <c r="X987" s="167"/>
      <c r="Y987" s="167"/>
      <c r="Z987" s="168"/>
      <c r="AA987" s="794"/>
    </row>
    <row r="988" spans="1:27" s="312" customFormat="1" ht="9" customHeight="1" x14ac:dyDescent="0.2">
      <c r="A988" s="265"/>
      <c r="B988" s="169"/>
      <c r="C988" s="170"/>
      <c r="D988" s="170"/>
      <c r="E988" s="170"/>
      <c r="F988" s="170"/>
      <c r="G988" s="170"/>
      <c r="H988" s="170"/>
      <c r="I988" s="170"/>
      <c r="J988" s="170"/>
      <c r="K988" s="170"/>
      <c r="L988" s="170"/>
      <c r="M988" s="170"/>
      <c r="N988" s="170"/>
      <c r="O988" s="170"/>
      <c r="P988" s="170"/>
      <c r="Q988" s="170"/>
      <c r="R988" s="170"/>
      <c r="S988" s="170"/>
      <c r="T988" s="170"/>
      <c r="U988" s="170"/>
      <c r="V988" s="170"/>
      <c r="W988" s="170"/>
      <c r="X988" s="170"/>
      <c r="Y988" s="170"/>
      <c r="Z988" s="171"/>
      <c r="AA988" s="794"/>
    </row>
    <row r="989" spans="1:27" s="312" customFormat="1" ht="75" customHeight="1" x14ac:dyDescent="0.2">
      <c r="A989" s="739"/>
      <c r="B989" s="150"/>
      <c r="C989" s="1783" t="s">
        <v>861</v>
      </c>
      <c r="D989" s="1783"/>
      <c r="E989" s="1783"/>
      <c r="F989" s="1783"/>
      <c r="G989" s="1783"/>
      <c r="H989" s="1783"/>
      <c r="I989" s="1783"/>
      <c r="J989" s="1783"/>
      <c r="K989" s="1783"/>
      <c r="L989" s="1783"/>
      <c r="M989" s="1783"/>
      <c r="N989" s="1783"/>
      <c r="O989" s="1783"/>
      <c r="P989" s="1783"/>
      <c r="Q989" s="1783"/>
      <c r="R989" s="1783"/>
      <c r="S989" s="1783"/>
      <c r="T989" s="1783"/>
      <c r="U989" s="1783"/>
      <c r="V989" s="1783"/>
      <c r="W989" s="1783"/>
      <c r="X989" s="1783"/>
      <c r="Y989" s="520"/>
      <c r="Z989" s="152"/>
      <c r="AA989" s="794"/>
    </row>
    <row r="990" spans="1:27" ht="300" customHeight="1" x14ac:dyDescent="0.2">
      <c r="A990" s="404" t="s">
        <v>558</v>
      </c>
      <c r="B990" s="174"/>
      <c r="C990" s="1784"/>
      <c r="D990" s="1784"/>
      <c r="E990" s="1784"/>
      <c r="F990" s="1784"/>
      <c r="G990" s="1784"/>
      <c r="H990" s="1784"/>
      <c r="I990" s="1784"/>
      <c r="J990" s="1784"/>
      <c r="K990" s="1784"/>
      <c r="L990" s="1784"/>
      <c r="M990" s="1784"/>
      <c r="N990" s="1784"/>
      <c r="O990" s="1784"/>
      <c r="P990" s="1784"/>
      <c r="Q990" s="1784"/>
      <c r="R990" s="1784"/>
      <c r="S990" s="1784"/>
      <c r="T990" s="1784"/>
      <c r="U990" s="1784"/>
      <c r="V990" s="1784"/>
      <c r="W990" s="1784"/>
      <c r="X990" s="1784"/>
      <c r="Y990" s="520"/>
      <c r="Z990" s="175"/>
      <c r="AA990" s="794">
        <f>IF(C990="?",0,IF(C990&lt;&gt;"",1,0))</f>
        <v>0</v>
      </c>
    </row>
    <row r="991" spans="1:27" s="312" customFormat="1" ht="5.25" customHeight="1" x14ac:dyDescent="0.2">
      <c r="A991" s="393"/>
      <c r="B991" s="166"/>
      <c r="C991" s="167"/>
      <c r="D991" s="167"/>
      <c r="E991" s="167"/>
      <c r="F991" s="167"/>
      <c r="G991" s="167"/>
      <c r="H991" s="167"/>
      <c r="I991" s="167"/>
      <c r="J991" s="167"/>
      <c r="K991" s="167"/>
      <c r="L991" s="167"/>
      <c r="M991" s="167"/>
      <c r="N991" s="167"/>
      <c r="O991" s="167"/>
      <c r="P991" s="167"/>
      <c r="Q991" s="167"/>
      <c r="R991" s="167"/>
      <c r="S991" s="167"/>
      <c r="T991" s="167"/>
      <c r="U991" s="167"/>
      <c r="V991" s="167"/>
      <c r="W991" s="167"/>
      <c r="X991" s="167"/>
      <c r="Y991" s="167"/>
      <c r="Z991" s="168"/>
      <c r="AA991" s="794"/>
    </row>
    <row r="992" spans="1:27" s="313" customFormat="1" ht="5.45" customHeight="1" x14ac:dyDescent="0.2">
      <c r="A992" s="269"/>
      <c r="B992" s="132"/>
      <c r="C992" s="133"/>
      <c r="D992" s="133"/>
      <c r="E992" s="133"/>
      <c r="F992" s="133"/>
      <c r="G992" s="133"/>
      <c r="H992" s="133"/>
      <c r="I992" s="133"/>
      <c r="J992" s="133"/>
      <c r="K992" s="133"/>
      <c r="L992" s="133"/>
      <c r="M992" s="133"/>
      <c r="N992" s="133"/>
      <c r="O992" s="133"/>
      <c r="P992" s="133"/>
      <c r="Q992" s="133"/>
      <c r="R992" s="133"/>
      <c r="S992" s="133"/>
      <c r="T992" s="133"/>
      <c r="U992" s="133"/>
      <c r="V992" s="134"/>
      <c r="W992" s="134"/>
      <c r="X992" s="134"/>
      <c r="Y992" s="134"/>
      <c r="Z992" s="135"/>
      <c r="AA992" s="794"/>
    </row>
    <row r="993" spans="1:27" s="712" customFormat="1" ht="120" customHeight="1" x14ac:dyDescent="0.2">
      <c r="A993" s="269"/>
      <c r="B993" s="211"/>
      <c r="C993" s="821"/>
      <c r="D993" s="1788" t="s">
        <v>1083</v>
      </c>
      <c r="E993" s="1788"/>
      <c r="F993" s="1788"/>
      <c r="G993" s="1788"/>
      <c r="H993" s="1788"/>
      <c r="I993" s="1788"/>
      <c r="J993" s="1788"/>
      <c r="K993" s="1788"/>
      <c r="L993" s="1788"/>
      <c r="M993" s="1788"/>
      <c r="N993" s="1788"/>
      <c r="O993" s="1788"/>
      <c r="P993" s="1788"/>
      <c r="Q993" s="1788"/>
      <c r="R993" s="1788"/>
      <c r="S993" s="1788"/>
      <c r="T993" s="1788"/>
      <c r="U993" s="1788"/>
      <c r="V993" s="1788"/>
      <c r="W993" s="1788"/>
      <c r="X993" s="1789"/>
      <c r="Y993" s="520"/>
      <c r="Z993" s="212"/>
      <c r="AA993" s="794"/>
    </row>
    <row r="994" spans="1:27" s="313" customFormat="1" ht="5.25" customHeight="1" x14ac:dyDescent="0.2">
      <c r="A994" s="269"/>
      <c r="B994" s="216"/>
      <c r="C994" s="139"/>
      <c r="D994" s="139"/>
      <c r="E994" s="435"/>
      <c r="F994" s="139"/>
      <c r="G994" s="435"/>
      <c r="H994" s="435"/>
      <c r="I994" s="435"/>
      <c r="J994" s="435"/>
      <c r="K994" s="435"/>
      <c r="L994" s="435"/>
      <c r="M994" s="139"/>
      <c r="N994" s="435"/>
      <c r="O994" s="435"/>
      <c r="P994" s="139"/>
      <c r="Q994" s="435"/>
      <c r="R994" s="435"/>
      <c r="S994" s="139"/>
      <c r="T994" s="435"/>
      <c r="U994" s="435"/>
      <c r="V994" s="139"/>
      <c r="W994" s="435"/>
      <c r="X994" s="435"/>
      <c r="Y994" s="435"/>
      <c r="Z994" s="141"/>
      <c r="AA994" s="794"/>
    </row>
    <row r="995" spans="1:27" s="769" customFormat="1" ht="22.5" customHeight="1" x14ac:dyDescent="0.2">
      <c r="A995" s="269"/>
      <c r="B995" s="137"/>
      <c r="C995" s="518" t="s">
        <v>171</v>
      </c>
      <c r="D995" s="518"/>
      <c r="E995" s="518"/>
      <c r="F995" s="518"/>
      <c r="G995" s="518"/>
      <c r="H995" s="518"/>
      <c r="I995" s="518"/>
      <c r="J995" s="518"/>
      <c r="K995" s="518"/>
      <c r="L995" s="518"/>
      <c r="M995" s="518"/>
      <c r="N995" s="518"/>
      <c r="O995" s="518"/>
      <c r="P995" s="518"/>
      <c r="Q995" s="518"/>
      <c r="R995" s="519"/>
      <c r="S995" s="519"/>
      <c r="T995" s="519"/>
      <c r="U995" s="519"/>
      <c r="V995" s="519"/>
      <c r="W995" s="519"/>
      <c r="X995" s="519"/>
      <c r="Y995" s="253"/>
      <c r="Z995" s="217"/>
      <c r="AA995" s="794"/>
    </row>
    <row r="996" spans="1:27" s="313" customFormat="1" ht="5.25" customHeight="1" x14ac:dyDescent="0.2">
      <c r="A996" s="269"/>
      <c r="B996" s="216"/>
      <c r="C996" s="139"/>
      <c r="D996" s="219"/>
      <c r="E996" s="427"/>
      <c r="F996" s="139"/>
      <c r="G996" s="435"/>
      <c r="H996" s="435"/>
      <c r="I996" s="435"/>
      <c r="J996" s="435"/>
      <c r="K996" s="435"/>
      <c r="L996" s="435"/>
      <c r="M996" s="139"/>
      <c r="N996" s="435"/>
      <c r="O996" s="435"/>
      <c r="P996" s="139"/>
      <c r="Q996" s="435"/>
      <c r="R996" s="435"/>
      <c r="S996" s="139"/>
      <c r="T996" s="435"/>
      <c r="U996" s="435"/>
      <c r="V996" s="139"/>
      <c r="W996" s="435"/>
      <c r="X996" s="435"/>
      <c r="Y996" s="435"/>
      <c r="Z996" s="141"/>
      <c r="AA996" s="794"/>
    </row>
    <row r="997" spans="1:27" s="313" customFormat="1" ht="21" customHeight="1" x14ac:dyDescent="0.2">
      <c r="A997" s="274" t="s">
        <v>839</v>
      </c>
      <c r="B997" s="216"/>
      <c r="C997" s="521" t="s">
        <v>69</v>
      </c>
      <c r="D997" s="219"/>
      <c r="E997" s="427"/>
      <c r="F997" s="139"/>
      <c r="G997" s="435"/>
      <c r="H997" s="435"/>
      <c r="I997" s="1785"/>
      <c r="J997" s="1786"/>
      <c r="K997" s="1786"/>
      <c r="L997" s="1786"/>
      <c r="M997" s="1786"/>
      <c r="N997" s="1786"/>
      <c r="O997" s="1786"/>
      <c r="P997" s="1786"/>
      <c r="Q997" s="1786"/>
      <c r="R997" s="1786"/>
      <c r="S997" s="1786"/>
      <c r="T997" s="1786"/>
      <c r="U997" s="1786"/>
      <c r="V997" s="1786"/>
      <c r="W997" s="1786"/>
      <c r="X997" s="1787"/>
      <c r="Y997" s="521"/>
      <c r="Z997" s="141"/>
      <c r="AA997" s="794">
        <f>IF(I997="?",0,IF(I997&lt;&gt;"",1,0))</f>
        <v>0</v>
      </c>
    </row>
    <row r="998" spans="1:27" s="313" customFormat="1" ht="5.25" customHeight="1" x14ac:dyDescent="0.2">
      <c r="A998" s="269"/>
      <c r="B998" s="216"/>
      <c r="C998" s="220"/>
      <c r="D998" s="219"/>
      <c r="E998" s="427"/>
      <c r="F998" s="139"/>
      <c r="G998" s="435"/>
      <c r="H998" s="435"/>
      <c r="I998" s="435"/>
      <c r="J998" s="435"/>
      <c r="K998" s="435"/>
      <c r="L998" s="435"/>
      <c r="M998" s="139"/>
      <c r="N998" s="435"/>
      <c r="O998" s="435"/>
      <c r="P998" s="139"/>
      <c r="Q998" s="435"/>
      <c r="R998" s="435"/>
      <c r="S998" s="139"/>
      <c r="T998" s="435"/>
      <c r="U998" s="435"/>
      <c r="V998" s="139"/>
      <c r="W998" s="435"/>
      <c r="X998" s="435"/>
      <c r="Y998" s="435"/>
      <c r="Z998" s="141"/>
      <c r="AA998" s="794"/>
    </row>
    <row r="999" spans="1:27" s="313" customFormat="1" ht="21" customHeight="1" x14ac:dyDescent="0.2">
      <c r="A999" s="274" t="s">
        <v>840</v>
      </c>
      <c r="B999" s="221"/>
      <c r="C999" s="521" t="s">
        <v>51</v>
      </c>
      <c r="D999" s="219"/>
      <c r="E999" s="427"/>
      <c r="F999" s="139"/>
      <c r="G999" s="435"/>
      <c r="H999" s="435"/>
      <c r="I999" s="1785"/>
      <c r="J999" s="1786"/>
      <c r="K999" s="1786"/>
      <c r="L999" s="1786"/>
      <c r="M999" s="1786"/>
      <c r="N999" s="1786"/>
      <c r="O999" s="1786"/>
      <c r="P999" s="1786"/>
      <c r="Q999" s="1786"/>
      <c r="R999" s="1786"/>
      <c r="S999" s="1786"/>
      <c r="T999" s="1786"/>
      <c r="U999" s="1786"/>
      <c r="V999" s="1786"/>
      <c r="W999" s="1786"/>
      <c r="X999" s="1787"/>
      <c r="Y999" s="521"/>
      <c r="Z999" s="141"/>
      <c r="AA999" s="794">
        <f>IF(I999="?",0,IF(I999&lt;&gt;"",1,0))</f>
        <v>0</v>
      </c>
    </row>
    <row r="1000" spans="1:27" s="313" customFormat="1" ht="5.25" customHeight="1" x14ac:dyDescent="0.2">
      <c r="A1000" s="269"/>
      <c r="B1000" s="216"/>
      <c r="C1000" s="220"/>
      <c r="D1000" s="219"/>
      <c r="E1000" s="427"/>
      <c r="F1000" s="139"/>
      <c r="G1000" s="435"/>
      <c r="H1000" s="435"/>
      <c r="I1000" s="435"/>
      <c r="J1000" s="435"/>
      <c r="K1000" s="435"/>
      <c r="L1000" s="435"/>
      <c r="M1000" s="139"/>
      <c r="N1000" s="435"/>
      <c r="O1000" s="435"/>
      <c r="P1000" s="139"/>
      <c r="Q1000" s="435"/>
      <c r="R1000" s="435"/>
      <c r="S1000" s="139"/>
      <c r="T1000" s="435"/>
      <c r="U1000" s="435"/>
      <c r="V1000" s="139"/>
      <c r="W1000" s="435"/>
      <c r="X1000" s="435"/>
      <c r="Y1000" s="435"/>
      <c r="Z1000" s="141"/>
      <c r="AA1000" s="794"/>
    </row>
    <row r="1001" spans="1:27" s="313" customFormat="1" ht="21" customHeight="1" x14ac:dyDescent="0.2">
      <c r="A1001" s="274" t="s">
        <v>841</v>
      </c>
      <c r="B1001" s="221"/>
      <c r="C1001" s="521" t="s">
        <v>205</v>
      </c>
      <c r="D1001" s="219"/>
      <c r="E1001" s="427"/>
      <c r="F1001" s="139"/>
      <c r="G1001" s="435"/>
      <c r="H1001" s="435"/>
      <c r="I1001" s="1785"/>
      <c r="J1001" s="1786"/>
      <c r="K1001" s="1786"/>
      <c r="L1001" s="1786"/>
      <c r="M1001" s="1786"/>
      <c r="N1001" s="1786"/>
      <c r="O1001" s="1786"/>
      <c r="P1001" s="1786"/>
      <c r="Q1001" s="1786"/>
      <c r="R1001" s="1786"/>
      <c r="S1001" s="1786"/>
      <c r="T1001" s="1786"/>
      <c r="U1001" s="1786"/>
      <c r="V1001" s="1786"/>
      <c r="W1001" s="1786"/>
      <c r="X1001" s="1787"/>
      <c r="Y1001" s="521"/>
      <c r="Z1001" s="141"/>
      <c r="AA1001" s="794">
        <f>IF(I1001="?",0,IF(I1001&lt;&gt;"",1,0))</f>
        <v>0</v>
      </c>
    </row>
    <row r="1002" spans="1:27" s="313" customFormat="1" ht="5.25" customHeight="1" x14ac:dyDescent="0.2">
      <c r="A1002" s="269"/>
      <c r="B1002" s="214"/>
      <c r="C1002" s="215"/>
      <c r="D1002" s="215"/>
      <c r="E1002" s="215"/>
      <c r="F1002" s="215"/>
      <c r="G1002" s="215"/>
      <c r="H1002" s="215"/>
      <c r="I1002" s="215"/>
      <c r="J1002" s="215"/>
      <c r="K1002" s="215"/>
      <c r="L1002" s="215"/>
      <c r="M1002" s="215"/>
      <c r="N1002" s="215"/>
      <c r="O1002" s="215"/>
      <c r="P1002" s="215"/>
      <c r="Q1002" s="215"/>
      <c r="R1002" s="215"/>
      <c r="S1002" s="215"/>
      <c r="T1002" s="215"/>
      <c r="U1002" s="215"/>
      <c r="V1002" s="215"/>
      <c r="W1002" s="215"/>
      <c r="X1002" s="215"/>
      <c r="Y1002" s="215"/>
      <c r="Z1002" s="145"/>
      <c r="AA1002" s="794"/>
    </row>
    <row r="1003" spans="1:27" s="313" customFormat="1" ht="5.25" customHeight="1" x14ac:dyDescent="0.2">
      <c r="A1003" s="269"/>
      <c r="B1003" s="216"/>
      <c r="C1003" s="139"/>
      <c r="D1003" s="139"/>
      <c r="E1003" s="435"/>
      <c r="F1003" s="139"/>
      <c r="G1003" s="435"/>
      <c r="H1003" s="435"/>
      <c r="I1003" s="435"/>
      <c r="J1003" s="435"/>
      <c r="K1003" s="435"/>
      <c r="L1003" s="435"/>
      <c r="M1003" s="139"/>
      <c r="N1003" s="435"/>
      <c r="O1003" s="435"/>
      <c r="P1003" s="139"/>
      <c r="Q1003" s="435"/>
      <c r="R1003" s="435"/>
      <c r="S1003" s="139"/>
      <c r="T1003" s="435"/>
      <c r="U1003" s="435"/>
      <c r="V1003" s="139"/>
      <c r="W1003" s="435"/>
      <c r="X1003" s="435"/>
      <c r="Y1003" s="435"/>
      <c r="Z1003" s="141"/>
      <c r="AA1003" s="794"/>
    </row>
    <row r="1004" spans="1:27" s="711" customFormat="1" ht="36" customHeight="1" x14ac:dyDescent="0.2">
      <c r="A1004" s="269"/>
      <c r="B1004" s="211"/>
      <c r="C1004" s="804"/>
      <c r="D1004" s="1788" t="s">
        <v>1082</v>
      </c>
      <c r="E1004" s="1788"/>
      <c r="F1004" s="1788"/>
      <c r="G1004" s="1788"/>
      <c r="H1004" s="1788"/>
      <c r="I1004" s="1788"/>
      <c r="J1004" s="1788"/>
      <c r="K1004" s="1788"/>
      <c r="L1004" s="1788"/>
      <c r="M1004" s="1788"/>
      <c r="N1004" s="1788"/>
      <c r="O1004" s="1788"/>
      <c r="P1004" s="1788"/>
      <c r="Q1004" s="1788"/>
      <c r="R1004" s="1788"/>
      <c r="S1004" s="1788"/>
      <c r="T1004" s="1788"/>
      <c r="U1004" s="1788"/>
      <c r="V1004" s="1788"/>
      <c r="W1004" s="1788"/>
      <c r="X1004" s="1789"/>
      <c r="Y1004" s="520"/>
      <c r="Z1004" s="212"/>
      <c r="AA1004" s="794"/>
    </row>
    <row r="1005" spans="1:27" s="313" customFormat="1" ht="5.25" customHeight="1" x14ac:dyDescent="0.2">
      <c r="A1005" s="269"/>
      <c r="B1005" s="214"/>
      <c r="C1005" s="215"/>
      <c r="D1005" s="215"/>
      <c r="E1005" s="215"/>
      <c r="F1005" s="215"/>
      <c r="G1005" s="215"/>
      <c r="H1005" s="215"/>
      <c r="I1005" s="215"/>
      <c r="J1005" s="215"/>
      <c r="K1005" s="215"/>
      <c r="L1005" s="215"/>
      <c r="M1005" s="215"/>
      <c r="N1005" s="215"/>
      <c r="O1005" s="215"/>
      <c r="P1005" s="215"/>
      <c r="Q1005" s="215"/>
      <c r="R1005" s="215"/>
      <c r="S1005" s="215"/>
      <c r="T1005" s="215"/>
      <c r="U1005" s="215"/>
      <c r="V1005" s="215"/>
      <c r="W1005" s="215"/>
      <c r="X1005" s="215"/>
      <c r="Y1005" s="215"/>
      <c r="Z1005" s="145"/>
      <c r="AA1005" s="794"/>
    </row>
    <row r="1006" spans="1:27" s="313" customFormat="1" ht="5.25" customHeight="1" x14ac:dyDescent="0.2">
      <c r="A1006" s="269"/>
      <c r="B1006" s="216"/>
      <c r="C1006" s="139"/>
      <c r="D1006" s="139"/>
      <c r="E1006" s="435"/>
      <c r="F1006" s="139"/>
      <c r="G1006" s="435"/>
      <c r="H1006" s="435"/>
      <c r="I1006" s="435"/>
      <c r="J1006" s="435"/>
      <c r="K1006" s="435"/>
      <c r="L1006" s="435"/>
      <c r="M1006" s="139"/>
      <c r="N1006" s="435"/>
      <c r="O1006" s="435"/>
      <c r="P1006" s="139"/>
      <c r="Q1006" s="435"/>
      <c r="R1006" s="435"/>
      <c r="S1006" s="139"/>
      <c r="T1006" s="435"/>
      <c r="U1006" s="435"/>
      <c r="V1006" s="139"/>
      <c r="W1006" s="435"/>
      <c r="X1006" s="435"/>
      <c r="Y1006" s="435"/>
      <c r="Z1006" s="141"/>
      <c r="AA1006" s="794"/>
    </row>
    <row r="1007" spans="1:27" s="313" customFormat="1" ht="30.75" customHeight="1" x14ac:dyDescent="0.2">
      <c r="A1007" s="274" t="s">
        <v>940</v>
      </c>
      <c r="B1007" s="216"/>
      <c r="C1007" s="1782" t="s">
        <v>837</v>
      </c>
      <c r="D1007" s="1782"/>
      <c r="E1007" s="1782"/>
      <c r="F1007" s="1782"/>
      <c r="G1007" s="1782"/>
      <c r="H1007" s="1782"/>
      <c r="I1007" s="1782"/>
      <c r="J1007" s="1782"/>
      <c r="K1007" s="1782"/>
      <c r="L1007" s="1782"/>
      <c r="M1007" s="1782"/>
      <c r="N1007" s="1782"/>
      <c r="O1007" s="1782"/>
      <c r="P1007" s="1782"/>
      <c r="Q1007" s="1782"/>
      <c r="R1007" s="1782"/>
      <c r="S1007" s="1782"/>
      <c r="T1007" s="1782"/>
      <c r="U1007" s="302"/>
      <c r="V1007" s="302"/>
      <c r="W1007" s="1358" t="s">
        <v>849</v>
      </c>
      <c r="X1007" s="1359"/>
      <c r="Y1007" s="435"/>
      <c r="Z1007" s="141"/>
      <c r="AA1007" s="794">
        <f>IF(W1007="?",0,IF(W1007&lt;&gt;"",1,0))</f>
        <v>0</v>
      </c>
    </row>
    <row r="1008" spans="1:27" s="313" customFormat="1" ht="10.5" customHeight="1" x14ac:dyDescent="0.2">
      <c r="A1008" s="265" t="str">
        <f>IF(L4&lt;&gt;"",L4,"")</f>
        <v>00000000</v>
      </c>
      <c r="B1008" s="183"/>
      <c r="C1008" s="184"/>
      <c r="D1008" s="184"/>
      <c r="E1008" s="184"/>
      <c r="F1008" s="184"/>
      <c r="G1008" s="184"/>
      <c r="H1008" s="184"/>
      <c r="I1008" s="184"/>
      <c r="J1008" s="184"/>
      <c r="K1008" s="184"/>
      <c r="L1008" s="184"/>
      <c r="M1008" s="184"/>
      <c r="N1008" s="184"/>
      <c r="O1008" s="184"/>
      <c r="P1008" s="184"/>
      <c r="Q1008" s="184"/>
      <c r="R1008" s="184"/>
      <c r="S1008" s="184"/>
      <c r="T1008" s="184"/>
      <c r="U1008" s="184"/>
      <c r="V1008" s="184"/>
      <c r="W1008" s="184"/>
      <c r="X1008" s="184"/>
      <c r="Y1008" s="184"/>
      <c r="Z1008" s="149"/>
      <c r="AA1008" s="794"/>
    </row>
    <row r="1009" spans="2:26" x14ac:dyDescent="0.2">
      <c r="B1009" s="12"/>
      <c r="C1009" s="12"/>
      <c r="D1009" s="12"/>
      <c r="E1009" s="12"/>
      <c r="F1009" s="12"/>
      <c r="G1009" s="12"/>
      <c r="H1009" s="12"/>
      <c r="I1009" s="12"/>
      <c r="J1009" s="12"/>
      <c r="K1009" s="12"/>
      <c r="L1009" s="12"/>
      <c r="M1009" s="12"/>
      <c r="N1009" s="12"/>
      <c r="O1009" s="12"/>
      <c r="P1009" s="12"/>
      <c r="Q1009" s="12"/>
      <c r="R1009" s="12"/>
      <c r="S1009" s="12"/>
      <c r="T1009" s="12"/>
      <c r="U1009" s="12"/>
      <c r="V1009" s="12"/>
      <c r="W1009" s="12"/>
      <c r="X1009" s="12"/>
      <c r="Y1009" s="12"/>
      <c r="Z1009" s="12"/>
    </row>
    <row r="1010" spans="2:26" x14ac:dyDescent="0.2">
      <c r="B1010" s="12"/>
      <c r="C1010" s="12"/>
      <c r="D1010" s="12"/>
      <c r="E1010" s="12"/>
      <c r="F1010" s="12"/>
      <c r="G1010" s="12"/>
      <c r="H1010" s="12"/>
      <c r="I1010" s="12"/>
      <c r="J1010" s="12"/>
      <c r="K1010" s="12"/>
      <c r="L1010" s="12"/>
      <c r="M1010" s="12"/>
      <c r="N1010" s="12"/>
      <c r="O1010" s="12"/>
      <c r="P1010" s="12"/>
      <c r="Q1010" s="12"/>
      <c r="R1010" s="12"/>
      <c r="S1010" s="12"/>
      <c r="T1010" s="12"/>
      <c r="U1010" s="12"/>
      <c r="V1010" s="12"/>
      <c r="W1010" s="12"/>
      <c r="X1010" s="12"/>
      <c r="Y1010" s="12"/>
      <c r="Z1010" s="12"/>
    </row>
  </sheetData>
  <sheetProtection algorithmName="SHA-512" hashValue="HsBJwi7G7clMkTqIaMT7jINF/CKqcTklOtNE9tZACyAuUunlHzMXV+ZBpkIvF8QeKpD3u1h88f9MP54makx1ew==" saltValue="qTCDF81ABmofKrwsNTWZ+Q==" spinCount="100000" sheet="1" selectLockedCells="1"/>
  <mergeCells count="1023">
    <mergeCell ref="Y357:Z357"/>
    <mergeCell ref="D397:L398"/>
    <mergeCell ref="M411:R411"/>
    <mergeCell ref="S411:X411"/>
    <mergeCell ref="M412:R412"/>
    <mergeCell ref="S412:X412"/>
    <mergeCell ref="C405:X405"/>
    <mergeCell ref="S359:X359"/>
    <mergeCell ref="D360:L361"/>
    <mergeCell ref="M361:R361"/>
    <mergeCell ref="D367:L368"/>
    <mergeCell ref="M367:R367"/>
    <mergeCell ref="C353:L355"/>
    <mergeCell ref="C356:C361"/>
    <mergeCell ref="S367:X367"/>
    <mergeCell ref="S368:X368"/>
    <mergeCell ref="S244:X244"/>
    <mergeCell ref="S246:X246"/>
    <mergeCell ref="M356:R356"/>
    <mergeCell ref="M365:R365"/>
    <mergeCell ref="S365:X365"/>
    <mergeCell ref="C349:X349"/>
    <mergeCell ref="Y411:Z411"/>
    <mergeCell ref="S277:X277"/>
    <mergeCell ref="M271:R271"/>
    <mergeCell ref="S271:X271"/>
    <mergeCell ref="M290:R290"/>
    <mergeCell ref="S302:X302"/>
    <mergeCell ref="M300:R300"/>
    <mergeCell ref="S300:X300"/>
    <mergeCell ref="Y355:Z355"/>
    <mergeCell ref="M275:R275"/>
    <mergeCell ref="C234:X234"/>
    <mergeCell ref="S312:X312"/>
    <mergeCell ref="S299:X299"/>
    <mergeCell ref="M294:R294"/>
    <mergeCell ref="S276:X276"/>
    <mergeCell ref="M277:R277"/>
    <mergeCell ref="S259:X259"/>
    <mergeCell ref="D261:L262"/>
    <mergeCell ref="M260:R260"/>
    <mergeCell ref="D276:L277"/>
    <mergeCell ref="M276:R276"/>
    <mergeCell ref="M263:R263"/>
    <mergeCell ref="M265:R265"/>
    <mergeCell ref="M244:R244"/>
    <mergeCell ref="M262:R262"/>
    <mergeCell ref="D243:L244"/>
    <mergeCell ref="S245:X245"/>
    <mergeCell ref="S278:X278"/>
    <mergeCell ref="M266:R266"/>
    <mergeCell ref="M282:R282"/>
    <mergeCell ref="D263:L264"/>
    <mergeCell ref="S266:X266"/>
    <mergeCell ref="S282:X282"/>
    <mergeCell ref="C273:L275"/>
    <mergeCell ref="M273:X273"/>
    <mergeCell ref="M274:R274"/>
    <mergeCell ref="S263:X263"/>
    <mergeCell ref="S264:X264"/>
    <mergeCell ref="S265:X265"/>
    <mergeCell ref="S283:X283"/>
    <mergeCell ref="S284:X284"/>
    <mergeCell ref="M284:R284"/>
    <mergeCell ref="D378:L379"/>
    <mergeCell ref="M556:R556"/>
    <mergeCell ref="S556:X556"/>
    <mergeCell ref="A559:A560"/>
    <mergeCell ref="M560:R560"/>
    <mergeCell ref="S560:X560"/>
    <mergeCell ref="A557:A558"/>
    <mergeCell ref="M245:R245"/>
    <mergeCell ref="D252:L253"/>
    <mergeCell ref="M252:R252"/>
    <mergeCell ref="S254:X254"/>
    <mergeCell ref="M251:R251"/>
    <mergeCell ref="S251:X251"/>
    <mergeCell ref="S255:X255"/>
    <mergeCell ref="M236:R236"/>
    <mergeCell ref="C261:C266"/>
    <mergeCell ref="C241:C246"/>
    <mergeCell ref="M238:X238"/>
    <mergeCell ref="C238:L240"/>
    <mergeCell ref="S313:X313"/>
    <mergeCell ref="D245:L246"/>
    <mergeCell ref="C258:L260"/>
    <mergeCell ref="S399:X399"/>
    <mergeCell ref="A509:A510"/>
    <mergeCell ref="A544:A545"/>
    <mergeCell ref="U479:W479"/>
    <mergeCell ref="U475:W475"/>
    <mergeCell ref="O474:Q474"/>
    <mergeCell ref="R474:T474"/>
    <mergeCell ref="S504:X504"/>
    <mergeCell ref="U481:W481"/>
    <mergeCell ref="M507:R507"/>
    <mergeCell ref="A563:A564"/>
    <mergeCell ref="M564:R564"/>
    <mergeCell ref="D512:L512"/>
    <mergeCell ref="N514:R514"/>
    <mergeCell ref="T514:X514"/>
    <mergeCell ref="S528:X528"/>
    <mergeCell ref="S564:X564"/>
    <mergeCell ref="C557:C566"/>
    <mergeCell ref="M525:X525"/>
    <mergeCell ref="M538:R538"/>
    <mergeCell ref="D559:L560"/>
    <mergeCell ref="S524:X524"/>
    <mergeCell ref="C407:L407"/>
    <mergeCell ref="M407:R407"/>
    <mergeCell ref="S407:X407"/>
    <mergeCell ref="A554:A556"/>
    <mergeCell ref="M547:R547"/>
    <mergeCell ref="M555:R555"/>
    <mergeCell ref="S555:X555"/>
    <mergeCell ref="R477:T477"/>
    <mergeCell ref="W492:X492"/>
    <mergeCell ref="R483:T483"/>
    <mergeCell ref="C504:P504"/>
    <mergeCell ref="C473:M473"/>
    <mergeCell ref="U469:W469"/>
    <mergeCell ref="S563:X563"/>
    <mergeCell ref="M565:R565"/>
    <mergeCell ref="A542:A543"/>
    <mergeCell ref="A538:A539"/>
    <mergeCell ref="A540:A541"/>
    <mergeCell ref="S522:X522"/>
    <mergeCell ref="S539:X539"/>
    <mergeCell ref="M561:R561"/>
    <mergeCell ref="R475:T475"/>
    <mergeCell ref="S557:X557"/>
    <mergeCell ref="C519:L519"/>
    <mergeCell ref="S552:X552"/>
    <mergeCell ref="U482:W482"/>
    <mergeCell ref="T512:X512"/>
    <mergeCell ref="D538:L539"/>
    <mergeCell ref="R473:T473"/>
    <mergeCell ref="A546:A547"/>
    <mergeCell ref="U474:W474"/>
    <mergeCell ref="M357:R357"/>
    <mergeCell ref="M359:R359"/>
    <mergeCell ref="S356:X356"/>
    <mergeCell ref="S374:X374"/>
    <mergeCell ref="M521:X521"/>
    <mergeCell ref="O516:R516"/>
    <mergeCell ref="U516:X516"/>
    <mergeCell ref="C522:L523"/>
    <mergeCell ref="M541:R541"/>
    <mergeCell ref="M546:R546"/>
    <mergeCell ref="M510:R510"/>
    <mergeCell ref="S547:X547"/>
    <mergeCell ref="S397:X397"/>
    <mergeCell ref="M417:R417"/>
    <mergeCell ref="S417:X417"/>
    <mergeCell ref="M377:R377"/>
    <mergeCell ref="M368:R368"/>
    <mergeCell ref="M360:R360"/>
    <mergeCell ref="S378:X378"/>
    <mergeCell ref="D382:D385"/>
    <mergeCell ref="S385:X385"/>
    <mergeCell ref="M381:R381"/>
    <mergeCell ref="S392:X392"/>
    <mergeCell ref="D393:L394"/>
    <mergeCell ref="S394:X394"/>
    <mergeCell ref="S391:X391"/>
    <mergeCell ref="M390:R390"/>
    <mergeCell ref="M442:R442"/>
    <mergeCell ref="C412:C417"/>
    <mergeCell ref="D412:L413"/>
    <mergeCell ref="D414:L415"/>
    <mergeCell ref="D416:L417"/>
    <mergeCell ref="M414:R414"/>
    <mergeCell ref="S414:X414"/>
    <mergeCell ref="M415:R415"/>
    <mergeCell ref="S612:X612"/>
    <mergeCell ref="S601:X601"/>
    <mergeCell ref="D513:L513"/>
    <mergeCell ref="D514:L514"/>
    <mergeCell ref="M520:R520"/>
    <mergeCell ref="D540:L541"/>
    <mergeCell ref="O473:Q473"/>
    <mergeCell ref="O475:Q475"/>
    <mergeCell ref="M533:R533"/>
    <mergeCell ref="M524:R524"/>
    <mergeCell ref="S540:X540"/>
    <mergeCell ref="M540:R540"/>
    <mergeCell ref="M537:R537"/>
    <mergeCell ref="D542:L543"/>
    <mergeCell ref="M552:R552"/>
    <mergeCell ref="M513:P513"/>
    <mergeCell ref="A719:A720"/>
    <mergeCell ref="J718:V718"/>
    <mergeCell ref="J720:V720"/>
    <mergeCell ref="W669:X669"/>
    <mergeCell ref="S685:X685"/>
    <mergeCell ref="C683:X683"/>
    <mergeCell ref="S672:X672"/>
    <mergeCell ref="A697:A698"/>
    <mergeCell ref="M698:R698"/>
    <mergeCell ref="S698:X698"/>
    <mergeCell ref="A687:A688"/>
    <mergeCell ref="C687:L688"/>
    <mergeCell ref="M687:R687"/>
    <mergeCell ref="S687:X687"/>
    <mergeCell ref="M688:R688"/>
    <mergeCell ref="S688:X688"/>
    <mergeCell ref="M697:R697"/>
    <mergeCell ref="S697:X697"/>
    <mergeCell ref="A717:A718"/>
    <mergeCell ref="C676:V676"/>
    <mergeCell ref="C677:X677"/>
    <mergeCell ref="C669:O669"/>
    <mergeCell ref="Q669:R669"/>
    <mergeCell ref="A561:A562"/>
    <mergeCell ref="S566:X566"/>
    <mergeCell ref="S544:X544"/>
    <mergeCell ref="A565:A566"/>
    <mergeCell ref="AB588:AC589"/>
    <mergeCell ref="C495:X495"/>
    <mergeCell ref="C499:X499"/>
    <mergeCell ref="D460:T460"/>
    <mergeCell ref="C501:X501"/>
    <mergeCell ref="U473:W473"/>
    <mergeCell ref="M433:X433"/>
    <mergeCell ref="C433:L434"/>
    <mergeCell ref="M437:R437"/>
    <mergeCell ref="C436:L437"/>
    <mergeCell ref="C451:X451"/>
    <mergeCell ref="C445:X445"/>
    <mergeCell ref="S509:X509"/>
    <mergeCell ref="C507:L507"/>
    <mergeCell ref="C586:K586"/>
    <mergeCell ref="U477:W477"/>
    <mergeCell ref="R481:T481"/>
    <mergeCell ref="S541:X541"/>
    <mergeCell ref="R469:T469"/>
    <mergeCell ref="C527:Q528"/>
    <mergeCell ref="M522:R522"/>
    <mergeCell ref="C511:C514"/>
    <mergeCell ref="W491:X491"/>
    <mergeCell ref="W490:X490"/>
    <mergeCell ref="C533:L533"/>
    <mergeCell ref="C464:X464"/>
    <mergeCell ref="C509:L510"/>
    <mergeCell ref="M562:R562"/>
    <mergeCell ref="A422:A423"/>
    <mergeCell ref="M423:R423"/>
    <mergeCell ref="R470:T470"/>
    <mergeCell ref="S437:X437"/>
    <mergeCell ref="C455:Y455"/>
    <mergeCell ref="R471:T471"/>
    <mergeCell ref="C466:T466"/>
    <mergeCell ref="M434:R434"/>
    <mergeCell ref="C446:X446"/>
    <mergeCell ref="U471:W471"/>
    <mergeCell ref="U460:W460"/>
    <mergeCell ref="C459:T459"/>
    <mergeCell ref="U459:W459"/>
    <mergeCell ref="S422:X422"/>
    <mergeCell ref="M436:X436"/>
    <mergeCell ref="S423:X423"/>
    <mergeCell ref="M443:R443"/>
    <mergeCell ref="M422:R422"/>
    <mergeCell ref="R479:T479"/>
    <mergeCell ref="E515:L516"/>
    <mergeCell ref="S510:X510"/>
    <mergeCell ref="M545:R545"/>
    <mergeCell ref="Y413:Z413"/>
    <mergeCell ref="Y415:Z415"/>
    <mergeCell ref="S415:X415"/>
    <mergeCell ref="M416:R416"/>
    <mergeCell ref="S416:X416"/>
    <mergeCell ref="S290:X290"/>
    <mergeCell ref="M288:X288"/>
    <mergeCell ref="M297:R297"/>
    <mergeCell ref="D293:L294"/>
    <mergeCell ref="D295:L296"/>
    <mergeCell ref="S295:X295"/>
    <mergeCell ref="D299:L300"/>
    <mergeCell ref="M296:R296"/>
    <mergeCell ref="S296:X296"/>
    <mergeCell ref="C307:L307"/>
    <mergeCell ref="M307:R307"/>
    <mergeCell ref="S307:X307"/>
    <mergeCell ref="C340:W340"/>
    <mergeCell ref="S336:X336"/>
    <mergeCell ref="C339:V339"/>
    <mergeCell ref="W339:X339"/>
    <mergeCell ref="C330:V330"/>
    <mergeCell ref="S297:X297"/>
    <mergeCell ref="M299:R299"/>
    <mergeCell ref="S301:X301"/>
    <mergeCell ref="M317:R317"/>
    <mergeCell ref="S310:X310"/>
    <mergeCell ref="C341:X341"/>
    <mergeCell ref="A388:A390"/>
    <mergeCell ref="C388:L390"/>
    <mergeCell ref="S400:X400"/>
    <mergeCell ref="A409:A411"/>
    <mergeCell ref="C409:L411"/>
    <mergeCell ref="M409:X409"/>
    <mergeCell ref="M410:R410"/>
    <mergeCell ref="S410:X410"/>
    <mergeCell ref="D395:L396"/>
    <mergeCell ref="M395:R395"/>
    <mergeCell ref="S395:X395"/>
    <mergeCell ref="M396:R396"/>
    <mergeCell ref="S396:X396"/>
    <mergeCell ref="S355:X355"/>
    <mergeCell ref="M373:X373"/>
    <mergeCell ref="M375:R375"/>
    <mergeCell ref="A373:A375"/>
    <mergeCell ref="C373:L375"/>
    <mergeCell ref="A364:A366"/>
    <mergeCell ref="C364:L366"/>
    <mergeCell ref="A353:A355"/>
    <mergeCell ref="S354:X354"/>
    <mergeCell ref="C367:C370"/>
    <mergeCell ref="S376:X376"/>
    <mergeCell ref="M400:R400"/>
    <mergeCell ref="M384:R384"/>
    <mergeCell ref="S384:X384"/>
    <mergeCell ref="M385:R385"/>
    <mergeCell ref="M392:R392"/>
    <mergeCell ref="C376:C385"/>
    <mergeCell ref="S390:X390"/>
    <mergeCell ref="C391:C400"/>
    <mergeCell ref="M283:R283"/>
    <mergeCell ref="A249:A251"/>
    <mergeCell ref="C249:L251"/>
    <mergeCell ref="C252:C255"/>
    <mergeCell ref="D254:L255"/>
    <mergeCell ref="C332:V332"/>
    <mergeCell ref="C271:L271"/>
    <mergeCell ref="A309:A311"/>
    <mergeCell ref="C309:L311"/>
    <mergeCell ref="M309:X309"/>
    <mergeCell ref="M310:R310"/>
    <mergeCell ref="M311:R311"/>
    <mergeCell ref="C312:C317"/>
    <mergeCell ref="D312:L313"/>
    <mergeCell ref="M312:R312"/>
    <mergeCell ref="M313:R313"/>
    <mergeCell ref="D314:L315"/>
    <mergeCell ref="M314:R314"/>
    <mergeCell ref="M315:R315"/>
    <mergeCell ref="C322:X322"/>
    <mergeCell ref="C323:X323"/>
    <mergeCell ref="C324:X324"/>
    <mergeCell ref="M255:R255"/>
    <mergeCell ref="S280:X280"/>
    <mergeCell ref="M281:R281"/>
    <mergeCell ref="S281:X281"/>
    <mergeCell ref="D282:D285"/>
    <mergeCell ref="E282:L283"/>
    <mergeCell ref="D280:L281"/>
    <mergeCell ref="S274:X274"/>
    <mergeCell ref="A258:A260"/>
    <mergeCell ref="M258:X258"/>
    <mergeCell ref="M254:R254"/>
    <mergeCell ref="D380:L381"/>
    <mergeCell ref="S382:X382"/>
    <mergeCell ref="S369:X369"/>
    <mergeCell ref="M394:R394"/>
    <mergeCell ref="M374:R374"/>
    <mergeCell ref="S366:X366"/>
    <mergeCell ref="M376:R376"/>
    <mergeCell ref="M399:R399"/>
    <mergeCell ref="M382:R382"/>
    <mergeCell ref="M261:R261"/>
    <mergeCell ref="S314:X314"/>
    <mergeCell ref="M364:X364"/>
    <mergeCell ref="D369:L370"/>
    <mergeCell ref="M369:R369"/>
    <mergeCell ref="S370:X370"/>
    <mergeCell ref="S315:X315"/>
    <mergeCell ref="M351:R351"/>
    <mergeCell ref="M279:R279"/>
    <mergeCell ref="D265:L266"/>
    <mergeCell ref="S262:X262"/>
    <mergeCell ref="S285:X285"/>
    <mergeCell ref="M285:R285"/>
    <mergeCell ref="D278:L279"/>
    <mergeCell ref="M291:R291"/>
    <mergeCell ref="D297:L298"/>
    <mergeCell ref="S293:X293"/>
    <mergeCell ref="M295:R295"/>
    <mergeCell ref="M264:R264"/>
    <mergeCell ref="D291:L292"/>
    <mergeCell ref="D316:L317"/>
    <mergeCell ref="M316:R316"/>
    <mergeCell ref="D343:R343"/>
    <mergeCell ref="S343:X343"/>
    <mergeCell ref="S316:X316"/>
    <mergeCell ref="W330:X330"/>
    <mergeCell ref="C351:L351"/>
    <mergeCell ref="C291:C302"/>
    <mergeCell ref="M298:R298"/>
    <mergeCell ref="S298:X298"/>
    <mergeCell ref="W332:X332"/>
    <mergeCell ref="C333:V333"/>
    <mergeCell ref="C334:X334"/>
    <mergeCell ref="M358:R358"/>
    <mergeCell ref="C327:R328"/>
    <mergeCell ref="S327:X327"/>
    <mergeCell ref="S328:X328"/>
    <mergeCell ref="S358:X358"/>
    <mergeCell ref="D358:L359"/>
    <mergeCell ref="C983:V983"/>
    <mergeCell ref="C690:X690"/>
    <mergeCell ref="C666:V666"/>
    <mergeCell ref="C701:X701"/>
    <mergeCell ref="U706:X710"/>
    <mergeCell ref="C693:X693"/>
    <mergeCell ref="C695:L695"/>
    <mergeCell ref="M695:R695"/>
    <mergeCell ref="S695:X695"/>
    <mergeCell ref="C697:L698"/>
    <mergeCell ref="U772:X776"/>
    <mergeCell ref="C941:V941"/>
    <mergeCell ref="W938:X938"/>
    <mergeCell ref="C892:R892"/>
    <mergeCell ref="W868:X868"/>
    <mergeCell ref="C872:X872"/>
    <mergeCell ref="C685:L685"/>
    <mergeCell ref="M685:R685"/>
    <mergeCell ref="U704:X704"/>
    <mergeCell ref="C898:X898"/>
    <mergeCell ref="W936:X936"/>
    <mergeCell ref="C917:X917"/>
    <mergeCell ref="C922:X922"/>
    <mergeCell ref="C894:R894"/>
    <mergeCell ref="W894:X894"/>
    <mergeCell ref="W924:X924"/>
    <mergeCell ref="C856:D856"/>
    <mergeCell ref="W870:X870"/>
    <mergeCell ref="W941:X941"/>
    <mergeCell ref="C938:V938"/>
    <mergeCell ref="C868:O868"/>
    <mergeCell ref="W934:X934"/>
    <mergeCell ref="C840:X840"/>
    <mergeCell ref="C664:O664"/>
    <mergeCell ref="C884:R884"/>
    <mergeCell ref="S884:X884"/>
    <mergeCell ref="C882:X882"/>
    <mergeCell ref="D557:L558"/>
    <mergeCell ref="C968:V968"/>
    <mergeCell ref="C970:V970"/>
    <mergeCell ref="C979:V979"/>
    <mergeCell ref="S599:X599"/>
    <mergeCell ref="L590:O590"/>
    <mergeCell ref="C588:C589"/>
    <mergeCell ref="M826:N826"/>
    <mergeCell ref="C681:X681"/>
    <mergeCell ref="C712:X712"/>
    <mergeCell ref="C644:O644"/>
    <mergeCell ref="W880:X880"/>
    <mergeCell ref="C871:X871"/>
    <mergeCell ref="C870:O870"/>
    <mergeCell ref="C846:X846"/>
    <mergeCell ref="C852:D852"/>
    <mergeCell ref="C667:X667"/>
    <mergeCell ref="Q664:R664"/>
    <mergeCell ref="S674:X674"/>
    <mergeCell ref="C844:X844"/>
    <mergeCell ref="Q654:T654"/>
    <mergeCell ref="Q656:T656"/>
    <mergeCell ref="Q660:T660"/>
    <mergeCell ref="Q658:R658"/>
    <mergeCell ref="C660:O660"/>
    <mergeCell ref="W658:X658"/>
    <mergeCell ref="C878:X878"/>
    <mergeCell ref="C981:V981"/>
    <mergeCell ref="C951:X951"/>
    <mergeCell ref="C953:D953"/>
    <mergeCell ref="C955:X955"/>
    <mergeCell ref="W892:X892"/>
    <mergeCell ref="C858:D858"/>
    <mergeCell ref="C860:X860"/>
    <mergeCell ref="C886:C890"/>
    <mergeCell ref="S886:X886"/>
    <mergeCell ref="W930:X930"/>
    <mergeCell ref="W932:X932"/>
    <mergeCell ref="C617:Y617"/>
    <mergeCell ref="Q652:T652"/>
    <mergeCell ref="C648:O648"/>
    <mergeCell ref="C658:O658"/>
    <mergeCell ref="Q646:T646"/>
    <mergeCell ref="U642:X642"/>
    <mergeCell ref="U644:X644"/>
    <mergeCell ref="U646:X646"/>
    <mergeCell ref="S621:X621"/>
    <mergeCell ref="Q640:T640"/>
    <mergeCell ref="S619:X619"/>
    <mergeCell ref="S888:X888"/>
    <mergeCell ref="S890:X890"/>
    <mergeCell ref="W866:X866"/>
    <mergeCell ref="U770:X770"/>
    <mergeCell ref="C838:X838"/>
    <mergeCell ref="C778:X778"/>
    <mergeCell ref="C866:O866"/>
    <mergeCell ref="W664:X664"/>
    <mergeCell ref="C854:D854"/>
    <mergeCell ref="C796:X796"/>
    <mergeCell ref="M249:X249"/>
    <mergeCell ref="S260:X260"/>
    <mergeCell ref="S261:X261"/>
    <mergeCell ref="E284:L285"/>
    <mergeCell ref="M280:R280"/>
    <mergeCell ref="M278:R278"/>
    <mergeCell ref="W1007:X1007"/>
    <mergeCell ref="C1007:T1007"/>
    <mergeCell ref="C989:X989"/>
    <mergeCell ref="C990:X990"/>
    <mergeCell ref="I997:X997"/>
    <mergeCell ref="I999:X999"/>
    <mergeCell ref="D993:X993"/>
    <mergeCell ref="D1004:X1004"/>
    <mergeCell ref="C944:X944"/>
    <mergeCell ref="C947:X947"/>
    <mergeCell ref="C973:X973"/>
    <mergeCell ref="C976:X976"/>
    <mergeCell ref="I1001:X1001"/>
    <mergeCell ref="C986:X986"/>
    <mergeCell ref="C959:X959"/>
    <mergeCell ref="C962:V962"/>
    <mergeCell ref="M535:X535"/>
    <mergeCell ref="M536:R536"/>
    <mergeCell ref="S536:X536"/>
    <mergeCell ref="C535:L537"/>
    <mergeCell ref="M253:R253"/>
    <mergeCell ref="S253:X253"/>
    <mergeCell ref="D336:R336"/>
    <mergeCell ref="S317:X317"/>
    <mergeCell ref="S275:X275"/>
    <mergeCell ref="S279:X279"/>
    <mergeCell ref="D391:L392"/>
    <mergeCell ref="E384:L385"/>
    <mergeCell ref="S383:X383"/>
    <mergeCell ref="Y359:Z359"/>
    <mergeCell ref="C288:L290"/>
    <mergeCell ref="C276:C285"/>
    <mergeCell ref="M292:R292"/>
    <mergeCell ref="M301:R301"/>
    <mergeCell ref="S291:X291"/>
    <mergeCell ref="S377:X377"/>
    <mergeCell ref="M391:R391"/>
    <mergeCell ref="M353:X353"/>
    <mergeCell ref="M380:R380"/>
    <mergeCell ref="M366:R366"/>
    <mergeCell ref="E382:L383"/>
    <mergeCell ref="D376:L377"/>
    <mergeCell ref="S361:X361"/>
    <mergeCell ref="M354:R354"/>
    <mergeCell ref="S375:X375"/>
    <mergeCell ref="M388:X388"/>
    <mergeCell ref="D356:L357"/>
    <mergeCell ref="M378:R378"/>
    <mergeCell ref="M379:R379"/>
    <mergeCell ref="S379:X379"/>
    <mergeCell ref="M370:R370"/>
    <mergeCell ref="M383:R383"/>
    <mergeCell ref="M389:R389"/>
    <mergeCell ref="S389:X389"/>
    <mergeCell ref="S357:X357"/>
    <mergeCell ref="M355:R355"/>
    <mergeCell ref="S360:X360"/>
    <mergeCell ref="D301:L302"/>
    <mergeCell ref="A142:A144"/>
    <mergeCell ref="M130:R130"/>
    <mergeCell ref="D130:L131"/>
    <mergeCell ref="M151:X151"/>
    <mergeCell ref="M153:X153"/>
    <mergeCell ref="M185:R185"/>
    <mergeCell ref="S179:X179"/>
    <mergeCell ref="C179:L179"/>
    <mergeCell ref="M241:R241"/>
    <mergeCell ref="S241:X241"/>
    <mergeCell ref="C236:L236"/>
    <mergeCell ref="C196:X196"/>
    <mergeCell ref="C225:X225"/>
    <mergeCell ref="C151:L151"/>
    <mergeCell ref="C152:L153"/>
    <mergeCell ref="C173:L174"/>
    <mergeCell ref="S242:X242"/>
    <mergeCell ref="A238:A240"/>
    <mergeCell ref="C160:L160"/>
    <mergeCell ref="M147:R147"/>
    <mergeCell ref="S147:X147"/>
    <mergeCell ref="M148:R148"/>
    <mergeCell ref="S148:X148"/>
    <mergeCell ref="C197:X197"/>
    <mergeCell ref="S193:X193"/>
    <mergeCell ref="M239:R239"/>
    <mergeCell ref="S130:X130"/>
    <mergeCell ref="D147:L148"/>
    <mergeCell ref="D145:L146"/>
    <mergeCell ref="C162:L163"/>
    <mergeCell ref="S145:X145"/>
    <mergeCell ref="C187:L188"/>
    <mergeCell ref="M118:R118"/>
    <mergeCell ref="S118:X118"/>
    <mergeCell ref="S144:X144"/>
    <mergeCell ref="M157:X157"/>
    <mergeCell ref="M182:X182"/>
    <mergeCell ref="M184:X184"/>
    <mergeCell ref="M146:R146"/>
    <mergeCell ref="S174:X174"/>
    <mergeCell ref="S183:X183"/>
    <mergeCell ref="S152:X152"/>
    <mergeCell ref="M163:R163"/>
    <mergeCell ref="M187:R187"/>
    <mergeCell ref="S187:X187"/>
    <mergeCell ref="M170:X170"/>
    <mergeCell ref="M186:X186"/>
    <mergeCell ref="S351:X351"/>
    <mergeCell ref="M302:R302"/>
    <mergeCell ref="M293:R293"/>
    <mergeCell ref="C347:Y347"/>
    <mergeCell ref="S294:X294"/>
    <mergeCell ref="S292:X292"/>
    <mergeCell ref="S311:X311"/>
    <mergeCell ref="S239:X239"/>
    <mergeCell ref="M240:R240"/>
    <mergeCell ref="D241:L242"/>
    <mergeCell ref="M289:R289"/>
    <mergeCell ref="S289:X289"/>
    <mergeCell ref="S243:X243"/>
    <mergeCell ref="S252:X252"/>
    <mergeCell ref="C213:X213"/>
    <mergeCell ref="S240:X240"/>
    <mergeCell ref="M126:R126"/>
    <mergeCell ref="A112:A114"/>
    <mergeCell ref="C112:L114"/>
    <mergeCell ref="M143:R143"/>
    <mergeCell ref="S143:X143"/>
    <mergeCell ref="C142:L144"/>
    <mergeCell ref="S140:X140"/>
    <mergeCell ref="D115:L116"/>
    <mergeCell ref="M115:R115"/>
    <mergeCell ref="M114:R114"/>
    <mergeCell ref="M128:R128"/>
    <mergeCell ref="S125:X125"/>
    <mergeCell ref="S127:X127"/>
    <mergeCell ref="S113:X113"/>
    <mergeCell ref="S128:X128"/>
    <mergeCell ref="M131:R131"/>
    <mergeCell ref="D126:L127"/>
    <mergeCell ref="M120:R120"/>
    <mergeCell ref="S120:X120"/>
    <mergeCell ref="M112:X112"/>
    <mergeCell ref="M133:R133"/>
    <mergeCell ref="S133:X133"/>
    <mergeCell ref="M144:R144"/>
    <mergeCell ref="S134:X134"/>
    <mergeCell ref="S126:X126"/>
    <mergeCell ref="D117:L118"/>
    <mergeCell ref="M117:R117"/>
    <mergeCell ref="C123:L125"/>
    <mergeCell ref="M123:X123"/>
    <mergeCell ref="M124:R124"/>
    <mergeCell ref="S117:X117"/>
    <mergeCell ref="A123:A125"/>
    <mergeCell ref="C126:C135"/>
    <mergeCell ref="C95:L96"/>
    <mergeCell ref="M95:R95"/>
    <mergeCell ref="D58:L59"/>
    <mergeCell ref="M75:R75"/>
    <mergeCell ref="C75:L75"/>
    <mergeCell ref="S59:X59"/>
    <mergeCell ref="C99:L99"/>
    <mergeCell ref="M99:R99"/>
    <mergeCell ref="S99:X99"/>
    <mergeCell ref="C101:L102"/>
    <mergeCell ref="M101:R101"/>
    <mergeCell ref="S101:X101"/>
    <mergeCell ref="C80:C83"/>
    <mergeCell ref="M83:R83"/>
    <mergeCell ref="S83:X83"/>
    <mergeCell ref="D82:L83"/>
    <mergeCell ref="M102:R102"/>
    <mergeCell ref="S80:X80"/>
    <mergeCell ref="M80:R80"/>
    <mergeCell ref="S79:X79"/>
    <mergeCell ref="M79:R79"/>
    <mergeCell ref="M82:R82"/>
    <mergeCell ref="S69:X69"/>
    <mergeCell ref="M59:R59"/>
    <mergeCell ref="M60:R60"/>
    <mergeCell ref="B2:Z2"/>
    <mergeCell ref="L4:Q4"/>
    <mergeCell ref="C16:Y16"/>
    <mergeCell ref="C17:Y17"/>
    <mergeCell ref="M40:R40"/>
    <mergeCell ref="S40:X40"/>
    <mergeCell ref="C40:L40"/>
    <mergeCell ref="C38:X38"/>
    <mergeCell ref="L12:X12"/>
    <mergeCell ref="C7:X7"/>
    <mergeCell ref="C18:X18"/>
    <mergeCell ref="S4:Y4"/>
    <mergeCell ref="C9:X9"/>
    <mergeCell ref="D24:R24"/>
    <mergeCell ref="S24:X24"/>
    <mergeCell ref="D31:R31"/>
    <mergeCell ref="S31:X31"/>
    <mergeCell ref="C33:X33"/>
    <mergeCell ref="C20:V20"/>
    <mergeCell ref="W20:X20"/>
    <mergeCell ref="C21:V21"/>
    <mergeCell ref="C22:X22"/>
    <mergeCell ref="C27:V27"/>
    <mergeCell ref="W27:X27"/>
    <mergeCell ref="C28:V28"/>
    <mergeCell ref="C29:X29"/>
    <mergeCell ref="M127:R127"/>
    <mergeCell ref="M90:X90"/>
    <mergeCell ref="M92:X92"/>
    <mergeCell ref="S114:X114"/>
    <mergeCell ref="M93:R93"/>
    <mergeCell ref="M125:R125"/>
    <mergeCell ref="S82:X82"/>
    <mergeCell ref="S95:X95"/>
    <mergeCell ref="M91:R91"/>
    <mergeCell ref="S91:X91"/>
    <mergeCell ref="C106:Y106"/>
    <mergeCell ref="C107:Y107"/>
    <mergeCell ref="C64:L66"/>
    <mergeCell ref="S81:X81"/>
    <mergeCell ref="M81:R81"/>
    <mergeCell ref="C93:L94"/>
    <mergeCell ref="D80:L81"/>
    <mergeCell ref="C88:X88"/>
    <mergeCell ref="M113:R113"/>
    <mergeCell ref="S124:X124"/>
    <mergeCell ref="C91:L92"/>
    <mergeCell ref="C90:L90"/>
    <mergeCell ref="S110:X110"/>
    <mergeCell ref="M94:X94"/>
    <mergeCell ref="M96:X96"/>
    <mergeCell ref="S93:X93"/>
    <mergeCell ref="C77:L79"/>
    <mergeCell ref="M77:X77"/>
    <mergeCell ref="D69:L70"/>
    <mergeCell ref="M69:R69"/>
    <mergeCell ref="C110:L110"/>
    <mergeCell ref="M110:R110"/>
    <mergeCell ref="A77:A79"/>
    <mergeCell ref="M42:X42"/>
    <mergeCell ref="S56:X56"/>
    <mergeCell ref="M57:R57"/>
    <mergeCell ref="S57:X57"/>
    <mergeCell ref="M64:X64"/>
    <mergeCell ref="M65:R65"/>
    <mergeCell ref="S65:X65"/>
    <mergeCell ref="C45:C50"/>
    <mergeCell ref="M55:R55"/>
    <mergeCell ref="M49:R49"/>
    <mergeCell ref="C56:C61"/>
    <mergeCell ref="M72:R72"/>
    <mergeCell ref="S78:X78"/>
    <mergeCell ref="S72:X72"/>
    <mergeCell ref="D71:L72"/>
    <mergeCell ref="S60:X60"/>
    <mergeCell ref="M61:R61"/>
    <mergeCell ref="S61:X61"/>
    <mergeCell ref="M71:R71"/>
    <mergeCell ref="S71:X71"/>
    <mergeCell ref="D47:L48"/>
    <mergeCell ref="S75:X75"/>
    <mergeCell ref="M78:R78"/>
    <mergeCell ref="M66:R66"/>
    <mergeCell ref="S66:X66"/>
    <mergeCell ref="D67:L68"/>
    <mergeCell ref="M58:R58"/>
    <mergeCell ref="S58:X58"/>
    <mergeCell ref="S43:X43"/>
    <mergeCell ref="M45:R45"/>
    <mergeCell ref="S45:X45"/>
    <mergeCell ref="S44:X44"/>
    <mergeCell ref="C67:C72"/>
    <mergeCell ref="M70:R70"/>
    <mergeCell ref="S70:X70"/>
    <mergeCell ref="C53:L55"/>
    <mergeCell ref="M53:X53"/>
    <mergeCell ref="M54:R54"/>
    <mergeCell ref="S54:X54"/>
    <mergeCell ref="C42:L44"/>
    <mergeCell ref="M47:R47"/>
    <mergeCell ref="S49:X49"/>
    <mergeCell ref="M44:R44"/>
    <mergeCell ref="S55:X55"/>
    <mergeCell ref="S48:X48"/>
    <mergeCell ref="D49:L50"/>
    <mergeCell ref="S46:X46"/>
    <mergeCell ref="S47:X47"/>
    <mergeCell ref="M48:R48"/>
    <mergeCell ref="S50:X50"/>
    <mergeCell ref="M50:R50"/>
    <mergeCell ref="M43:R43"/>
    <mergeCell ref="S68:X68"/>
    <mergeCell ref="D56:L57"/>
    <mergeCell ref="M56:R56"/>
    <mergeCell ref="M67:R67"/>
    <mergeCell ref="S67:X67"/>
    <mergeCell ref="M68:R68"/>
    <mergeCell ref="D60:L61"/>
    <mergeCell ref="M194:R194"/>
    <mergeCell ref="S146:X146"/>
    <mergeCell ref="S220:X220"/>
    <mergeCell ref="D220:R220"/>
    <mergeCell ref="D227:R227"/>
    <mergeCell ref="M152:R152"/>
    <mergeCell ref="C193:L194"/>
    <mergeCell ref="C207:U207"/>
    <mergeCell ref="M177:R177"/>
    <mergeCell ref="S156:X156"/>
    <mergeCell ref="C183:L184"/>
    <mergeCell ref="M188:X188"/>
    <mergeCell ref="S185:X185"/>
    <mergeCell ref="C182:L182"/>
    <mergeCell ref="S177:X177"/>
    <mergeCell ref="M176:X176"/>
    <mergeCell ref="M173:X173"/>
    <mergeCell ref="S171:X171"/>
    <mergeCell ref="C168:L168"/>
    <mergeCell ref="M168:R168"/>
    <mergeCell ref="S168:X168"/>
    <mergeCell ref="M154:R154"/>
    <mergeCell ref="S154:X154"/>
    <mergeCell ref="M156:R156"/>
    <mergeCell ref="C210:X210"/>
    <mergeCell ref="C205:V205"/>
    <mergeCell ref="C202:X202"/>
    <mergeCell ref="A42:A44"/>
    <mergeCell ref="D45:L46"/>
    <mergeCell ref="M46:R46"/>
    <mergeCell ref="M116:R116"/>
    <mergeCell ref="S116:X116"/>
    <mergeCell ref="S102:X102"/>
    <mergeCell ref="S129:X129"/>
    <mergeCell ref="M129:R129"/>
    <mergeCell ref="M132:R132"/>
    <mergeCell ref="S132:X132"/>
    <mergeCell ref="D132:L133"/>
    <mergeCell ref="S115:X115"/>
    <mergeCell ref="C108:X108"/>
    <mergeCell ref="C224:V224"/>
    <mergeCell ref="C216:V216"/>
    <mergeCell ref="W216:X216"/>
    <mergeCell ref="C217:V217"/>
    <mergeCell ref="C223:V223"/>
    <mergeCell ref="W223:X223"/>
    <mergeCell ref="M179:R179"/>
    <mergeCell ref="C185:L186"/>
    <mergeCell ref="C115:C120"/>
    <mergeCell ref="D119:L120"/>
    <mergeCell ref="M119:R119"/>
    <mergeCell ref="S119:X119"/>
    <mergeCell ref="D128:L129"/>
    <mergeCell ref="S135:X135"/>
    <mergeCell ref="M135:R135"/>
    <mergeCell ref="S162:X162"/>
    <mergeCell ref="M171:R171"/>
    <mergeCell ref="S131:X131"/>
    <mergeCell ref="S163:X163"/>
    <mergeCell ref="M140:R140"/>
    <mergeCell ref="M142:X142"/>
    <mergeCell ref="D134:L135"/>
    <mergeCell ref="M134:R134"/>
    <mergeCell ref="M259:R259"/>
    <mergeCell ref="M246:R246"/>
    <mergeCell ref="M243:R243"/>
    <mergeCell ref="S236:X236"/>
    <mergeCell ref="M242:R242"/>
    <mergeCell ref="C218:X218"/>
    <mergeCell ref="M250:R250"/>
    <mergeCell ref="S250:X250"/>
    <mergeCell ref="C176:L177"/>
    <mergeCell ref="C212:V212"/>
    <mergeCell ref="M174:R174"/>
    <mergeCell ref="S194:X194"/>
    <mergeCell ref="M160:R160"/>
    <mergeCell ref="C140:L140"/>
    <mergeCell ref="C145:C148"/>
    <mergeCell ref="M145:R145"/>
    <mergeCell ref="M183:R183"/>
    <mergeCell ref="M155:X155"/>
    <mergeCell ref="C229:X229"/>
    <mergeCell ref="M162:R162"/>
    <mergeCell ref="C209:Y209"/>
    <mergeCell ref="C154:L155"/>
    <mergeCell ref="C156:L157"/>
    <mergeCell ref="C170:L171"/>
    <mergeCell ref="S227:X227"/>
    <mergeCell ref="C232:X232"/>
    <mergeCell ref="S160:X160"/>
    <mergeCell ref="M193:R193"/>
    <mergeCell ref="M397:R397"/>
    <mergeCell ref="S398:X398"/>
    <mergeCell ref="C422:L423"/>
    <mergeCell ref="C488:X488"/>
    <mergeCell ref="M523:X523"/>
    <mergeCell ref="S434:X434"/>
    <mergeCell ref="S431:X431"/>
    <mergeCell ref="M393:R393"/>
    <mergeCell ref="S393:X393"/>
    <mergeCell ref="U466:W466"/>
    <mergeCell ref="U467:W467"/>
    <mergeCell ref="D467:T467"/>
    <mergeCell ref="M542:R542"/>
    <mergeCell ref="S542:X542"/>
    <mergeCell ref="C529:R530"/>
    <mergeCell ref="S507:X507"/>
    <mergeCell ref="M509:R509"/>
    <mergeCell ref="R478:T478"/>
    <mergeCell ref="C457:X457"/>
    <mergeCell ref="U470:W470"/>
    <mergeCell ref="D511:L511"/>
    <mergeCell ref="D515:D516"/>
    <mergeCell ref="M511:P511"/>
    <mergeCell ref="R482:T482"/>
    <mergeCell ref="M413:R413"/>
    <mergeCell ref="S413:X413"/>
    <mergeCell ref="U483:W483"/>
    <mergeCell ref="C442:L443"/>
    <mergeCell ref="D399:L400"/>
    <mergeCell ref="M398:R398"/>
    <mergeCell ref="S520:X520"/>
    <mergeCell ref="C524:L525"/>
    <mergeCell ref="C864:X864"/>
    <mergeCell ref="C850:X850"/>
    <mergeCell ref="A425:A426"/>
    <mergeCell ref="S425:X425"/>
    <mergeCell ref="S426:X426"/>
    <mergeCell ref="C425:C426"/>
    <mergeCell ref="D425:R426"/>
    <mergeCell ref="C428:X428"/>
    <mergeCell ref="C642:O642"/>
    <mergeCell ref="D561:L562"/>
    <mergeCell ref="F578:I578"/>
    <mergeCell ref="C581:X581"/>
    <mergeCell ref="N512:R512"/>
    <mergeCell ref="M519:X519"/>
    <mergeCell ref="C520:L521"/>
    <mergeCell ref="C430:C431"/>
    <mergeCell ref="A535:A537"/>
    <mergeCell ref="C538:C547"/>
    <mergeCell ref="A430:A431"/>
    <mergeCell ref="D430:R431"/>
    <mergeCell ref="S430:X430"/>
    <mergeCell ref="U478:W478"/>
    <mergeCell ref="M543:R543"/>
    <mergeCell ref="C591:K591"/>
    <mergeCell ref="W662:X662"/>
    <mergeCell ref="D544:D547"/>
    <mergeCell ref="E544:L545"/>
    <mergeCell ref="E546:L547"/>
    <mergeCell ref="S610:X610"/>
    <mergeCell ref="M569:R569"/>
    <mergeCell ref="C568:L569"/>
    <mergeCell ref="M568:R568"/>
    <mergeCell ref="U656:X656"/>
    <mergeCell ref="U660:X660"/>
    <mergeCell ref="C662:O662"/>
    <mergeCell ref="W634:X634"/>
    <mergeCell ref="S625:X625"/>
    <mergeCell ref="C616:Y616"/>
    <mergeCell ref="S627:X627"/>
    <mergeCell ref="S546:X546"/>
    <mergeCell ref="M544:R544"/>
    <mergeCell ref="L588:O589"/>
    <mergeCell ref="Q662:R662"/>
    <mergeCell ref="U648:X648"/>
    <mergeCell ref="M578:P578"/>
    <mergeCell ref="S565:X565"/>
    <mergeCell ref="W583:X583"/>
    <mergeCell ref="L586:O586"/>
    <mergeCell ref="U650:X650"/>
    <mergeCell ref="U652:X652"/>
    <mergeCell ref="U654:X654"/>
    <mergeCell ref="M558:R558"/>
    <mergeCell ref="Q648:T648"/>
    <mergeCell ref="Q650:T650"/>
    <mergeCell ref="C587:K587"/>
    <mergeCell ref="S558:X558"/>
    <mergeCell ref="M566:R566"/>
    <mergeCell ref="C590:K590"/>
    <mergeCell ref="L587:O587"/>
    <mergeCell ref="S605:X605"/>
    <mergeCell ref="U578:X578"/>
    <mergeCell ref="D588:K589"/>
    <mergeCell ref="P588:P589"/>
    <mergeCell ref="S562:X562"/>
    <mergeCell ref="U640:X640"/>
    <mergeCell ref="Q644:T644"/>
    <mergeCell ref="D563:L564"/>
    <mergeCell ref="L591:O591"/>
    <mergeCell ref="S603:X603"/>
    <mergeCell ref="C595:X595"/>
    <mergeCell ref="S623:X623"/>
    <mergeCell ref="C573:X573"/>
    <mergeCell ref="S543:X543"/>
    <mergeCell ref="S538:X538"/>
    <mergeCell ref="M539:R539"/>
    <mergeCell ref="S530:X530"/>
    <mergeCell ref="S537:X537"/>
    <mergeCell ref="S533:X533"/>
    <mergeCell ref="C552:L552"/>
    <mergeCell ref="Q642:T642"/>
    <mergeCell ref="D565:L566"/>
    <mergeCell ref="S561:X561"/>
    <mergeCell ref="C635:V635"/>
    <mergeCell ref="S631:X631"/>
    <mergeCell ref="C631:P631"/>
    <mergeCell ref="M563:R563"/>
    <mergeCell ref="M557:R557"/>
    <mergeCell ref="M559:R559"/>
    <mergeCell ref="S559:X559"/>
    <mergeCell ref="C554:L556"/>
    <mergeCell ref="S545:X545"/>
    <mergeCell ref="M554:X554"/>
    <mergeCell ref="S597:X597"/>
  </mergeCells>
  <phoneticPr fontId="11" type="noConversion"/>
  <conditionalFormatting sqref="W20:X20">
    <cfRule type="cellIs" dxfId="890" priority="112" operator="equal">
      <formula>"?"</formula>
    </cfRule>
  </conditionalFormatting>
  <conditionalFormatting sqref="W27:X27">
    <cfRule type="cellIs" dxfId="889" priority="111" operator="equal">
      <formula>"?"</formula>
    </cfRule>
  </conditionalFormatting>
  <conditionalFormatting sqref="X207">
    <cfRule type="cellIs" dxfId="888" priority="110" operator="equal">
      <formula>"?"</formula>
    </cfRule>
  </conditionalFormatting>
  <conditionalFormatting sqref="W216:X216">
    <cfRule type="cellIs" dxfId="887" priority="109" operator="equal">
      <formula>"?"</formula>
    </cfRule>
  </conditionalFormatting>
  <conditionalFormatting sqref="W223:X223">
    <cfRule type="cellIs" dxfId="886" priority="108" operator="equal">
      <formula>"?"</formula>
    </cfRule>
  </conditionalFormatting>
  <conditionalFormatting sqref="W330:X330">
    <cfRule type="cellIs" dxfId="885" priority="107" operator="equal">
      <formula>"?"</formula>
    </cfRule>
  </conditionalFormatting>
  <conditionalFormatting sqref="W332:X332">
    <cfRule type="cellIs" dxfId="884" priority="106" operator="equal">
      <formula>"?"</formula>
    </cfRule>
  </conditionalFormatting>
  <conditionalFormatting sqref="W339:X339">
    <cfRule type="cellIs" dxfId="883" priority="105" operator="equal">
      <formula>"?"</formula>
    </cfRule>
  </conditionalFormatting>
  <conditionalFormatting sqref="W490:X492">
    <cfRule type="cellIs" dxfId="882" priority="104" operator="equal">
      <formula>"?"</formula>
    </cfRule>
  </conditionalFormatting>
  <conditionalFormatting sqref="L571">
    <cfRule type="cellIs" dxfId="881" priority="103" operator="equal">
      <formula>"?"</formula>
    </cfRule>
  </conditionalFormatting>
  <conditionalFormatting sqref="U578:V578">
    <cfRule type="cellIs" dxfId="880" priority="102" operator="equal">
      <formula>"?"</formula>
    </cfRule>
  </conditionalFormatting>
  <conditionalFormatting sqref="M578:N578">
    <cfRule type="cellIs" dxfId="879" priority="101" operator="equal">
      <formula>"?"</formula>
    </cfRule>
  </conditionalFormatting>
  <conditionalFormatting sqref="F578:G578">
    <cfRule type="cellIs" dxfId="878" priority="100" operator="equal">
      <formula>"?"</formula>
    </cfRule>
  </conditionalFormatting>
  <conditionalFormatting sqref="W583:X583">
    <cfRule type="cellIs" dxfId="877" priority="99" operator="equal">
      <formula>"?"</formula>
    </cfRule>
  </conditionalFormatting>
  <conditionalFormatting sqref="W634:X634">
    <cfRule type="cellIs" dxfId="876" priority="98" operator="equal">
      <formula>"?"</formula>
    </cfRule>
  </conditionalFormatting>
  <conditionalFormatting sqref="Q658:R658">
    <cfRule type="cellIs" dxfId="875" priority="97" operator="equal">
      <formula>"?"</formula>
    </cfRule>
  </conditionalFormatting>
  <conditionalFormatting sqref="W658:X658">
    <cfRule type="cellIs" dxfId="874" priority="96" operator="equal">
      <formula>"?"</formula>
    </cfRule>
  </conditionalFormatting>
  <conditionalFormatting sqref="Q662:R662">
    <cfRule type="cellIs" dxfId="873" priority="95" operator="equal">
      <formula>"?"</formula>
    </cfRule>
  </conditionalFormatting>
  <conditionalFormatting sqref="W662:X662">
    <cfRule type="cellIs" dxfId="872" priority="94" operator="equal">
      <formula>"?"</formula>
    </cfRule>
  </conditionalFormatting>
  <conditionalFormatting sqref="Q664:R664">
    <cfRule type="cellIs" dxfId="871" priority="93" operator="equal">
      <formula>"?"</formula>
    </cfRule>
  </conditionalFormatting>
  <conditionalFormatting sqref="W664:X664">
    <cfRule type="cellIs" dxfId="870" priority="92" operator="equal">
      <formula>"?"</formula>
    </cfRule>
  </conditionalFormatting>
  <conditionalFormatting sqref="X714">
    <cfRule type="cellIs" dxfId="869" priority="88" operator="equal">
      <formula>"?"</formula>
    </cfRule>
  </conditionalFormatting>
  <conditionalFormatting sqref="X716">
    <cfRule type="cellIs" dxfId="868" priority="87" operator="equal">
      <formula>"?"</formula>
    </cfRule>
  </conditionalFormatting>
  <conditionalFormatting sqref="X718">
    <cfRule type="cellIs" dxfId="867" priority="86" operator="equal">
      <formula>"?"</formula>
    </cfRule>
  </conditionalFormatting>
  <conditionalFormatting sqref="X720">
    <cfRule type="cellIs" dxfId="866" priority="85" operator="equal">
      <formula>"?"</formula>
    </cfRule>
  </conditionalFormatting>
  <conditionalFormatting sqref="X725">
    <cfRule type="cellIs" dxfId="865" priority="84" operator="equal">
      <formula>"?"</formula>
    </cfRule>
  </conditionalFormatting>
  <conditionalFormatting sqref="X727">
    <cfRule type="cellIs" dxfId="864" priority="83" operator="equal">
      <formula>"?"</formula>
    </cfRule>
  </conditionalFormatting>
  <conditionalFormatting sqref="X729">
    <cfRule type="cellIs" dxfId="863" priority="82" operator="equal">
      <formula>"?"</formula>
    </cfRule>
  </conditionalFormatting>
  <conditionalFormatting sqref="X731">
    <cfRule type="cellIs" dxfId="862" priority="81" operator="equal">
      <formula>"?"</formula>
    </cfRule>
  </conditionalFormatting>
  <conditionalFormatting sqref="X733">
    <cfRule type="cellIs" dxfId="861" priority="80" operator="equal">
      <formula>"?"</formula>
    </cfRule>
  </conditionalFormatting>
  <conditionalFormatting sqref="X735">
    <cfRule type="cellIs" dxfId="860" priority="79" operator="equal">
      <formula>"?"</formula>
    </cfRule>
  </conditionalFormatting>
  <conditionalFormatting sqref="X737">
    <cfRule type="cellIs" dxfId="859" priority="78" operator="equal">
      <formula>"?"</formula>
    </cfRule>
  </conditionalFormatting>
  <conditionalFormatting sqref="X741">
    <cfRule type="cellIs" dxfId="858" priority="77" operator="equal">
      <formula>"?"</formula>
    </cfRule>
  </conditionalFormatting>
  <conditionalFormatting sqref="X743">
    <cfRule type="cellIs" dxfId="857" priority="76" operator="equal">
      <formula>"?"</formula>
    </cfRule>
  </conditionalFormatting>
  <conditionalFormatting sqref="X745">
    <cfRule type="cellIs" dxfId="856" priority="75" operator="equal">
      <formula>"?"</formula>
    </cfRule>
  </conditionalFormatting>
  <conditionalFormatting sqref="X747">
    <cfRule type="cellIs" dxfId="855" priority="74" operator="equal">
      <formula>"?"</formula>
    </cfRule>
  </conditionalFormatting>
  <conditionalFormatting sqref="X749">
    <cfRule type="cellIs" dxfId="854" priority="73" operator="equal">
      <formula>"?"</formula>
    </cfRule>
  </conditionalFormatting>
  <conditionalFormatting sqref="X751">
    <cfRule type="cellIs" dxfId="853" priority="72" operator="equal">
      <formula>"?"</formula>
    </cfRule>
  </conditionalFormatting>
  <conditionalFormatting sqref="X753">
    <cfRule type="cellIs" dxfId="852" priority="71" operator="equal">
      <formula>"?"</formula>
    </cfRule>
  </conditionalFormatting>
  <conditionalFormatting sqref="X755">
    <cfRule type="cellIs" dxfId="851" priority="70" operator="equal">
      <formula>"?"</formula>
    </cfRule>
  </conditionalFormatting>
  <conditionalFormatting sqref="X757">
    <cfRule type="cellIs" dxfId="850" priority="69" operator="equal">
      <formula>"?"</formula>
    </cfRule>
  </conditionalFormatting>
  <conditionalFormatting sqref="X759">
    <cfRule type="cellIs" dxfId="849" priority="68" operator="equal">
      <formula>"?"</formula>
    </cfRule>
  </conditionalFormatting>
  <conditionalFormatting sqref="X763">
    <cfRule type="cellIs" dxfId="848" priority="67" operator="equal">
      <formula>"?"</formula>
    </cfRule>
  </conditionalFormatting>
  <conditionalFormatting sqref="X765">
    <cfRule type="cellIs" dxfId="847" priority="66" operator="equal">
      <formula>"?"</formula>
    </cfRule>
  </conditionalFormatting>
  <conditionalFormatting sqref="X767">
    <cfRule type="cellIs" dxfId="846" priority="65" operator="equal">
      <formula>"?"</formula>
    </cfRule>
  </conditionalFormatting>
  <conditionalFormatting sqref="X780">
    <cfRule type="cellIs" dxfId="845" priority="64" operator="equal">
      <formula>"?"</formula>
    </cfRule>
  </conditionalFormatting>
  <conditionalFormatting sqref="X782">
    <cfRule type="cellIs" dxfId="844" priority="63" operator="equal">
      <formula>"?"</formula>
    </cfRule>
  </conditionalFormatting>
  <conditionalFormatting sqref="X784">
    <cfRule type="cellIs" dxfId="843" priority="62" operator="equal">
      <formula>"?"</formula>
    </cfRule>
  </conditionalFormatting>
  <conditionalFormatting sqref="X786">
    <cfRule type="cellIs" dxfId="842" priority="61" operator="equal">
      <formula>"?"</formula>
    </cfRule>
  </conditionalFormatting>
  <conditionalFormatting sqref="X788">
    <cfRule type="cellIs" dxfId="841" priority="60" operator="equal">
      <formula>"?"</formula>
    </cfRule>
  </conditionalFormatting>
  <conditionalFormatting sqref="X790">
    <cfRule type="cellIs" dxfId="840" priority="59" operator="equal">
      <formula>"?"</formula>
    </cfRule>
  </conditionalFormatting>
  <conditionalFormatting sqref="X792">
    <cfRule type="cellIs" dxfId="839" priority="58" operator="equal">
      <formula>"?"</formula>
    </cfRule>
  </conditionalFormatting>
  <conditionalFormatting sqref="X794">
    <cfRule type="cellIs" dxfId="838" priority="57" operator="equal">
      <formula>"?"</formula>
    </cfRule>
  </conditionalFormatting>
  <conditionalFormatting sqref="X798">
    <cfRule type="cellIs" dxfId="837" priority="56" operator="equal">
      <formula>"?"</formula>
    </cfRule>
  </conditionalFormatting>
  <conditionalFormatting sqref="X800">
    <cfRule type="cellIs" dxfId="836" priority="55" operator="equal">
      <formula>"?"</formula>
    </cfRule>
  </conditionalFormatting>
  <conditionalFormatting sqref="X802">
    <cfRule type="cellIs" dxfId="835" priority="54" operator="equal">
      <formula>"?"</formula>
    </cfRule>
  </conditionalFormatting>
  <conditionalFormatting sqref="X804">
    <cfRule type="cellIs" dxfId="834" priority="53" operator="equal">
      <formula>"?"</formula>
    </cfRule>
  </conditionalFormatting>
  <conditionalFormatting sqref="X806">
    <cfRule type="cellIs" dxfId="833" priority="52" operator="equal">
      <formula>"?"</formula>
    </cfRule>
  </conditionalFormatting>
  <conditionalFormatting sqref="X808">
    <cfRule type="cellIs" dxfId="832" priority="51" operator="equal">
      <formula>"?"</formula>
    </cfRule>
  </conditionalFormatting>
  <conditionalFormatting sqref="X810">
    <cfRule type="cellIs" dxfId="831" priority="50" operator="equal">
      <formula>"?"</formula>
    </cfRule>
  </conditionalFormatting>
  <conditionalFormatting sqref="X812">
    <cfRule type="cellIs" dxfId="830" priority="49" operator="equal">
      <formula>"?"</formula>
    </cfRule>
  </conditionalFormatting>
  <conditionalFormatting sqref="X814">
    <cfRule type="cellIs" dxfId="829" priority="48" operator="equal">
      <formula>"?"</formula>
    </cfRule>
  </conditionalFormatting>
  <conditionalFormatting sqref="X818">
    <cfRule type="cellIs" dxfId="828" priority="47" operator="equal">
      <formula>"?"</formula>
    </cfRule>
  </conditionalFormatting>
  <conditionalFormatting sqref="X820">
    <cfRule type="cellIs" dxfId="827" priority="46" operator="equal">
      <formula>"?"</formula>
    </cfRule>
  </conditionalFormatting>
  <conditionalFormatting sqref="X822">
    <cfRule type="cellIs" dxfId="826" priority="45" operator="equal">
      <formula>"?"</formula>
    </cfRule>
  </conditionalFormatting>
  <conditionalFormatting sqref="X828">
    <cfRule type="cellIs" dxfId="825" priority="44" operator="equal">
      <formula>"?"</formula>
    </cfRule>
  </conditionalFormatting>
  <conditionalFormatting sqref="X830">
    <cfRule type="cellIs" dxfId="824" priority="43" operator="equal">
      <formula>"?"</formula>
    </cfRule>
  </conditionalFormatting>
  <conditionalFormatting sqref="X832">
    <cfRule type="cellIs" dxfId="823" priority="42" operator="equal">
      <formula>"?"</formula>
    </cfRule>
  </conditionalFormatting>
  <conditionalFormatting sqref="X834">
    <cfRule type="cellIs" dxfId="822" priority="41" operator="equal">
      <formula>"?"</formula>
    </cfRule>
  </conditionalFormatting>
  <conditionalFormatting sqref="M826:N826">
    <cfRule type="cellIs" dxfId="821" priority="40" operator="equal">
      <formula>"?"</formula>
    </cfRule>
  </conditionalFormatting>
  <conditionalFormatting sqref="W1007:X1007">
    <cfRule type="cellIs" dxfId="820" priority="5" operator="equal">
      <formula>"?"</formula>
    </cfRule>
  </conditionalFormatting>
  <conditionalFormatting sqref="W866:X866">
    <cfRule type="cellIs" dxfId="819" priority="35" operator="equal">
      <formula>"?"</formula>
    </cfRule>
  </conditionalFormatting>
  <conditionalFormatting sqref="W868:X868">
    <cfRule type="cellIs" dxfId="818" priority="34" operator="equal">
      <formula>"?"</formula>
    </cfRule>
  </conditionalFormatting>
  <conditionalFormatting sqref="W870:X870">
    <cfRule type="cellIs" dxfId="817" priority="33" operator="equal">
      <formula>"?"</formula>
    </cfRule>
  </conditionalFormatting>
  <conditionalFormatting sqref="W880:X880">
    <cfRule type="cellIs" dxfId="816" priority="32" operator="equal">
      <formula>"?"</formula>
    </cfRule>
  </conditionalFormatting>
  <conditionalFormatting sqref="W892:X892">
    <cfRule type="cellIs" dxfId="815" priority="31" operator="equal">
      <formula>"?"</formula>
    </cfRule>
  </conditionalFormatting>
  <conditionalFormatting sqref="X900">
    <cfRule type="cellIs" dxfId="814" priority="30" operator="equal">
      <formula>"?"</formula>
    </cfRule>
  </conditionalFormatting>
  <conditionalFormatting sqref="X902">
    <cfRule type="cellIs" dxfId="813" priority="29" operator="equal">
      <formula>"?"</formula>
    </cfRule>
  </conditionalFormatting>
  <conditionalFormatting sqref="X904">
    <cfRule type="cellIs" dxfId="812" priority="28" operator="equal">
      <formula>"?"</formula>
    </cfRule>
  </conditionalFormatting>
  <conditionalFormatting sqref="X906">
    <cfRule type="cellIs" dxfId="811" priority="27" operator="equal">
      <formula>"?"</formula>
    </cfRule>
  </conditionalFormatting>
  <conditionalFormatting sqref="X908">
    <cfRule type="cellIs" dxfId="810" priority="26" operator="equal">
      <formula>"?"</formula>
    </cfRule>
  </conditionalFormatting>
  <conditionalFormatting sqref="X910">
    <cfRule type="cellIs" dxfId="809" priority="25" operator="equal">
      <formula>"?"</formula>
    </cfRule>
  </conditionalFormatting>
  <conditionalFormatting sqref="X912">
    <cfRule type="cellIs" dxfId="808" priority="24" operator="equal">
      <formula>"?"</formula>
    </cfRule>
  </conditionalFormatting>
  <conditionalFormatting sqref="X914">
    <cfRule type="cellIs" dxfId="807" priority="23" operator="equal">
      <formula>"?"</formula>
    </cfRule>
  </conditionalFormatting>
  <conditionalFormatting sqref="W924:X924">
    <cfRule type="cellIs" dxfId="806" priority="22" operator="equal">
      <formula>"?"</formula>
    </cfRule>
  </conditionalFormatting>
  <conditionalFormatting sqref="W930:X930">
    <cfRule type="cellIs" dxfId="805" priority="21" operator="equal">
      <formula>"?"</formula>
    </cfRule>
  </conditionalFormatting>
  <conditionalFormatting sqref="W932:X932">
    <cfRule type="cellIs" dxfId="804" priority="20" operator="equal">
      <formula>"?"</formula>
    </cfRule>
  </conditionalFormatting>
  <conditionalFormatting sqref="W934:X934">
    <cfRule type="cellIs" dxfId="803" priority="19" operator="equal">
      <formula>"?"</formula>
    </cfRule>
  </conditionalFormatting>
  <conditionalFormatting sqref="W936:X936">
    <cfRule type="cellIs" dxfId="802" priority="18" operator="equal">
      <formula>"?"</formula>
    </cfRule>
  </conditionalFormatting>
  <conditionalFormatting sqref="W938:X938">
    <cfRule type="cellIs" dxfId="801" priority="17" operator="equal">
      <formula>"?"</formula>
    </cfRule>
  </conditionalFormatting>
  <conditionalFormatting sqref="W941:X941">
    <cfRule type="cellIs" dxfId="800" priority="16" operator="equal">
      <formula>"?"</formula>
    </cfRule>
  </conditionalFormatting>
  <conditionalFormatting sqref="C947:D947">
    <cfRule type="cellIs" dxfId="799" priority="15" operator="equal">
      <formula>"?"</formula>
    </cfRule>
  </conditionalFormatting>
  <conditionalFormatting sqref="C953:D953">
    <cfRule type="cellIs" dxfId="798" priority="14" operator="equal">
      <formula>"?"</formula>
    </cfRule>
  </conditionalFormatting>
  <conditionalFormatting sqref="X962">
    <cfRule type="cellIs" dxfId="797" priority="13" operator="equal">
      <formula>"?"</formula>
    </cfRule>
  </conditionalFormatting>
  <conditionalFormatting sqref="X964">
    <cfRule type="cellIs" dxfId="796" priority="12" operator="equal">
      <formula>"?"</formula>
    </cfRule>
  </conditionalFormatting>
  <conditionalFormatting sqref="X966">
    <cfRule type="cellIs" dxfId="795" priority="11" operator="equal">
      <formula>"?"</formula>
    </cfRule>
  </conditionalFormatting>
  <conditionalFormatting sqref="X968">
    <cfRule type="cellIs" dxfId="794" priority="10" operator="equal">
      <formula>"?"</formula>
    </cfRule>
  </conditionalFormatting>
  <conditionalFormatting sqref="X970">
    <cfRule type="cellIs" dxfId="793" priority="9" operator="equal">
      <formula>"?"</formula>
    </cfRule>
  </conditionalFormatting>
  <conditionalFormatting sqref="X979">
    <cfRule type="cellIs" dxfId="792" priority="8" operator="equal">
      <formula>"?"</formula>
    </cfRule>
  </conditionalFormatting>
  <conditionalFormatting sqref="X981">
    <cfRule type="cellIs" dxfId="791" priority="7" operator="equal">
      <formula>"?"</formula>
    </cfRule>
  </conditionalFormatting>
  <conditionalFormatting sqref="X983">
    <cfRule type="cellIs" dxfId="790" priority="6" operator="equal">
      <formula>"?"</formula>
    </cfRule>
  </conditionalFormatting>
  <conditionalFormatting sqref="C852">
    <cfRule type="cellIs" dxfId="789" priority="4" operator="equal">
      <formula>"?"</formula>
    </cfRule>
  </conditionalFormatting>
  <conditionalFormatting sqref="C854">
    <cfRule type="cellIs" dxfId="788" priority="3" operator="equal">
      <formula>"?"</formula>
    </cfRule>
  </conditionalFormatting>
  <conditionalFormatting sqref="C856">
    <cfRule type="cellIs" dxfId="787" priority="2" operator="equal">
      <formula>"?"</formula>
    </cfRule>
  </conditionalFormatting>
  <conditionalFormatting sqref="C858">
    <cfRule type="cellIs" dxfId="786" priority="1" operator="equal">
      <formula>"?"</formula>
    </cfRule>
  </conditionalFormatting>
  <dataValidations count="24">
    <dataValidation type="list" allowBlank="1" showInputMessage="1" showErrorMessage="1" sqref="X207 L571 C852 C856 C858 W1007:X1007 C854">
      <formula1>"?,x"</formula1>
    </dataValidation>
    <dataValidation type="list" allowBlank="1" showInputMessage="1" showErrorMessage="1" sqref="F578:I578 M578:P578 U578:X578">
      <formula1>"?, wird steigen, bleibt konstant, wird sinken"</formula1>
    </dataValidation>
    <dataValidation type="list" allowBlank="1" showInputMessage="1" showErrorMessage="1" sqref="X726">
      <formula1>$R$724:$W$724</formula1>
    </dataValidation>
    <dataValidation type="list" allowBlank="1" showInputMessage="1" showErrorMessage="1" sqref="X764">
      <formula1>$R$740:$W$740</formula1>
    </dataValidation>
    <dataValidation type="list" allowBlank="1" showInputMessage="1" showErrorMessage="1" sqref="C947:D947">
      <formula1>"?,zunehmend Netzfahrplantrassen,zunehmend Gelegenheitstrassen,keine Verschiebungen im Verhältnis zwischen Netzfahrplan- und Gelegenheitstrassen"</formula1>
    </dataValidation>
    <dataValidation type="list" allowBlank="1" showInputMessage="1" showErrorMessage="1" sqref="C859:D859">
      <formula1>#REF!</formula1>
    </dataValidation>
    <dataValidation type="list" allowBlank="1" showInputMessage="1" showErrorMessage="1" sqref="W490:X492 X714 X716 X718 X720 X725 X727 X729 X731 X733 X735 X737 X741 X743 X745 X747 X749 X751 X753 X755 X757 X759 X763 X765 X767 X780 X782 X784 X786 X788 X790 X792 X794 X798 X800 X802 X804 X806 X808 X810 X812 X814 X818 X820 X822 X828 X830 X832 X834 X900 X902 X904 X906 X908 X910 X912 X914 W930 W932 W934 W936 W938 W941 X962 X964 X966 X968 X970 X979 X981 X983">
      <formula1>"?,1,2,3,4,5"</formula1>
    </dataValidation>
    <dataValidation type="whole" operator="greaterThanOrEqual" allowBlank="1" showInputMessage="1" showErrorMessage="1" sqref="S683:X684 S693:X694">
      <formula1>0</formula1>
    </dataValidation>
    <dataValidation type="custom" operator="greaterThanOrEqual" allowBlank="1" showInputMessage="1" showErrorMessage="1" errorTitle="Bitte prüfen Sie Ihre Eingabe!" error="Die Eingabe ist auf 2 Nachkommastellen begrenzt." sqref="U460:W460">
      <formula1>MOD(U460*10^2,1)=0</formula1>
    </dataValidation>
    <dataValidation type="custom" operator="greaterThan" allowBlank="1" showInputMessage="1" showErrorMessage="1" errorTitle="Bitte prüfen Sie Ihre Eingabe!" error="Die Eingabe ist auf 2 Nachkommastellen begrenzt." sqref="U459:W459">
      <formula1>MOD(U459*10^2,1)=0</formula1>
    </dataValidation>
    <dataValidation type="list" allowBlank="1" showInputMessage="1" showErrorMessage="1" sqref="W634:X634 M826:N826 C953:D953 W880 W924:X924 W892 W866:X866 W868:X868 W583:X583 W658:X658 W662:X662 W664:X664 W870:X870 W27:X27 W216:X216 W20:X20 W223:X223 W330:X330 W332:X332 W339:X339 Q664 Q658 Q662">
      <formula1>"?,Ja,Nein"</formula1>
    </dataValidation>
    <dataValidation type="textLength" allowBlank="1" showInputMessage="1" showErrorMessage="1" errorTitle="Keine Eingabe!" error="Dieser Bereich ist nicht zur Eingabe von Daten vorgesehen." sqref="R4">
      <formula1>0</formula1>
      <formula2>0</formula2>
    </dataValidation>
    <dataValidation type="decimal" operator="greaterThanOrEqual" allowBlank="1" showInputMessage="1" showErrorMessage="1" errorTitle="Bitte prüfen Sie Ihre Eingabe!" error="Text und Sonderzeichen sind in diesem Feld nicht zugelassen._x000a_Dieses Feld darf nur ganzzahlige Werte enthalten." sqref="S264:X264 S266:X266 S262:X262 S260:X260">
      <formula1>0</formula1>
    </dataValidation>
    <dataValidation type="whole" allowBlank="1" showInputMessage="1" showErrorMessage="1" errorTitle="Bitte prüfen Sie Ihre Eingabe!" error="Die Eingabe ist auf ganzzahlige Werte begrenzt._x000a_Prozentwerte können 100 nicht überschreiten." sqref="W894:X894">
      <formula1>0</formula1>
      <formula2>100</formula2>
    </dataValidation>
    <dataValidation type="whole" operator="greaterThanOrEqual" allowBlank="1" showInputMessage="1" showErrorMessage="1" errorTitle="Bitte prüfen Sie Ihre Eingabe!" error="Dieses Feld darf nur ganzzahlige Werte enthalten." sqref="S24:X24 S31:X31 M44:X44 M46:X46 M48:X48 M50:X50 M57:X57 M59:X59 M61:X61 M68:X68 M72:X72 M70:X70 M81:X81 M83:X83 M92:X92 M94:X94 M96:X96 M102:X102 S220:X220 S227:X227 M240:X240 M242:X242 M244:X244 M246:X246 M253:X253 M255:X255 M262:R262 M264:R264 M266:R266 S275:X275 M277:X277 M279:X279 M281:X281 M283:X283 M285:X285 M292:X292 M294:X294 M296:X296 M298:X298 M300:X300 M302:X302 M313:X313 M315:X315 M317:X317 S328:X328 S336:X336 S343:X343">
      <formula1>0</formula1>
    </dataValidation>
    <dataValidation type="whole" operator="greaterThanOrEqual" allowBlank="1" showInputMessage="1" showErrorMessage="1" error="Dieses Feld darf nur ganzzahlige Werte enthalten." sqref="M114:X114 M116:X116 M118:X118 M120:X120 M135:X135 M133:X133 M131:X131 M129:X129 M127:X127 M146:X146 M148:X148 M153:X153 M155:X155 M157:X157 M163:X163 M171:X171 M179:X179 M184:X184 M186:X186 M188:X188 M194:X194 M357:R357 M359:R359 M361:R361 M368:R368 M370:R370 M377:R377 M379:R379 M381:R381 M383:R383 M385:R385 M392:R392 M394:R394 M396:R396 M398:R398 M400:R400 S413:X413 S415:X415 S417:X417 U466:W467 R470:W471 O474:W475 R478:W479 R482:W483 M443:R443 S431:X431 S426:X426 M423:R423 P597">
      <formula1>0</formula1>
    </dataValidation>
    <dataValidation type="whole" allowBlank="1" showInputMessage="1" showErrorMessage="1" error="Dieses Feld darf nur ganzzahlige Werte enthalten._x000a_Wertebereich: 1 - 8760" sqref="Q656:X656">
      <formula1>0</formula1>
      <formula2>8760</formula2>
    </dataValidation>
    <dataValidation type="whole" allowBlank="1" showInputMessage="1" showErrorMessage="1" errorTitle="Bitte prüfen Sie Ihre Eingabe!" error="Die Eingabe ist auf ganzzahlige Werte begrenzt._x000a_Bezugsanteile vom DB Energie können 99 Prozent nicht überschreiten." sqref="Q669:R669">
      <formula1>0</formula1>
      <formula2>99</formula2>
    </dataValidation>
    <dataValidation type="whole" allowBlank="1" showInputMessage="1" showErrorMessage="1" errorTitle="Bitte prüfen Sie Ihre Eingabe!" error="Die Eingabe ist auf ganzzahlige Werte begrenzt." sqref="M688:X688 M698:X698">
      <formula1>-99999999999</formula1>
      <formula2>999999999999</formula2>
    </dataValidation>
    <dataValidation type="whole" operator="greaterThanOrEqual" allowBlank="1" showInputMessage="1" showErrorMessage="1" error="Die Eingabe ist auf ganzzahlige Werte begrenzt." sqref="S672:X672 S674:X674 M510:X510 N512:R512 T512:X512 N514:R514 T514:X514 O516:R516 U516:X516 S530:X530 S528:X528 M525:X525 M523:X523 M521:X521 L586:O591 S597:X597 S599:X599 S601:X601 S603:X603 S605:X605 S610:X610 S612:X612 S619:X619 S621:X621 S623:X623 S625:X625 S627:X627 S631:X631 Q642:X642 Q644:X644 Q646:X646 Q648:X648 Q650:X650 Q652:X652 Q654:X654 Q660:X660">
      <formula1>0</formula1>
    </dataValidation>
    <dataValidation type="custom" operator="greaterThanOrEqual" allowBlank="1" showInputMessage="1" showErrorMessage="1" error="Bitte auf maximal 2 Nachkommastellen runden." sqref="M437:R437 M434:R434">
      <formula1>MOD(M434*10^2,1)=0</formula1>
    </dataValidation>
    <dataValidation type="custom" operator="greaterThanOrEqual" allowBlank="1" showInputMessage="1" showErrorMessage="1" error="Die Eingabe ist auf 2 Nachkommastellen begrenzt." sqref="M174:X174 M177:X177">
      <formula1>MOD(M174*10^2,1)=0</formula1>
    </dataValidation>
    <dataValidation type="whole" allowBlank="1" showInputMessage="1" showErrorMessage="1" errorTitle="Bitte prüfen Sie Ihre Eingabe!" error="Die Eingabe ist auf ganzzahlige Werte begrenzt._x000a_Bezugsanteile vom DB Energie können 99 Prozent nicht überschreiten._x000a_" sqref="W669:X669">
      <formula1>0</formula1>
      <formula2>99</formula2>
    </dataValidation>
    <dataValidation type="whole" operator="greaterThanOrEqual" allowBlank="1" showInputMessage="1" showErrorMessage="1" errorTitle="Bitte prüfen Sie Ihre Eingabe!" error="Die Eingabe ist auf ganzzahlige Werte begrenzt." sqref="S504:X504 M537:X537 M539:R539 M541:R541 M543:R543 M545:R545 M547:R547 M558:R558 M560:R560 M562:R562 M564:R564 M566:R566 M569:R569 S884:X884 S886:X886 S888:X888 S890:X890">
      <formula1>0</formula1>
    </dataValidation>
  </dataValidations>
  <pageMargins left="0.59055118110236227" right="0.39370078740157483" top="0.59055118110236227" bottom="0.59055118110236227" header="0.39370078740157483" footer="0.51181102362204722"/>
  <pageSetup paperSize="9" orientation="portrait" r:id="rId1"/>
  <headerFooter alignWithMargins="0">
    <oddFooter>&amp;L         Berichtszeitraum: 2019 / Version 1.9&amp;RSeite &amp;P von &amp;N</oddFooter>
  </headerFooter>
  <rowBreaks count="25" manualBreakCount="25">
    <brk id="34" max="25" man="1"/>
    <brk id="84" max="25" man="1"/>
    <brk id="136" max="25" man="1"/>
    <brk id="164" max="25" man="1"/>
    <brk id="203" max="25" man="1"/>
    <brk id="230" max="25" man="1"/>
    <brk id="267" max="25" man="1"/>
    <brk id="318" max="25" man="1"/>
    <brk id="344" max="25" man="1"/>
    <brk id="401" max="25" man="1"/>
    <brk id="418" max="25" man="1"/>
    <brk id="452" max="25" man="1"/>
    <brk id="496" max="25" man="1"/>
    <brk id="548" max="25" man="1"/>
    <brk id="592" max="25" man="1"/>
    <brk id="636" max="25" man="1"/>
    <brk id="678" max="25" man="1"/>
    <brk id="702" max="25" man="1"/>
    <brk id="768" max="16383" man="1"/>
    <brk id="835" max="25" man="1"/>
    <brk id="861" max="25" man="1"/>
    <brk id="874" max="25" man="1"/>
    <brk id="918" max="25" man="1"/>
    <brk id="956" max="25" man="1"/>
    <brk id="987" max="25" man="1"/>
  </rowBreaks>
  <ignoredErrors>
    <ignoredError sqref="B731 B729:D729 A239:A240 A238 A715:A720 A544:A547 A678:A701 A568:A639 A721:A848 A439:A444 A212:A213 A526:A535 A856:A864 A866:A1004 A345:A350 A549:A553 A453:A499 A702:A714 A106:A114 A93 A500:A518 A362:A366 A235:A237 A95 A137:A144 A286:A287 A118 A116 A120:A135 A149:A150 A371:A375 A368:A370 A386:A387 A382:A385 A419:A420 A434:A437 A446:A451 A189:A210 A247:A248 A850:A853 A271:A272 A377:A379 A537:A541 A641:A669 A1006:A1008 A262:A266 A392:A401 A357:A361 A557:A567" twoDigitTextYear="1"/>
    <ignoredError sqref="V435:V436 P435:P436 M435 S435:S436" unlockedFormula="1"/>
  </ignoredError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tabColor theme="0" tint="-0.14999847407452621"/>
  </sheetPr>
  <dimension ref="A1:AB285"/>
  <sheetViews>
    <sheetView zoomScale="130" zoomScaleNormal="130" zoomScaleSheetLayoutView="100" workbookViewId="0">
      <selection activeCell="S17" sqref="S17:X17"/>
    </sheetView>
  </sheetViews>
  <sheetFormatPr baseColWidth="10" defaultColWidth="11.42578125" defaultRowHeight="12.75" x14ac:dyDescent="0.2"/>
  <cols>
    <col min="1" max="1" width="6.7109375" style="314" customWidth="1"/>
    <col min="2" max="3" width="1.7109375" style="314" customWidth="1"/>
    <col min="4" max="24" width="3.7109375" style="314" customWidth="1"/>
    <col min="25" max="26" width="1.7109375" style="314" customWidth="1"/>
    <col min="27" max="27" width="6.7109375" style="772" customWidth="1"/>
    <col min="28" max="16384" width="11.42578125" style="314"/>
  </cols>
  <sheetData>
    <row r="1" spans="1:27" s="697" customFormat="1" ht="5.25" customHeight="1" x14ac:dyDescent="0.2">
      <c r="A1" s="264"/>
      <c r="B1" s="59"/>
      <c r="C1" s="60"/>
      <c r="D1" s="60"/>
      <c r="E1" s="60"/>
      <c r="F1" s="60"/>
      <c r="G1" s="60"/>
      <c r="H1" s="60"/>
      <c r="I1" s="60"/>
      <c r="J1" s="60"/>
      <c r="K1" s="60"/>
      <c r="L1" s="60"/>
      <c r="M1" s="60"/>
      <c r="N1" s="60"/>
      <c r="O1" s="60"/>
      <c r="P1" s="60"/>
      <c r="Q1" s="60"/>
      <c r="R1" s="60"/>
      <c r="S1" s="60"/>
      <c r="T1" s="60"/>
      <c r="U1" s="60"/>
      <c r="V1" s="60"/>
      <c r="W1" s="60"/>
      <c r="X1" s="60"/>
      <c r="Y1" s="61"/>
      <c r="Z1" s="62"/>
      <c r="AA1" s="777"/>
    </row>
    <row r="2" spans="1:27" s="697" customFormat="1" ht="22.5" customHeight="1" x14ac:dyDescent="0.2">
      <c r="A2" s="385"/>
      <c r="B2" s="1724" t="s">
        <v>1144</v>
      </c>
      <c r="C2" s="1725"/>
      <c r="D2" s="1725"/>
      <c r="E2" s="1725"/>
      <c r="F2" s="1725"/>
      <c r="G2" s="1725"/>
      <c r="H2" s="1725"/>
      <c r="I2" s="1725"/>
      <c r="J2" s="1725"/>
      <c r="K2" s="1725"/>
      <c r="L2" s="1725"/>
      <c r="M2" s="1725"/>
      <c r="N2" s="1725"/>
      <c r="O2" s="1725"/>
      <c r="P2" s="1725"/>
      <c r="Q2" s="1725"/>
      <c r="R2" s="1725"/>
      <c r="S2" s="1725"/>
      <c r="T2" s="1725"/>
      <c r="U2" s="1725"/>
      <c r="V2" s="1725"/>
      <c r="W2" s="1725"/>
      <c r="X2" s="1725"/>
      <c r="Y2" s="1725"/>
      <c r="Z2" s="1726"/>
      <c r="AA2" s="777">
        <f>SUM(AA14:AA284)</f>
        <v>0</v>
      </c>
    </row>
    <row r="3" spans="1:27" s="313" customFormat="1" ht="9" customHeight="1" x14ac:dyDescent="0.2">
      <c r="A3" s="269"/>
      <c r="B3" s="132"/>
      <c r="C3" s="133"/>
      <c r="D3" s="133"/>
      <c r="E3" s="133"/>
      <c r="F3" s="133"/>
      <c r="G3" s="133"/>
      <c r="H3" s="133"/>
      <c r="I3" s="133"/>
      <c r="J3" s="133"/>
      <c r="K3" s="133"/>
      <c r="L3" s="133"/>
      <c r="M3" s="133"/>
      <c r="N3" s="133"/>
      <c r="O3" s="133"/>
      <c r="P3" s="133"/>
      <c r="Q3" s="133"/>
      <c r="R3" s="133"/>
      <c r="S3" s="133"/>
      <c r="T3" s="133"/>
      <c r="U3" s="133"/>
      <c r="V3" s="133"/>
      <c r="W3" s="133"/>
      <c r="X3" s="134"/>
      <c r="Y3" s="134"/>
      <c r="Z3" s="135"/>
      <c r="AA3" s="772"/>
    </row>
    <row r="4" spans="1:27" s="313" customFormat="1" ht="27" customHeight="1" x14ac:dyDescent="0.2">
      <c r="A4" s="388" t="s">
        <v>395</v>
      </c>
      <c r="B4" s="137"/>
      <c r="C4" s="138" t="s">
        <v>47</v>
      </c>
      <c r="D4" s="426"/>
      <c r="E4" s="426"/>
      <c r="F4" s="426"/>
      <c r="G4" s="426"/>
      <c r="H4" s="138"/>
      <c r="I4" s="426"/>
      <c r="J4" s="426"/>
      <c r="K4" s="426"/>
      <c r="L4" s="1727" t="str">
        <f>IF(Stammdaten!S21&lt;&gt;"",Stammdaten!S21,"-")</f>
        <v>00000000</v>
      </c>
      <c r="M4" s="1728"/>
      <c r="N4" s="1728"/>
      <c r="O4" s="1728"/>
      <c r="P4" s="1728"/>
      <c r="Q4" s="1729"/>
      <c r="R4" s="426"/>
      <c r="S4" s="2047" t="str">
        <f>IF(Stammdaten!S21&lt;&gt;"","","Die Berichtsstellennummer wird aus den Stammdaten übertragen.")</f>
        <v/>
      </c>
      <c r="T4" s="2048"/>
      <c r="U4" s="2048"/>
      <c r="V4" s="2048"/>
      <c r="W4" s="2048"/>
      <c r="X4" s="2048"/>
      <c r="Y4" s="2048"/>
      <c r="Z4" s="141"/>
      <c r="AA4" s="772"/>
    </row>
    <row r="5" spans="1:27" s="313" customFormat="1" ht="5.45" customHeight="1" x14ac:dyDescent="0.2">
      <c r="A5" s="385"/>
      <c r="B5" s="142"/>
      <c r="C5" s="143"/>
      <c r="D5" s="143"/>
      <c r="E5" s="143"/>
      <c r="F5" s="143"/>
      <c r="G5" s="143"/>
      <c r="H5" s="143"/>
      <c r="I5" s="143"/>
      <c r="J5" s="143"/>
      <c r="K5" s="143"/>
      <c r="L5" s="143"/>
      <c r="M5" s="143"/>
      <c r="N5" s="143"/>
      <c r="O5" s="143"/>
      <c r="P5" s="143"/>
      <c r="Q5" s="143"/>
      <c r="R5" s="143"/>
      <c r="S5" s="143"/>
      <c r="T5" s="143"/>
      <c r="U5" s="143"/>
      <c r="V5" s="143"/>
      <c r="W5" s="143"/>
      <c r="X5" s="144"/>
      <c r="Y5" s="144"/>
      <c r="Z5" s="145"/>
      <c r="AA5" s="772"/>
    </row>
    <row r="6" spans="1:27" s="313" customFormat="1" ht="5.45" customHeight="1" x14ac:dyDescent="0.2">
      <c r="A6" s="385"/>
      <c r="B6" s="137"/>
      <c r="C6" s="138"/>
      <c r="D6" s="426"/>
      <c r="E6" s="426"/>
      <c r="F6" s="426"/>
      <c r="G6" s="426"/>
      <c r="H6" s="138"/>
      <c r="I6" s="426"/>
      <c r="J6" s="426"/>
      <c r="K6" s="426"/>
      <c r="L6" s="138"/>
      <c r="M6" s="426"/>
      <c r="N6" s="426"/>
      <c r="O6" s="426"/>
      <c r="P6" s="138"/>
      <c r="Q6" s="426"/>
      <c r="R6" s="426"/>
      <c r="S6" s="426"/>
      <c r="T6" s="138"/>
      <c r="U6" s="426"/>
      <c r="V6" s="426"/>
      <c r="W6" s="426"/>
      <c r="X6" s="140"/>
      <c r="Y6" s="140"/>
      <c r="Z6" s="141"/>
      <c r="AA6" s="772"/>
    </row>
    <row r="7" spans="1:27" s="697" customFormat="1" ht="36" customHeight="1" x14ac:dyDescent="0.2">
      <c r="A7" s="392" t="s">
        <v>219</v>
      </c>
      <c r="B7" s="74"/>
      <c r="C7" s="1376" t="s">
        <v>1036</v>
      </c>
      <c r="D7" s="1377"/>
      <c r="E7" s="1377"/>
      <c r="F7" s="1377"/>
      <c r="G7" s="1377"/>
      <c r="H7" s="1377"/>
      <c r="I7" s="1377"/>
      <c r="J7" s="1377"/>
      <c r="K7" s="1377"/>
      <c r="L7" s="1377"/>
      <c r="M7" s="1377"/>
      <c r="N7" s="1377"/>
      <c r="O7" s="1377"/>
      <c r="P7" s="1377"/>
      <c r="Q7" s="1377"/>
      <c r="R7" s="1377"/>
      <c r="S7" s="1377"/>
      <c r="T7" s="1377"/>
      <c r="U7" s="1377"/>
      <c r="V7" s="1377"/>
      <c r="W7" s="1377"/>
      <c r="X7" s="1377"/>
      <c r="Y7" s="56"/>
      <c r="Z7" s="69"/>
      <c r="AA7" s="777"/>
    </row>
    <row r="8" spans="1:27" s="313" customFormat="1" ht="5.45" customHeight="1" x14ac:dyDescent="0.2">
      <c r="A8" s="385"/>
      <c r="B8" s="142"/>
      <c r="C8" s="143"/>
      <c r="D8" s="143"/>
      <c r="E8" s="143"/>
      <c r="F8" s="143"/>
      <c r="G8" s="143"/>
      <c r="H8" s="143"/>
      <c r="I8" s="143"/>
      <c r="J8" s="143"/>
      <c r="K8" s="143"/>
      <c r="L8" s="143"/>
      <c r="M8" s="143"/>
      <c r="N8" s="143"/>
      <c r="O8" s="143"/>
      <c r="P8" s="143"/>
      <c r="Q8" s="143"/>
      <c r="R8" s="143"/>
      <c r="S8" s="143"/>
      <c r="T8" s="143"/>
      <c r="U8" s="143"/>
      <c r="V8" s="143"/>
      <c r="W8" s="143"/>
      <c r="X8" s="144"/>
      <c r="Y8" s="144"/>
      <c r="Z8" s="145"/>
      <c r="AA8" s="772"/>
    </row>
    <row r="9" spans="1:27" s="313" customFormat="1" ht="5.45" customHeight="1" x14ac:dyDescent="0.2">
      <c r="A9" s="269"/>
      <c r="B9" s="137"/>
      <c r="C9" s="138"/>
      <c r="D9" s="426"/>
      <c r="E9" s="426"/>
      <c r="F9" s="426"/>
      <c r="G9" s="426"/>
      <c r="H9" s="138"/>
      <c r="I9" s="426"/>
      <c r="J9" s="426"/>
      <c r="K9" s="426"/>
      <c r="L9" s="138"/>
      <c r="M9" s="426"/>
      <c r="N9" s="426"/>
      <c r="O9" s="426"/>
      <c r="P9" s="138"/>
      <c r="Q9" s="426"/>
      <c r="R9" s="426"/>
      <c r="S9" s="426"/>
      <c r="T9" s="138"/>
      <c r="U9" s="426"/>
      <c r="V9" s="426"/>
      <c r="W9" s="426"/>
      <c r="X9" s="140"/>
      <c r="Y9" s="140"/>
      <c r="Z9" s="141"/>
      <c r="AA9" s="772"/>
    </row>
    <row r="10" spans="1:27" s="313" customFormat="1" ht="30" customHeight="1" x14ac:dyDescent="0.2">
      <c r="A10" s="274" t="s">
        <v>386</v>
      </c>
      <c r="B10" s="137"/>
      <c r="C10" s="138" t="s">
        <v>147</v>
      </c>
      <c r="D10" s="426"/>
      <c r="E10" s="426"/>
      <c r="F10" s="426"/>
      <c r="G10" s="426"/>
      <c r="H10" s="139"/>
      <c r="I10" s="593"/>
      <c r="J10" s="593"/>
      <c r="K10" s="593"/>
      <c r="L10" s="1731" t="str">
        <f>IF(Stammdaten!L28&lt;&gt;"",Stammdaten!L28,"")</f>
        <v/>
      </c>
      <c r="M10" s="1732"/>
      <c r="N10" s="1732"/>
      <c r="O10" s="1732"/>
      <c r="P10" s="1732"/>
      <c r="Q10" s="1732"/>
      <c r="R10" s="1732"/>
      <c r="S10" s="1732"/>
      <c r="T10" s="1732"/>
      <c r="U10" s="1732"/>
      <c r="V10" s="1732"/>
      <c r="W10" s="1732"/>
      <c r="X10" s="1733"/>
      <c r="Y10" s="56"/>
      <c r="Z10" s="141"/>
      <c r="AA10" s="772"/>
    </row>
    <row r="11" spans="1:27" s="313" customFormat="1" ht="5.45" customHeight="1" x14ac:dyDescent="0.2">
      <c r="A11" s="269"/>
      <c r="B11" s="216"/>
      <c r="C11" s="628"/>
      <c r="D11" s="628"/>
      <c r="E11" s="628"/>
      <c r="F11" s="628"/>
      <c r="G11" s="628"/>
      <c r="H11" s="625"/>
      <c r="I11" s="625"/>
      <c r="J11" s="625"/>
      <c r="K11" s="625"/>
      <c r="L11" s="625"/>
      <c r="M11" s="625"/>
      <c r="N11" s="625"/>
      <c r="O11" s="625"/>
      <c r="P11" s="625"/>
      <c r="Q11" s="625"/>
      <c r="R11" s="625"/>
      <c r="S11" s="625"/>
      <c r="T11" s="625"/>
      <c r="U11" s="625"/>
      <c r="V11" s="625"/>
      <c r="W11" s="625"/>
      <c r="X11" s="140"/>
      <c r="Y11" s="140"/>
      <c r="Z11" s="141"/>
      <c r="AA11" s="794"/>
    </row>
    <row r="12" spans="1:27" s="697" customFormat="1" ht="45" customHeight="1" x14ac:dyDescent="0.2">
      <c r="A12" s="392" t="s">
        <v>219</v>
      </c>
      <c r="B12" s="74"/>
      <c r="C12" s="2056" t="s">
        <v>1511</v>
      </c>
      <c r="D12" s="2057"/>
      <c r="E12" s="2057"/>
      <c r="F12" s="2057"/>
      <c r="G12" s="2057"/>
      <c r="H12" s="2057"/>
      <c r="I12" s="2057"/>
      <c r="J12" s="2057"/>
      <c r="K12" s="2057"/>
      <c r="L12" s="2057"/>
      <c r="M12" s="2057"/>
      <c r="N12" s="2057"/>
      <c r="O12" s="2057"/>
      <c r="P12" s="2057"/>
      <c r="Q12" s="2057"/>
      <c r="R12" s="2057"/>
      <c r="S12" s="2057"/>
      <c r="T12" s="2057"/>
      <c r="U12" s="2057"/>
      <c r="V12" s="2057"/>
      <c r="W12" s="2057"/>
      <c r="X12" s="2057"/>
      <c r="Y12" s="56"/>
      <c r="Z12" s="69"/>
      <c r="AA12" s="777"/>
    </row>
    <row r="13" spans="1:27" s="313" customFormat="1" ht="5.45" customHeight="1" x14ac:dyDescent="0.2">
      <c r="A13" s="269"/>
      <c r="B13" s="146"/>
      <c r="C13" s="147"/>
      <c r="D13" s="147"/>
      <c r="E13" s="147"/>
      <c r="F13" s="147"/>
      <c r="G13" s="147"/>
      <c r="H13" s="147"/>
      <c r="I13" s="147"/>
      <c r="J13" s="147"/>
      <c r="K13" s="147"/>
      <c r="L13" s="147"/>
      <c r="M13" s="147"/>
      <c r="N13" s="147"/>
      <c r="O13" s="147"/>
      <c r="P13" s="147"/>
      <c r="Q13" s="147"/>
      <c r="R13" s="147"/>
      <c r="S13" s="147"/>
      <c r="T13" s="147"/>
      <c r="U13" s="147"/>
      <c r="V13" s="147"/>
      <c r="W13" s="147"/>
      <c r="X13" s="148"/>
      <c r="Y13" s="148"/>
      <c r="Z13" s="149"/>
      <c r="AA13" s="772"/>
    </row>
    <row r="14" spans="1:27" s="313" customFormat="1" ht="5.25" customHeight="1" x14ac:dyDescent="0.2">
      <c r="A14" s="269"/>
      <c r="B14" s="137"/>
      <c r="C14" s="138"/>
      <c r="D14" s="426"/>
      <c r="E14" s="426"/>
      <c r="F14" s="426"/>
      <c r="G14" s="426"/>
      <c r="H14" s="138"/>
      <c r="I14" s="426"/>
      <c r="J14" s="426"/>
      <c r="K14" s="426"/>
      <c r="L14" s="138"/>
      <c r="M14" s="426"/>
      <c r="N14" s="426"/>
      <c r="O14" s="426"/>
      <c r="P14" s="138"/>
      <c r="Q14" s="426"/>
      <c r="R14" s="426"/>
      <c r="S14" s="426"/>
      <c r="T14" s="138"/>
      <c r="U14" s="426"/>
      <c r="V14" s="426"/>
      <c r="W14" s="426"/>
      <c r="X14" s="140"/>
      <c r="Y14" s="140"/>
      <c r="Z14" s="141"/>
      <c r="AA14" s="794"/>
    </row>
    <row r="15" spans="1:27" s="313" customFormat="1" ht="24" customHeight="1" x14ac:dyDescent="0.2">
      <c r="A15" s="269"/>
      <c r="B15" s="216"/>
      <c r="C15" s="224" t="s">
        <v>1328</v>
      </c>
      <c r="D15" s="224"/>
      <c r="E15" s="224"/>
      <c r="F15" s="224"/>
      <c r="G15" s="224"/>
      <c r="H15" s="139"/>
      <c r="I15" s="435"/>
      <c r="J15" s="435"/>
      <c r="K15" s="435"/>
      <c r="L15" s="139"/>
      <c r="M15" s="435"/>
      <c r="N15" s="435"/>
      <c r="O15" s="435"/>
      <c r="P15" s="139"/>
      <c r="Q15" s="435"/>
      <c r="R15" s="435"/>
      <c r="S15" s="435"/>
      <c r="T15" s="139"/>
      <c r="U15" s="435"/>
      <c r="V15" s="435"/>
      <c r="W15" s="435"/>
      <c r="X15" s="140"/>
      <c r="Y15" s="140"/>
      <c r="Z15" s="141"/>
      <c r="AA15" s="794"/>
    </row>
    <row r="16" spans="1:27" s="313" customFormat="1" ht="5.45" customHeight="1" x14ac:dyDescent="0.2">
      <c r="A16" s="269"/>
      <c r="B16" s="216"/>
      <c r="C16" s="139"/>
      <c r="D16" s="435"/>
      <c r="E16" s="435"/>
      <c r="F16" s="435"/>
      <c r="G16" s="435"/>
      <c r="H16" s="138"/>
      <c r="I16" s="426"/>
      <c r="J16" s="426"/>
      <c r="K16" s="426"/>
      <c r="L16" s="138"/>
      <c r="M16" s="426"/>
      <c r="N16" s="426"/>
      <c r="O16" s="426"/>
      <c r="P16" s="138"/>
      <c r="Q16" s="426"/>
      <c r="R16" s="426"/>
      <c r="S16" s="426"/>
      <c r="T16" s="138"/>
      <c r="U16" s="426"/>
      <c r="V16" s="426"/>
      <c r="W16" s="426"/>
      <c r="X16" s="140"/>
      <c r="Y16" s="140"/>
      <c r="Z16" s="141"/>
      <c r="AA16" s="794"/>
    </row>
    <row r="17" spans="1:28" s="313" customFormat="1" ht="21" customHeight="1" x14ac:dyDescent="0.2">
      <c r="A17" s="270" t="s">
        <v>385</v>
      </c>
      <c r="B17" s="216"/>
      <c r="C17" s="225" t="s">
        <v>206</v>
      </c>
      <c r="D17" s="225"/>
      <c r="E17" s="225"/>
      <c r="F17" s="225"/>
      <c r="G17" s="225"/>
      <c r="H17" s="138"/>
      <c r="I17" s="426"/>
      <c r="J17" s="426"/>
      <c r="K17" s="426"/>
      <c r="L17" s="138"/>
      <c r="M17" s="426"/>
      <c r="N17" s="426"/>
      <c r="O17" s="531"/>
      <c r="P17" s="531"/>
      <c r="Q17" s="531"/>
      <c r="R17" s="531"/>
      <c r="S17" s="2044"/>
      <c r="T17" s="2049"/>
      <c r="U17" s="2049"/>
      <c r="V17" s="2049"/>
      <c r="W17" s="2049"/>
      <c r="X17" s="2049"/>
      <c r="Y17" s="140" t="s">
        <v>752</v>
      </c>
      <c r="Z17" s="141"/>
      <c r="AA17" s="794">
        <f>IF(S17="?",0,IF(S17&lt;&gt;"",1,0))</f>
        <v>0</v>
      </c>
    </row>
    <row r="18" spans="1:28" s="313" customFormat="1" ht="45" customHeight="1" x14ac:dyDescent="0.2">
      <c r="A18" s="394" t="s">
        <v>219</v>
      </c>
      <c r="B18" s="216"/>
      <c r="C18" s="1457" t="s">
        <v>1651</v>
      </c>
      <c r="D18" s="1457"/>
      <c r="E18" s="1457"/>
      <c r="F18" s="1457"/>
      <c r="G18" s="1457"/>
      <c r="H18" s="2042"/>
      <c r="I18" s="2042"/>
      <c r="J18" s="2042"/>
      <c r="K18" s="2042"/>
      <c r="L18" s="2042"/>
      <c r="M18" s="1266"/>
      <c r="N18" s="1266"/>
      <c r="O18" s="1266"/>
      <c r="P18" s="1266"/>
      <c r="Q18" s="1266"/>
      <c r="R18" s="226"/>
      <c r="S18" s="226"/>
      <c r="T18" s="226"/>
      <c r="U18" s="226"/>
      <c r="V18" s="226"/>
      <c r="W18" s="226"/>
      <c r="X18" s="140"/>
      <c r="Y18" s="140"/>
      <c r="Z18" s="141"/>
      <c r="AA18" s="794"/>
    </row>
    <row r="19" spans="1:28" s="313" customFormat="1" ht="5.45" customHeight="1" x14ac:dyDescent="0.2">
      <c r="A19" s="269"/>
      <c r="B19" s="216"/>
      <c r="C19" s="533"/>
      <c r="D19" s="533"/>
      <c r="E19" s="533"/>
      <c r="F19" s="533"/>
      <c r="G19" s="533"/>
      <c r="H19" s="531"/>
      <c r="I19" s="531"/>
      <c r="J19" s="531"/>
      <c r="K19" s="531"/>
      <c r="L19" s="531"/>
      <c r="M19" s="531"/>
      <c r="N19" s="531"/>
      <c r="O19" s="531"/>
      <c r="P19" s="531"/>
      <c r="Q19" s="531"/>
      <c r="R19" s="531"/>
      <c r="S19" s="226"/>
      <c r="T19" s="226"/>
      <c r="U19" s="226"/>
      <c r="V19" s="226"/>
      <c r="W19" s="226"/>
      <c r="X19" s="140"/>
      <c r="Y19" s="140"/>
      <c r="Z19" s="141"/>
      <c r="AA19" s="794"/>
    </row>
    <row r="20" spans="1:28" s="313" customFormat="1" ht="21" customHeight="1" x14ac:dyDescent="0.2">
      <c r="A20" s="271" t="s">
        <v>559</v>
      </c>
      <c r="B20" s="216"/>
      <c r="C20" s="781"/>
      <c r="D20" s="215" t="s">
        <v>753</v>
      </c>
      <c r="E20" s="215"/>
      <c r="F20" s="215"/>
      <c r="G20" s="215"/>
      <c r="H20" s="227"/>
      <c r="I20" s="227"/>
      <c r="J20" s="227"/>
      <c r="K20" s="227"/>
      <c r="L20" s="143"/>
      <c r="M20" s="2044"/>
      <c r="N20" s="2045"/>
      <c r="O20" s="2045"/>
      <c r="P20" s="2045"/>
      <c r="Q20" s="532" t="s">
        <v>752</v>
      </c>
      <c r="R20" s="531"/>
      <c r="S20" s="778" t="s">
        <v>219</v>
      </c>
      <c r="T20" s="2050" t="s">
        <v>875</v>
      </c>
      <c r="U20" s="2051"/>
      <c r="V20" s="2051"/>
      <c r="W20" s="2051"/>
      <c r="X20" s="2052"/>
      <c r="Y20" s="140"/>
      <c r="Z20" s="141"/>
      <c r="AA20" s="794">
        <f>IF(M20="?",0,IF(M20&lt;&gt;"",1,0))</f>
        <v>0</v>
      </c>
    </row>
    <row r="21" spans="1:28" s="313" customFormat="1" ht="5.45" customHeight="1" x14ac:dyDescent="0.2">
      <c r="A21" s="269"/>
      <c r="B21" s="216"/>
      <c r="C21" s="628"/>
      <c r="D21" s="628"/>
      <c r="E21" s="628"/>
      <c r="F21" s="628"/>
      <c r="G21" s="628"/>
      <c r="H21" s="625"/>
      <c r="I21" s="625"/>
      <c r="J21" s="625"/>
      <c r="K21" s="625"/>
      <c r="L21" s="625"/>
      <c r="M21" s="625"/>
      <c r="N21" s="625"/>
      <c r="O21" s="625"/>
      <c r="P21" s="625"/>
      <c r="Q21" s="625"/>
      <c r="R21" s="625"/>
      <c r="S21" s="226"/>
      <c r="T21" s="2053"/>
      <c r="U21" s="1700"/>
      <c r="V21" s="1700"/>
      <c r="W21" s="1700"/>
      <c r="X21" s="2054"/>
      <c r="Y21" s="140"/>
      <c r="Z21" s="141"/>
      <c r="AA21" s="794"/>
    </row>
    <row r="22" spans="1:28" s="313" customFormat="1" ht="21" customHeight="1" x14ac:dyDescent="0.2">
      <c r="A22" s="271" t="s">
        <v>898</v>
      </c>
      <c r="B22" s="216"/>
      <c r="C22" s="781"/>
      <c r="D22" s="215" t="s">
        <v>874</v>
      </c>
      <c r="E22" s="215"/>
      <c r="F22" s="215"/>
      <c r="G22" s="215"/>
      <c r="H22" s="227"/>
      <c r="I22" s="227"/>
      <c r="J22" s="227"/>
      <c r="K22" s="227"/>
      <c r="L22" s="143"/>
      <c r="M22" s="2044"/>
      <c r="N22" s="2045"/>
      <c r="O22" s="2045"/>
      <c r="P22" s="2045"/>
      <c r="Q22" s="626" t="s">
        <v>752</v>
      </c>
      <c r="R22" s="625"/>
      <c r="S22" s="226"/>
      <c r="T22" s="2053"/>
      <c r="U22" s="1700"/>
      <c r="V22" s="1700"/>
      <c r="W22" s="1700"/>
      <c r="X22" s="2054"/>
      <c r="Y22" s="140"/>
      <c r="Z22" s="141"/>
      <c r="AA22" s="794">
        <f>IF(M22="?",0,IF(M22&lt;&gt;"",1,0))</f>
        <v>0</v>
      </c>
    </row>
    <row r="23" spans="1:28" s="313" customFormat="1" ht="5.45" customHeight="1" x14ac:dyDescent="0.2">
      <c r="A23" s="269"/>
      <c r="B23" s="216"/>
      <c r="C23" s="628"/>
      <c r="D23" s="628"/>
      <c r="E23" s="628"/>
      <c r="F23" s="628"/>
      <c r="G23" s="628"/>
      <c r="H23" s="625"/>
      <c r="I23" s="625"/>
      <c r="J23" s="625"/>
      <c r="K23" s="625"/>
      <c r="L23" s="625"/>
      <c r="M23" s="625"/>
      <c r="N23" s="625"/>
      <c r="O23" s="625"/>
      <c r="P23" s="625"/>
      <c r="Q23" s="625"/>
      <c r="R23" s="625"/>
      <c r="S23" s="226"/>
      <c r="T23" s="2053"/>
      <c r="U23" s="1700"/>
      <c r="V23" s="1700"/>
      <c r="W23" s="1700"/>
      <c r="X23" s="2054"/>
      <c r="Y23" s="140"/>
      <c r="Z23" s="141"/>
      <c r="AA23" s="794"/>
    </row>
    <row r="24" spans="1:28" s="313" customFormat="1" ht="21" customHeight="1" x14ac:dyDescent="0.2">
      <c r="A24" s="270" t="s">
        <v>1638</v>
      </c>
      <c r="B24" s="216"/>
      <c r="C24" s="781"/>
      <c r="D24" s="215" t="s">
        <v>1454</v>
      </c>
      <c r="E24" s="215"/>
      <c r="F24" s="215"/>
      <c r="G24" s="215"/>
      <c r="H24" s="227"/>
      <c r="I24" s="227"/>
      <c r="J24" s="227"/>
      <c r="K24" s="227"/>
      <c r="L24" s="143"/>
      <c r="M24" s="2044"/>
      <c r="N24" s="2045"/>
      <c r="O24" s="2045"/>
      <c r="P24" s="2045"/>
      <c r="Q24" s="1071" t="s">
        <v>752</v>
      </c>
      <c r="R24" s="625"/>
      <c r="S24" s="226"/>
      <c r="T24" s="1518"/>
      <c r="U24" s="1519"/>
      <c r="V24" s="1519"/>
      <c r="W24" s="1519"/>
      <c r="X24" s="2055"/>
      <c r="Y24" s="140"/>
      <c r="Z24" s="141"/>
      <c r="AA24" s="794">
        <f>IF(M24="?",0,IF(M24&lt;&gt;"",1,0))</f>
        <v>0</v>
      </c>
    </row>
    <row r="25" spans="1:28" s="313" customFormat="1" ht="5.25" customHeight="1" x14ac:dyDescent="0.2">
      <c r="A25" s="269"/>
      <c r="B25" s="216"/>
      <c r="C25" s="228"/>
      <c r="D25" s="228"/>
      <c r="E25" s="228"/>
      <c r="F25" s="228"/>
      <c r="G25" s="228"/>
      <c r="H25" s="138"/>
      <c r="I25" s="426"/>
      <c r="J25" s="426"/>
      <c r="K25" s="426"/>
      <c r="L25" s="138"/>
      <c r="M25" s="426"/>
      <c r="N25" s="426"/>
      <c r="O25" s="426"/>
      <c r="P25" s="226"/>
      <c r="Q25" s="226"/>
      <c r="R25" s="226"/>
      <c r="S25" s="226"/>
      <c r="T25" s="226"/>
      <c r="U25" s="226"/>
      <c r="V25" s="226"/>
      <c r="W25" s="226"/>
      <c r="X25" s="226"/>
      <c r="Y25" s="140"/>
      <c r="Z25" s="141"/>
      <c r="AA25" s="794"/>
    </row>
    <row r="26" spans="1:28" s="313" customFormat="1" ht="21" customHeight="1" x14ac:dyDescent="0.2">
      <c r="A26" s="270" t="s">
        <v>560</v>
      </c>
      <c r="B26" s="216"/>
      <c r="C26" s="781"/>
      <c r="D26" s="215" t="s">
        <v>754</v>
      </c>
      <c r="E26" s="215"/>
      <c r="F26" s="215"/>
      <c r="G26" s="215"/>
      <c r="H26" s="143"/>
      <c r="I26" s="143"/>
      <c r="J26" s="143"/>
      <c r="K26" s="143"/>
      <c r="L26" s="143"/>
      <c r="M26" s="2044"/>
      <c r="N26" s="2045"/>
      <c r="O26" s="2045"/>
      <c r="P26" s="2045"/>
      <c r="Q26" s="532" t="s">
        <v>752</v>
      </c>
      <c r="R26" s="531"/>
      <c r="S26" s="226"/>
      <c r="T26" s="226"/>
      <c r="U26" s="226"/>
      <c r="V26" s="226"/>
      <c r="W26" s="226"/>
      <c r="X26" s="226"/>
      <c r="Y26" s="140"/>
      <c r="Z26" s="141"/>
      <c r="AA26" s="794">
        <f>IF(M26="?",0,IF(M26&lt;&gt;"",1,0))</f>
        <v>0</v>
      </c>
    </row>
    <row r="27" spans="1:28" s="312" customFormat="1" ht="21.75" customHeight="1" x14ac:dyDescent="0.2">
      <c r="A27" s="271" t="s">
        <v>1635</v>
      </c>
      <c r="B27" s="150"/>
      <c r="C27" s="1837" t="s">
        <v>1379</v>
      </c>
      <c r="D27" s="1837"/>
      <c r="E27" s="1837"/>
      <c r="F27" s="1837"/>
      <c r="G27" s="1837"/>
      <c r="H27" s="1597"/>
      <c r="I27" s="1597"/>
      <c r="J27" s="1597"/>
      <c r="K27" s="1597"/>
      <c r="L27" s="1597"/>
      <c r="M27" s="1597"/>
      <c r="N27" s="1597"/>
      <c r="O27" s="1597"/>
      <c r="P27" s="1597"/>
      <c r="Q27" s="1597"/>
      <c r="R27" s="1597"/>
      <c r="S27" s="1597"/>
      <c r="T27" s="1597"/>
      <c r="U27" s="1597"/>
      <c r="V27" s="1597"/>
      <c r="W27" s="1597"/>
      <c r="X27" s="1597"/>
      <c r="Y27" s="1057"/>
      <c r="Z27" s="141"/>
      <c r="AA27" s="794"/>
    </row>
    <row r="28" spans="1:28" s="312" customFormat="1" ht="21" customHeight="1" x14ac:dyDescent="0.2">
      <c r="A28" s="387"/>
      <c r="B28" s="150"/>
      <c r="C28" s="1458"/>
      <c r="D28" s="1458"/>
      <c r="E28" s="1458"/>
      <c r="F28" s="1458"/>
      <c r="G28" s="1458"/>
      <c r="H28" s="1458"/>
      <c r="I28" s="1458"/>
      <c r="J28" s="1458"/>
      <c r="K28" s="1458"/>
      <c r="L28" s="1458"/>
      <c r="M28" s="1458"/>
      <c r="N28" s="1458"/>
      <c r="O28" s="1458"/>
      <c r="P28" s="1458"/>
      <c r="Q28" s="1458"/>
      <c r="R28" s="1458"/>
      <c r="S28" s="1458"/>
      <c r="T28" s="1458"/>
      <c r="U28" s="1458"/>
      <c r="V28" s="1458"/>
      <c r="W28" s="1458"/>
      <c r="X28" s="1458"/>
      <c r="Y28" s="1057"/>
      <c r="Z28" s="141"/>
      <c r="AA28" s="794">
        <f>IF(C28="?",0,IF(C28&lt;&gt;"",1,0))</f>
        <v>0</v>
      </c>
    </row>
    <row r="29" spans="1:28" s="313" customFormat="1" ht="12" customHeight="1" x14ac:dyDescent="0.2">
      <c r="A29" s="269"/>
      <c r="B29" s="216"/>
      <c r="C29" s="228"/>
      <c r="D29" s="228"/>
      <c r="E29" s="228"/>
      <c r="F29" s="228"/>
      <c r="G29" s="228"/>
      <c r="H29" s="625"/>
      <c r="I29" s="625"/>
      <c r="J29" s="625"/>
      <c r="K29" s="625"/>
      <c r="L29" s="625"/>
      <c r="M29" s="625"/>
      <c r="N29" s="625"/>
      <c r="O29" s="625"/>
      <c r="P29" s="226"/>
      <c r="Q29" s="226"/>
      <c r="R29" s="226"/>
      <c r="S29" s="226"/>
      <c r="T29" s="226"/>
      <c r="U29" s="226"/>
      <c r="V29" s="226"/>
      <c r="W29" s="226"/>
      <c r="X29" s="140"/>
      <c r="Y29" s="140"/>
      <c r="Z29" s="141"/>
      <c r="AA29" s="794"/>
    </row>
    <row r="30" spans="1:28" s="313" customFormat="1" ht="23.25" customHeight="1" x14ac:dyDescent="0.2">
      <c r="A30" s="270" t="s">
        <v>561</v>
      </c>
      <c r="B30" s="216"/>
      <c r="C30" s="1782" t="s">
        <v>862</v>
      </c>
      <c r="D30" s="1782"/>
      <c r="E30" s="1782"/>
      <c r="F30" s="1782"/>
      <c r="G30" s="1782"/>
      <c r="H30" s="2046"/>
      <c r="I30" s="2046"/>
      <c r="J30" s="2046"/>
      <c r="K30" s="2046"/>
      <c r="L30" s="2046"/>
      <c r="M30" s="1751"/>
      <c r="N30" s="1751"/>
      <c r="O30" s="1751"/>
      <c r="P30" s="1751"/>
      <c r="Q30" s="531"/>
      <c r="R30" s="531"/>
      <c r="S30" s="2043"/>
      <c r="T30" s="2043"/>
      <c r="U30" s="2043"/>
      <c r="V30" s="2043"/>
      <c r="W30" s="2043"/>
      <c r="X30" s="2043"/>
      <c r="Y30" s="140" t="s">
        <v>752</v>
      </c>
      <c r="Z30" s="141"/>
      <c r="AA30" s="794">
        <f>IF(S30="?",0,IF(S30&lt;&gt;"",1,0))</f>
        <v>0</v>
      </c>
      <c r="AB30" s="312"/>
    </row>
    <row r="31" spans="1:28" s="313" customFormat="1" ht="5.45" customHeight="1" x14ac:dyDescent="0.2">
      <c r="A31" s="269"/>
      <c r="B31" s="216"/>
      <c r="C31" s="138"/>
      <c r="D31" s="426"/>
      <c r="E31" s="426"/>
      <c r="F31" s="426"/>
      <c r="G31" s="426"/>
      <c r="H31" s="138"/>
      <c r="I31" s="426"/>
      <c r="J31" s="426"/>
      <c r="K31" s="426"/>
      <c r="L31" s="138"/>
      <c r="M31" s="426"/>
      <c r="N31" s="426"/>
      <c r="O31" s="426"/>
      <c r="P31" s="226"/>
      <c r="Q31" s="226"/>
      <c r="R31" s="226"/>
      <c r="S31" s="226"/>
      <c r="T31" s="226"/>
      <c r="U31" s="226"/>
      <c r="V31" s="226"/>
      <c r="W31" s="226"/>
      <c r="X31" s="140"/>
      <c r="Y31" s="140"/>
      <c r="Z31" s="141"/>
      <c r="AA31" s="794"/>
    </row>
    <row r="32" spans="1:28" s="313" customFormat="1" ht="18" customHeight="1" x14ac:dyDescent="0.2">
      <c r="A32" s="271" t="s">
        <v>562</v>
      </c>
      <c r="B32" s="216"/>
      <c r="C32" s="781"/>
      <c r="D32" s="215" t="s">
        <v>753</v>
      </c>
      <c r="E32" s="215"/>
      <c r="F32" s="215"/>
      <c r="G32" s="215"/>
      <c r="H32" s="227"/>
      <c r="I32" s="227"/>
      <c r="J32" s="227"/>
      <c r="K32" s="227"/>
      <c r="L32" s="143"/>
      <c r="M32" s="2044"/>
      <c r="N32" s="2045"/>
      <c r="O32" s="2045"/>
      <c r="P32" s="2045"/>
      <c r="Q32" s="532" t="s">
        <v>752</v>
      </c>
      <c r="R32" s="531"/>
      <c r="S32" s="531"/>
      <c r="T32" s="531"/>
      <c r="U32" s="531"/>
      <c r="V32" s="531"/>
      <c r="W32" s="531"/>
      <c r="X32" s="140"/>
      <c r="Y32" s="140"/>
      <c r="Z32" s="141"/>
      <c r="AA32" s="794">
        <f>IF(M32="?",0,IF(M32&lt;&gt;"",1,0))</f>
        <v>0</v>
      </c>
    </row>
    <row r="33" spans="1:27" s="312" customFormat="1" ht="23.25" customHeight="1" x14ac:dyDescent="0.2">
      <c r="A33" s="268"/>
      <c r="B33" s="150"/>
      <c r="C33" s="1837" t="s">
        <v>1650</v>
      </c>
      <c r="D33" s="1837"/>
      <c r="E33" s="1837"/>
      <c r="F33" s="1837"/>
      <c r="G33" s="1837"/>
      <c r="H33" s="1597"/>
      <c r="I33" s="1597"/>
      <c r="J33" s="1597"/>
      <c r="K33" s="1597"/>
      <c r="L33" s="1597"/>
      <c r="M33" s="1597"/>
      <c r="N33" s="1597"/>
      <c r="O33" s="1597"/>
      <c r="P33" s="1597"/>
      <c r="Q33" s="1597"/>
      <c r="R33" s="1597"/>
      <c r="S33" s="1597"/>
      <c r="T33" s="1597"/>
      <c r="U33" s="1597"/>
      <c r="V33" s="1597"/>
      <c r="W33" s="1597"/>
      <c r="X33" s="1597"/>
      <c r="Y33" s="419"/>
      <c r="Z33" s="141"/>
      <c r="AA33" s="794"/>
    </row>
    <row r="34" spans="1:27" s="312" customFormat="1" ht="36" customHeight="1" x14ac:dyDescent="0.2">
      <c r="A34" s="267" t="s">
        <v>563</v>
      </c>
      <c r="B34" s="150"/>
      <c r="C34" s="1458"/>
      <c r="D34" s="1458"/>
      <c r="E34" s="1458"/>
      <c r="F34" s="1458"/>
      <c r="G34" s="1458"/>
      <c r="H34" s="1458"/>
      <c r="I34" s="1458"/>
      <c r="J34" s="1458"/>
      <c r="K34" s="1458"/>
      <c r="L34" s="1458"/>
      <c r="M34" s="1458"/>
      <c r="N34" s="1458"/>
      <c r="O34" s="1458"/>
      <c r="P34" s="1458"/>
      <c r="Q34" s="1458"/>
      <c r="R34" s="1458"/>
      <c r="S34" s="1458"/>
      <c r="T34" s="1458"/>
      <c r="U34" s="1458"/>
      <c r="V34" s="1458"/>
      <c r="W34" s="1458"/>
      <c r="X34" s="1458"/>
      <c r="Y34" s="530"/>
      <c r="Z34" s="141"/>
      <c r="AA34" s="794">
        <f>IF(C34="?",0,IF(C34&lt;&gt;"",1,0))</f>
        <v>0</v>
      </c>
    </row>
    <row r="35" spans="1:27" s="312" customFormat="1" ht="9" customHeight="1" x14ac:dyDescent="0.2">
      <c r="A35" s="269"/>
      <c r="B35" s="150"/>
      <c r="C35" s="1797"/>
      <c r="D35" s="1797"/>
      <c r="E35" s="1797"/>
      <c r="F35" s="1797"/>
      <c r="G35" s="1797"/>
      <c r="H35" s="1460"/>
      <c r="I35" s="1460"/>
      <c r="J35" s="1460"/>
      <c r="K35" s="1460"/>
      <c r="L35" s="1460"/>
      <c r="M35" s="1460"/>
      <c r="N35" s="1460"/>
      <c r="O35" s="1460"/>
      <c r="P35" s="1460"/>
      <c r="Q35" s="1460"/>
      <c r="R35" s="1460"/>
      <c r="S35" s="1460"/>
      <c r="T35" s="1460"/>
      <c r="U35" s="1460"/>
      <c r="V35" s="1460"/>
      <c r="W35" s="1460"/>
      <c r="X35" s="1460"/>
      <c r="Y35" s="445"/>
      <c r="Z35" s="141"/>
      <c r="AA35" s="794"/>
    </row>
    <row r="36" spans="1:27" s="313" customFormat="1" ht="21" customHeight="1" x14ac:dyDescent="0.2">
      <c r="A36" s="269"/>
      <c r="B36" s="216"/>
      <c r="C36" s="229" t="s">
        <v>845</v>
      </c>
      <c r="D36" s="229"/>
      <c r="E36" s="229"/>
      <c r="F36" s="229"/>
      <c r="G36" s="229"/>
      <c r="H36" s="138"/>
      <c r="I36" s="426"/>
      <c r="J36" s="426"/>
      <c r="K36" s="426"/>
      <c r="L36" s="138"/>
      <c r="M36" s="426"/>
      <c r="N36" s="426"/>
      <c r="O36" s="426"/>
      <c r="P36" s="138"/>
      <c r="Q36" s="426"/>
      <c r="R36" s="705"/>
      <c r="S36" s="179"/>
      <c r="T36" s="302"/>
      <c r="U36" s="302"/>
      <c r="V36" s="302"/>
      <c r="W36" s="705"/>
      <c r="X36" s="140"/>
      <c r="Y36" s="140" t="s">
        <v>746</v>
      </c>
      <c r="Z36" s="141"/>
      <c r="AA36" s="794"/>
    </row>
    <row r="37" spans="1:27" s="313" customFormat="1" ht="5.45" customHeight="1" x14ac:dyDescent="0.2">
      <c r="A37" s="269"/>
      <c r="B37" s="216"/>
      <c r="C37" s="625"/>
      <c r="D37" s="625"/>
      <c r="E37" s="625"/>
      <c r="F37" s="625"/>
      <c r="G37" s="625"/>
      <c r="H37" s="625"/>
      <c r="I37" s="625"/>
      <c r="J37" s="625"/>
      <c r="K37" s="625"/>
      <c r="L37" s="625"/>
      <c r="M37" s="625"/>
      <c r="N37" s="625"/>
      <c r="O37" s="625"/>
      <c r="P37" s="226"/>
      <c r="Q37" s="226"/>
      <c r="R37" s="226"/>
      <c r="S37" s="226"/>
      <c r="T37" s="226"/>
      <c r="U37" s="226"/>
      <c r="V37" s="226"/>
      <c r="W37" s="226"/>
      <c r="X37" s="626"/>
      <c r="Y37" s="140"/>
      <c r="Z37" s="141"/>
      <c r="AA37" s="794"/>
    </row>
    <row r="38" spans="1:27" s="313" customFormat="1" ht="21" customHeight="1" x14ac:dyDescent="0.2">
      <c r="A38" s="275" t="s">
        <v>844</v>
      </c>
      <c r="B38" s="137"/>
      <c r="C38" s="628" t="s">
        <v>756</v>
      </c>
      <c r="D38" s="435"/>
      <c r="E38" s="435"/>
      <c r="F38" s="435"/>
      <c r="G38" s="435"/>
      <c r="H38" s="321"/>
      <c r="I38" s="438"/>
      <c r="J38" s="438"/>
      <c r="K38" s="533"/>
      <c r="L38" s="230"/>
      <c r="M38" s="230"/>
      <c r="N38" s="230"/>
      <c r="O38" s="230"/>
      <c r="P38" s="138"/>
      <c r="Q38" s="426"/>
      <c r="R38" s="2058" t="s">
        <v>849</v>
      </c>
      <c r="S38" s="2059"/>
      <c r="T38" s="2060"/>
      <c r="U38" s="2060"/>
      <c r="V38" s="2060"/>
      <c r="W38" s="2060"/>
      <c r="X38" s="2061"/>
      <c r="Y38" s="140"/>
      <c r="Z38" s="141" t="s">
        <v>746</v>
      </c>
      <c r="AA38" s="794">
        <f>IF(R38="?",0,IF(R38&lt;&gt;"",1,0))</f>
        <v>0</v>
      </c>
    </row>
    <row r="39" spans="1:27" s="313" customFormat="1" ht="5.45" customHeight="1" x14ac:dyDescent="0.2">
      <c r="A39" s="269"/>
      <c r="B39" s="216"/>
      <c r="C39" s="625"/>
      <c r="D39" s="625"/>
      <c r="E39" s="625"/>
      <c r="F39" s="625"/>
      <c r="G39" s="625"/>
      <c r="H39" s="625"/>
      <c r="I39" s="625"/>
      <c r="J39" s="625"/>
      <c r="K39" s="625"/>
      <c r="L39" s="625"/>
      <c r="M39" s="625"/>
      <c r="N39" s="625"/>
      <c r="O39" s="625"/>
      <c r="P39" s="226"/>
      <c r="Q39" s="226"/>
      <c r="R39" s="226"/>
      <c r="S39" s="226"/>
      <c r="T39" s="226"/>
      <c r="U39" s="226"/>
      <c r="V39" s="226"/>
      <c r="W39" s="226"/>
      <c r="X39" s="626"/>
      <c r="Y39" s="140"/>
      <c r="Z39" s="141"/>
      <c r="AA39" s="794"/>
    </row>
    <row r="40" spans="1:27" s="313" customFormat="1" ht="21" customHeight="1" x14ac:dyDescent="0.2">
      <c r="A40" s="275" t="s">
        <v>755</v>
      </c>
      <c r="B40" s="137"/>
      <c r="C40" s="627" t="s">
        <v>1029</v>
      </c>
      <c r="D40" s="626"/>
      <c r="E40" s="427"/>
      <c r="F40" s="427"/>
      <c r="G40" s="427"/>
      <c r="H40" s="532"/>
      <c r="I40" s="532"/>
      <c r="J40" s="532"/>
      <c r="K40" s="532"/>
      <c r="L40" s="532"/>
      <c r="M40" s="626"/>
      <c r="N40" s="626"/>
      <c r="O40" s="626"/>
      <c r="P40" s="626"/>
      <c r="Q40" s="626"/>
      <c r="R40" s="2062"/>
      <c r="S40" s="2063"/>
      <c r="T40" s="2063"/>
      <c r="U40" s="2063"/>
      <c r="V40" s="2063"/>
      <c r="W40" s="2063"/>
      <c r="X40" s="2063"/>
      <c r="Y40" s="2064" t="s">
        <v>1255</v>
      </c>
      <c r="Z40" s="2065"/>
      <c r="AA40" s="794">
        <f>IF(R40="?",0,IF(R40&lt;&gt;"",1,0))</f>
        <v>0</v>
      </c>
    </row>
    <row r="41" spans="1:27" s="313" customFormat="1" ht="9" customHeight="1" x14ac:dyDescent="0.2">
      <c r="A41" s="269" t="str">
        <f>IF(L4&lt;&gt;"",L4,"")</f>
        <v>00000000</v>
      </c>
      <c r="B41" s="183"/>
      <c r="C41" s="147"/>
      <c r="D41" s="147"/>
      <c r="E41" s="147"/>
      <c r="F41" s="147"/>
      <c r="G41" s="147"/>
      <c r="H41" s="147"/>
      <c r="I41" s="147"/>
      <c r="J41" s="147"/>
      <c r="K41" s="147"/>
      <c r="L41" s="147"/>
      <c r="M41" s="147"/>
      <c r="N41" s="147"/>
      <c r="O41" s="147"/>
      <c r="P41" s="147"/>
      <c r="Q41" s="147"/>
      <c r="R41" s="147"/>
      <c r="S41" s="147"/>
      <c r="T41" s="147"/>
      <c r="U41" s="147"/>
      <c r="V41" s="147"/>
      <c r="W41" s="147"/>
      <c r="X41" s="148"/>
      <c r="Y41" s="148"/>
      <c r="Z41" s="149"/>
      <c r="AA41" s="794"/>
    </row>
    <row r="42" spans="1:27" s="313" customFormat="1" ht="5.25" customHeight="1" x14ac:dyDescent="0.2">
      <c r="A42" s="269"/>
      <c r="B42" s="132"/>
      <c r="C42" s="133"/>
      <c r="D42" s="133"/>
      <c r="E42" s="133"/>
      <c r="F42" s="133"/>
      <c r="G42" s="133"/>
      <c r="H42" s="133"/>
      <c r="I42" s="133"/>
      <c r="J42" s="133"/>
      <c r="K42" s="133"/>
      <c r="L42" s="237"/>
      <c r="M42" s="237"/>
      <c r="N42" s="237"/>
      <c r="O42" s="237"/>
      <c r="P42" s="364"/>
      <c r="Q42" s="364"/>
      <c r="R42" s="364"/>
      <c r="S42" s="364"/>
      <c r="T42" s="133"/>
      <c r="U42" s="133"/>
      <c r="V42" s="133"/>
      <c r="W42" s="133"/>
      <c r="X42" s="134"/>
      <c r="Y42" s="134"/>
      <c r="Z42" s="135"/>
      <c r="AA42" s="794"/>
    </row>
    <row r="43" spans="1:27" s="313" customFormat="1" ht="24" customHeight="1" x14ac:dyDescent="0.2">
      <c r="A43" s="269"/>
      <c r="B43" s="216"/>
      <c r="C43" s="224" t="s">
        <v>66</v>
      </c>
      <c r="D43" s="224"/>
      <c r="E43" s="224"/>
      <c r="F43" s="224"/>
      <c r="G43" s="224"/>
      <c r="H43" s="139"/>
      <c r="I43" s="435"/>
      <c r="J43" s="435"/>
      <c r="K43" s="435"/>
      <c r="L43" s="139"/>
      <c r="M43" s="435"/>
      <c r="N43" s="435"/>
      <c r="O43" s="435"/>
      <c r="P43" s="139"/>
      <c r="Q43" s="435"/>
      <c r="R43" s="435"/>
      <c r="S43" s="435"/>
      <c r="T43" s="139"/>
      <c r="U43" s="435"/>
      <c r="V43" s="435"/>
      <c r="W43" s="435"/>
      <c r="X43" s="140"/>
      <c r="Y43" s="140"/>
      <c r="Z43" s="141"/>
      <c r="AA43" s="794"/>
    </row>
    <row r="44" spans="1:27" s="313" customFormat="1" ht="5.45" customHeight="1" x14ac:dyDescent="0.2">
      <c r="A44" s="269"/>
      <c r="B44" s="216"/>
      <c r="C44" s="138"/>
      <c r="D44" s="426"/>
      <c r="E44" s="426"/>
      <c r="F44" s="426"/>
      <c r="G44" s="426"/>
      <c r="H44" s="138"/>
      <c r="I44" s="426"/>
      <c r="J44" s="426"/>
      <c r="K44" s="426"/>
      <c r="L44" s="138"/>
      <c r="M44" s="426"/>
      <c r="N44" s="426"/>
      <c r="O44" s="426"/>
      <c r="P44" s="138"/>
      <c r="Q44" s="426"/>
      <c r="R44" s="426"/>
      <c r="S44" s="426"/>
      <c r="T44" s="138"/>
      <c r="U44" s="426"/>
      <c r="V44" s="426"/>
      <c r="W44" s="426"/>
      <c r="X44" s="140"/>
      <c r="Y44" s="140"/>
      <c r="Z44" s="141"/>
      <c r="AA44" s="794"/>
    </row>
    <row r="45" spans="1:27" s="313" customFormat="1" ht="24" customHeight="1" x14ac:dyDescent="0.2">
      <c r="A45" s="274" t="s">
        <v>23</v>
      </c>
      <c r="B45" s="216"/>
      <c r="C45" s="2016" t="s">
        <v>758</v>
      </c>
      <c r="D45" s="1266"/>
      <c r="E45" s="1266"/>
      <c r="F45" s="1266"/>
      <c r="G45" s="1266"/>
      <c r="H45" s="1266"/>
      <c r="I45" s="1266"/>
      <c r="J45" s="1266"/>
      <c r="K45" s="1266"/>
      <c r="L45" s="1266"/>
      <c r="M45" s="1266"/>
      <c r="N45" s="1266"/>
      <c r="O45" s="1266"/>
      <c r="P45" s="1266"/>
      <c r="Q45" s="1266"/>
      <c r="R45" s="226"/>
      <c r="S45" s="226"/>
      <c r="T45" s="226"/>
      <c r="U45" s="226"/>
      <c r="V45" s="1446"/>
      <c r="W45" s="1456"/>
      <c r="X45" s="553" t="s">
        <v>757</v>
      </c>
      <c r="Y45" s="140"/>
      <c r="Z45" s="141"/>
      <c r="AA45" s="794">
        <f>IF(V45="?",0,IF(V45&lt;&gt;"",1,0))</f>
        <v>0</v>
      </c>
    </row>
    <row r="46" spans="1:27" s="313" customFormat="1" ht="5.45" customHeight="1" x14ac:dyDescent="0.2">
      <c r="A46" s="269"/>
      <c r="B46" s="216"/>
      <c r="C46" s="138"/>
      <c r="D46" s="426"/>
      <c r="E46" s="426"/>
      <c r="F46" s="426"/>
      <c r="G46" s="426"/>
      <c r="H46" s="138"/>
      <c r="I46" s="426"/>
      <c r="J46" s="426"/>
      <c r="K46" s="426"/>
      <c r="L46" s="138"/>
      <c r="M46" s="426"/>
      <c r="N46" s="426"/>
      <c r="O46" s="426"/>
      <c r="P46" s="226"/>
      <c r="Q46" s="226"/>
      <c r="R46" s="226"/>
      <c r="S46" s="226"/>
      <c r="T46" s="226"/>
      <c r="U46" s="226"/>
      <c r="V46" s="226"/>
      <c r="W46" s="226"/>
      <c r="X46" s="553"/>
      <c r="Y46" s="140"/>
      <c r="Z46" s="141"/>
      <c r="AA46" s="794"/>
    </row>
    <row r="47" spans="1:27" s="313" customFormat="1" ht="21" customHeight="1" x14ac:dyDescent="0.2">
      <c r="A47" s="274" t="s">
        <v>564</v>
      </c>
      <c r="B47" s="216"/>
      <c r="C47" s="784"/>
      <c r="D47" s="551" t="s">
        <v>760</v>
      </c>
      <c r="E47" s="235"/>
      <c r="F47" s="235"/>
      <c r="G47" s="552"/>
      <c r="H47" s="552"/>
      <c r="I47" s="552"/>
      <c r="J47" s="552"/>
      <c r="K47" s="552"/>
      <c r="L47" s="552"/>
      <c r="M47" s="552"/>
      <c r="N47" s="552"/>
      <c r="O47" s="552"/>
      <c r="P47" s="226"/>
      <c r="Q47" s="226"/>
      <c r="R47" s="226"/>
      <c r="S47" s="226"/>
      <c r="T47" s="226"/>
      <c r="U47" s="226"/>
      <c r="V47" s="1446"/>
      <c r="W47" s="1456"/>
      <c r="X47" s="553" t="s">
        <v>757</v>
      </c>
      <c r="Y47" s="140"/>
      <c r="Z47" s="141"/>
      <c r="AA47" s="794">
        <f>IF(V47="?",0,IF(V47&lt;&gt;"",1,0))</f>
        <v>0</v>
      </c>
    </row>
    <row r="48" spans="1:27" s="313" customFormat="1" ht="10.5" customHeight="1" x14ac:dyDescent="0.2">
      <c r="A48" s="269"/>
      <c r="B48" s="216"/>
      <c r="C48" s="556"/>
      <c r="D48" s="556"/>
      <c r="E48" s="556"/>
      <c r="F48" s="556"/>
      <c r="G48" s="552"/>
      <c r="H48" s="552"/>
      <c r="I48" s="552"/>
      <c r="J48" s="552"/>
      <c r="K48" s="552"/>
      <c r="L48" s="552"/>
      <c r="M48" s="552"/>
      <c r="N48" s="552"/>
      <c r="O48" s="552"/>
      <c r="P48" s="226"/>
      <c r="Q48" s="226"/>
      <c r="R48" s="226"/>
      <c r="S48" s="226"/>
      <c r="T48" s="226"/>
      <c r="U48" s="226"/>
      <c r="V48" s="226"/>
      <c r="W48" s="226"/>
      <c r="X48" s="553"/>
      <c r="Y48" s="140"/>
      <c r="Z48" s="141"/>
      <c r="AA48" s="794"/>
    </row>
    <row r="49" spans="1:27" s="313" customFormat="1" ht="21" customHeight="1" x14ac:dyDescent="0.2">
      <c r="A49" s="274" t="s">
        <v>565</v>
      </c>
      <c r="B49" s="216"/>
      <c r="C49" s="558" t="s">
        <v>923</v>
      </c>
      <c r="D49" s="558"/>
      <c r="E49" s="558"/>
      <c r="F49" s="558"/>
      <c r="G49" s="552"/>
      <c r="H49" s="552"/>
      <c r="I49" s="552"/>
      <c r="J49" s="552"/>
      <c r="K49" s="552"/>
      <c r="L49" s="552"/>
      <c r="M49" s="552"/>
      <c r="N49" s="552"/>
      <c r="O49" s="552"/>
      <c r="P49" s="226"/>
      <c r="Q49" s="226"/>
      <c r="R49" s="226"/>
      <c r="S49" s="226"/>
      <c r="T49" s="226"/>
      <c r="U49" s="226"/>
      <c r="V49" s="1446"/>
      <c r="W49" s="1456"/>
      <c r="X49" s="553" t="s">
        <v>757</v>
      </c>
      <c r="Y49" s="140"/>
      <c r="Z49" s="141"/>
      <c r="AA49" s="794">
        <f>IF(V49="?",0,IF(V49&lt;&gt;"",1,0))</f>
        <v>0</v>
      </c>
    </row>
    <row r="50" spans="1:27" s="313" customFormat="1" ht="5.45" customHeight="1" x14ac:dyDescent="0.2">
      <c r="A50" s="269"/>
      <c r="B50" s="216"/>
      <c r="C50" s="555"/>
      <c r="D50" s="555"/>
      <c r="E50" s="555"/>
      <c r="F50" s="555"/>
      <c r="G50" s="552"/>
      <c r="H50" s="552"/>
      <c r="I50" s="552"/>
      <c r="J50" s="552"/>
      <c r="K50" s="552"/>
      <c r="L50" s="552"/>
      <c r="M50" s="552"/>
      <c r="N50" s="552"/>
      <c r="O50" s="552"/>
      <c r="P50" s="226"/>
      <c r="Q50" s="226"/>
      <c r="R50" s="226"/>
      <c r="S50" s="226"/>
      <c r="T50" s="226"/>
      <c r="U50" s="226"/>
      <c r="V50" s="226"/>
      <c r="W50" s="226"/>
      <c r="X50" s="553"/>
      <c r="Y50" s="140"/>
      <c r="Z50" s="141"/>
      <c r="AA50" s="794"/>
    </row>
    <row r="51" spans="1:27" s="313" customFormat="1" ht="21" customHeight="1" x14ac:dyDescent="0.2">
      <c r="A51" s="274" t="s">
        <v>566</v>
      </c>
      <c r="B51" s="216"/>
      <c r="C51" s="784"/>
      <c r="D51" s="551" t="s">
        <v>759</v>
      </c>
      <c r="E51" s="235"/>
      <c r="F51" s="235"/>
      <c r="G51" s="552"/>
      <c r="H51" s="552"/>
      <c r="I51" s="552"/>
      <c r="J51" s="552"/>
      <c r="K51" s="552"/>
      <c r="L51" s="552"/>
      <c r="M51" s="552"/>
      <c r="N51" s="552"/>
      <c r="O51" s="552"/>
      <c r="P51" s="226"/>
      <c r="Q51" s="226"/>
      <c r="R51" s="226"/>
      <c r="S51" s="226"/>
      <c r="T51" s="226"/>
      <c r="U51" s="226"/>
      <c r="V51" s="1446"/>
      <c r="W51" s="1456"/>
      <c r="X51" s="553" t="s">
        <v>757</v>
      </c>
      <c r="Y51" s="140"/>
      <c r="Z51" s="141"/>
      <c r="AA51" s="794">
        <f>IF(V51="?",0,IF(V51&lt;&gt;"",1,0))</f>
        <v>0</v>
      </c>
    </row>
    <row r="52" spans="1:27" s="313" customFormat="1" ht="5.45" customHeight="1" x14ac:dyDescent="0.2">
      <c r="A52" s="269"/>
      <c r="B52" s="216"/>
      <c r="C52" s="555"/>
      <c r="D52" s="555"/>
      <c r="E52" s="555"/>
      <c r="F52" s="555"/>
      <c r="G52" s="552"/>
      <c r="H52" s="552"/>
      <c r="I52" s="552"/>
      <c r="J52" s="552"/>
      <c r="K52" s="552"/>
      <c r="L52" s="552"/>
      <c r="M52" s="552"/>
      <c r="N52" s="552"/>
      <c r="O52" s="552"/>
      <c r="P52" s="226"/>
      <c r="Q52" s="226"/>
      <c r="R52" s="226"/>
      <c r="S52" s="226"/>
      <c r="T52" s="226"/>
      <c r="U52" s="226"/>
      <c r="V52" s="407"/>
      <c r="W52" s="407"/>
      <c r="X52" s="553"/>
      <c r="Y52" s="140"/>
      <c r="Z52" s="141"/>
      <c r="AA52" s="794"/>
    </row>
    <row r="53" spans="1:27" s="313" customFormat="1" ht="21" customHeight="1" x14ac:dyDescent="0.2">
      <c r="A53" s="274" t="s">
        <v>567</v>
      </c>
      <c r="B53" s="216"/>
      <c r="C53" s="784"/>
      <c r="D53" s="551" t="s">
        <v>863</v>
      </c>
      <c r="E53" s="235"/>
      <c r="F53" s="235"/>
      <c r="G53" s="552"/>
      <c r="H53" s="552"/>
      <c r="I53" s="552"/>
      <c r="J53" s="552"/>
      <c r="K53" s="552"/>
      <c r="L53" s="552"/>
      <c r="M53" s="552"/>
      <c r="N53" s="552"/>
      <c r="O53" s="552"/>
      <c r="P53" s="226"/>
      <c r="Q53" s="226"/>
      <c r="R53" s="226"/>
      <c r="S53" s="226"/>
      <c r="T53" s="226"/>
      <c r="U53" s="226"/>
      <c r="V53" s="1446"/>
      <c r="W53" s="1456"/>
      <c r="X53" s="553" t="s">
        <v>757</v>
      </c>
      <c r="Y53" s="140"/>
      <c r="Z53" s="141"/>
      <c r="AA53" s="794">
        <f>IF(V53="?",0,IF(V53&lt;&gt;"",1,0))</f>
        <v>0</v>
      </c>
    </row>
    <row r="54" spans="1:27" s="313" customFormat="1" ht="9" customHeight="1" x14ac:dyDescent="0.2">
      <c r="A54" s="265"/>
      <c r="B54" s="183"/>
      <c r="C54" s="147"/>
      <c r="D54" s="147"/>
      <c r="E54" s="147"/>
      <c r="F54" s="147"/>
      <c r="G54" s="147"/>
      <c r="H54" s="147"/>
      <c r="I54" s="147"/>
      <c r="J54" s="147"/>
      <c r="K54" s="147"/>
      <c r="L54" s="147"/>
      <c r="M54" s="147"/>
      <c r="N54" s="147"/>
      <c r="O54" s="147"/>
      <c r="P54" s="147"/>
      <c r="Q54" s="147"/>
      <c r="R54" s="147"/>
      <c r="S54" s="147"/>
      <c r="T54" s="147"/>
      <c r="U54" s="147"/>
      <c r="V54" s="147"/>
      <c r="W54" s="147"/>
      <c r="X54" s="148"/>
      <c r="Y54" s="148"/>
      <c r="Z54" s="149"/>
      <c r="AA54" s="794"/>
    </row>
    <row r="55" spans="1:27" s="313" customFormat="1" ht="5.25" customHeight="1" x14ac:dyDescent="0.2">
      <c r="A55" s="269"/>
      <c r="B55" s="132"/>
      <c r="C55" s="133"/>
      <c r="D55" s="133"/>
      <c r="E55" s="133"/>
      <c r="F55" s="133"/>
      <c r="G55" s="133"/>
      <c r="H55" s="133"/>
      <c r="I55" s="133"/>
      <c r="J55" s="133"/>
      <c r="K55" s="133"/>
      <c r="L55" s="237"/>
      <c r="M55" s="237"/>
      <c r="N55" s="237"/>
      <c r="O55" s="237"/>
      <c r="P55" s="364"/>
      <c r="Q55" s="364"/>
      <c r="R55" s="364"/>
      <c r="S55" s="364"/>
      <c r="T55" s="133"/>
      <c r="U55" s="133"/>
      <c r="V55" s="133"/>
      <c r="W55" s="133"/>
      <c r="X55" s="134"/>
      <c r="Y55" s="134"/>
      <c r="Z55" s="135"/>
      <c r="AA55" s="794"/>
    </row>
    <row r="56" spans="1:27" s="313" customFormat="1" ht="24" customHeight="1" x14ac:dyDescent="0.2">
      <c r="A56" s="269"/>
      <c r="B56" s="282"/>
      <c r="C56" s="283" t="s">
        <v>119</v>
      </c>
      <c r="D56" s="283"/>
      <c r="E56" s="283"/>
      <c r="F56" s="283"/>
      <c r="G56" s="283"/>
      <c r="H56" s="322"/>
      <c r="I56" s="437"/>
      <c r="J56" s="437"/>
      <c r="K56" s="437"/>
      <c r="L56" s="300"/>
      <c r="M56" s="300"/>
      <c r="N56" s="300"/>
      <c r="O56" s="300"/>
      <c r="P56" s="300"/>
      <c r="Q56" s="300"/>
      <c r="R56" s="300"/>
      <c r="S56" s="300"/>
      <c r="T56" s="300"/>
      <c r="U56" s="300"/>
      <c r="V56" s="300"/>
      <c r="W56" s="300"/>
      <c r="X56" s="301"/>
      <c r="Y56" s="301"/>
      <c r="Z56" s="284"/>
      <c r="AA56" s="794"/>
    </row>
    <row r="57" spans="1:27" s="313" customFormat="1" ht="19.5" customHeight="1" x14ac:dyDescent="0.2">
      <c r="A57" s="274" t="s">
        <v>1208</v>
      </c>
      <c r="B57" s="137"/>
      <c r="C57" s="595" t="s">
        <v>1147</v>
      </c>
      <c r="D57" s="261"/>
      <c r="E57" s="261"/>
      <c r="F57" s="261"/>
      <c r="G57" s="261"/>
      <c r="H57" s="625"/>
      <c r="I57" s="625"/>
      <c r="J57" s="625"/>
      <c r="K57" s="625"/>
      <c r="L57" s="625"/>
      <c r="M57" s="625"/>
      <c r="N57" s="625"/>
      <c r="O57" s="625"/>
      <c r="P57" s="625"/>
      <c r="Q57" s="625"/>
      <c r="R57" s="625"/>
      <c r="S57" s="625"/>
      <c r="T57" s="628"/>
      <c r="U57" s="628"/>
      <c r="V57" s="628"/>
      <c r="W57" s="1358" t="s">
        <v>849</v>
      </c>
      <c r="X57" s="1359"/>
      <c r="Y57" s="176"/>
      <c r="Z57" s="141" t="s">
        <v>746</v>
      </c>
      <c r="AA57" s="794">
        <f>IF(W57="?",0,IF(W57&lt;&gt;"",1,0))</f>
        <v>0</v>
      </c>
    </row>
    <row r="58" spans="1:27" s="313" customFormat="1" ht="5.45" customHeight="1" x14ac:dyDescent="0.2">
      <c r="A58" s="385"/>
      <c r="B58" s="137"/>
      <c r="C58" s="625"/>
      <c r="D58" s="625"/>
      <c r="E58" s="625"/>
      <c r="F58" s="625"/>
      <c r="G58" s="625"/>
      <c r="H58" s="625"/>
      <c r="I58" s="625"/>
      <c r="J58" s="625"/>
      <c r="K58" s="625"/>
      <c r="L58" s="625"/>
      <c r="M58" s="625"/>
      <c r="N58" s="625"/>
      <c r="O58" s="625"/>
      <c r="P58" s="625"/>
      <c r="Q58" s="625"/>
      <c r="R58" s="625"/>
      <c r="S58" s="625"/>
      <c r="T58" s="625"/>
      <c r="U58" s="625"/>
      <c r="V58" s="625"/>
      <c r="W58" s="625"/>
      <c r="X58" s="140"/>
      <c r="Y58" s="140"/>
      <c r="Z58" s="141"/>
      <c r="AA58" s="772"/>
    </row>
    <row r="59" spans="1:27" s="697" customFormat="1" ht="27" customHeight="1" x14ac:dyDescent="0.2">
      <c r="A59" s="1037" t="s">
        <v>219</v>
      </c>
      <c r="B59" s="74"/>
      <c r="C59" s="1899" t="s">
        <v>1298</v>
      </c>
      <c r="D59" s="1273"/>
      <c r="E59" s="1273"/>
      <c r="F59" s="1273"/>
      <c r="G59" s="1273"/>
      <c r="H59" s="1273"/>
      <c r="I59" s="1273"/>
      <c r="J59" s="1273"/>
      <c r="K59" s="1273"/>
      <c r="L59" s="1273"/>
      <c r="M59" s="1273"/>
      <c r="N59" s="1273"/>
      <c r="O59" s="1273"/>
      <c r="P59" s="1273"/>
      <c r="Q59" s="1273"/>
      <c r="R59" s="1273"/>
      <c r="S59" s="1273"/>
      <c r="T59" s="1273"/>
      <c r="U59" s="1273"/>
      <c r="V59" s="1273"/>
      <c r="W59" s="1273"/>
      <c r="X59" s="1273"/>
      <c r="Y59" s="56"/>
      <c r="Z59" s="69"/>
      <c r="AA59" s="777"/>
    </row>
    <row r="60" spans="1:27" s="313" customFormat="1" ht="5.45" customHeight="1" x14ac:dyDescent="0.2">
      <c r="A60" s="385"/>
      <c r="B60" s="137"/>
      <c r="C60" s="625"/>
      <c r="D60" s="625"/>
      <c r="E60" s="625"/>
      <c r="F60" s="625"/>
      <c r="G60" s="625"/>
      <c r="H60" s="625"/>
      <c r="I60" s="625"/>
      <c r="J60" s="625"/>
      <c r="K60" s="625"/>
      <c r="L60" s="625"/>
      <c r="M60" s="625"/>
      <c r="N60" s="625"/>
      <c r="O60" s="625"/>
      <c r="P60" s="625"/>
      <c r="Q60" s="625"/>
      <c r="R60" s="625"/>
      <c r="S60" s="625"/>
      <c r="T60" s="625"/>
      <c r="U60" s="625"/>
      <c r="V60" s="625"/>
      <c r="W60" s="625"/>
      <c r="X60" s="140"/>
      <c r="Y60" s="140"/>
      <c r="Z60" s="141"/>
      <c r="AA60" s="772"/>
    </row>
    <row r="61" spans="1:27" s="313" customFormat="1" ht="24" customHeight="1" x14ac:dyDescent="0.2">
      <c r="A61" s="269"/>
      <c r="B61" s="282"/>
      <c r="C61" s="2066" t="s">
        <v>911</v>
      </c>
      <c r="D61" s="2067"/>
      <c r="E61" s="2068"/>
      <c r="F61" s="2068"/>
      <c r="G61" s="2068"/>
      <c r="H61" s="2069"/>
      <c r="I61" s="2037" t="s">
        <v>913</v>
      </c>
      <c r="J61" s="2038"/>
      <c r="K61" s="2038"/>
      <c r="L61" s="2039" t="s">
        <v>330</v>
      </c>
      <c r="M61" s="2037" t="s">
        <v>912</v>
      </c>
      <c r="N61" s="2038"/>
      <c r="O61" s="2038"/>
      <c r="P61" s="2039" t="s">
        <v>329</v>
      </c>
      <c r="Q61" s="2037" t="s">
        <v>914</v>
      </c>
      <c r="R61" s="2040"/>
      <c r="S61" s="2040"/>
      <c r="T61" s="2041"/>
      <c r="U61" s="2037" t="s">
        <v>915</v>
      </c>
      <c r="V61" s="2038"/>
      <c r="W61" s="2038"/>
      <c r="X61" s="2039"/>
      <c r="Y61" s="301"/>
      <c r="Z61" s="284"/>
      <c r="AA61" s="794"/>
    </row>
    <row r="62" spans="1:27" s="313" customFormat="1" ht="5.25" customHeight="1" x14ac:dyDescent="0.2">
      <c r="A62" s="274"/>
      <c r="B62" s="282"/>
      <c r="C62" s="348"/>
      <c r="D62" s="434"/>
      <c r="E62" s="434"/>
      <c r="F62" s="434"/>
      <c r="G62" s="434"/>
      <c r="H62" s="346"/>
      <c r="I62" s="407"/>
      <c r="J62" s="407"/>
      <c r="K62" s="407"/>
      <c r="L62" s="346"/>
      <c r="M62" s="407"/>
      <c r="N62" s="407"/>
      <c r="O62" s="407"/>
      <c r="P62" s="346"/>
      <c r="Q62" s="407"/>
      <c r="R62" s="407"/>
      <c r="S62" s="407"/>
      <c r="T62" s="346"/>
      <c r="U62" s="407"/>
      <c r="V62" s="407"/>
      <c r="W62" s="407"/>
      <c r="X62" s="327"/>
      <c r="Y62" s="301"/>
      <c r="Z62" s="284"/>
      <c r="AA62" s="794"/>
    </row>
    <row r="63" spans="1:27" s="313" customFormat="1" ht="21" customHeight="1" x14ac:dyDescent="0.2">
      <c r="A63" s="273" t="s">
        <v>568</v>
      </c>
      <c r="B63" s="282"/>
      <c r="C63" s="2084" t="s">
        <v>203</v>
      </c>
      <c r="D63" s="2067"/>
      <c r="E63" s="2068"/>
      <c r="F63" s="2068"/>
      <c r="G63" s="2068"/>
      <c r="H63" s="2069"/>
      <c r="I63" s="2070"/>
      <c r="J63" s="2071"/>
      <c r="K63" s="2071"/>
      <c r="L63" s="2072"/>
      <c r="M63" s="2070"/>
      <c r="N63" s="2071"/>
      <c r="O63" s="2071"/>
      <c r="P63" s="2072"/>
      <c r="Q63" s="2070"/>
      <c r="R63" s="2071"/>
      <c r="S63" s="2071"/>
      <c r="T63" s="2072"/>
      <c r="U63" s="2070"/>
      <c r="V63" s="2071"/>
      <c r="W63" s="2071"/>
      <c r="X63" s="2072"/>
      <c r="Y63" s="301">
        <v>1</v>
      </c>
      <c r="Z63" s="284"/>
      <c r="AA63" s="794">
        <f>IF(I63="?",0,IF(I63&lt;&gt;"",1,0))+IF(M63="?",0,IF(M63&lt;&gt;"",1,0))+IF(Q63="?",0,IF(Q63&lt;&gt;"",1,0))+IF(U63="?",0,IF(U63&lt;&gt;"",1,0))</f>
        <v>0</v>
      </c>
    </row>
    <row r="64" spans="1:27" s="313" customFormat="1" ht="21" customHeight="1" x14ac:dyDescent="0.2">
      <c r="A64" s="273" t="s">
        <v>569</v>
      </c>
      <c r="B64" s="282"/>
      <c r="C64" s="2084" t="s">
        <v>204</v>
      </c>
      <c r="D64" s="2067"/>
      <c r="E64" s="2068"/>
      <c r="F64" s="2068"/>
      <c r="G64" s="2068"/>
      <c r="H64" s="2069"/>
      <c r="I64" s="2070"/>
      <c r="J64" s="2071"/>
      <c r="K64" s="2071"/>
      <c r="L64" s="2072"/>
      <c r="M64" s="2070"/>
      <c r="N64" s="2071"/>
      <c r="O64" s="2071"/>
      <c r="P64" s="2072"/>
      <c r="Q64" s="2070"/>
      <c r="R64" s="2071"/>
      <c r="S64" s="2071"/>
      <c r="T64" s="2072"/>
      <c r="U64" s="2070"/>
      <c r="V64" s="2071"/>
      <c r="W64" s="2071"/>
      <c r="X64" s="2072"/>
      <c r="Y64" s="301"/>
      <c r="Z64" s="284"/>
      <c r="AA64" s="794">
        <f>IF(I64="?",0,IF(I64&lt;&gt;"",1,0))+IF(M64="?",0,IF(M64&lt;&gt;"",1,0))+IF(Q64="?",0,IF(Q64&lt;&gt;"",1,0))+IF(U64="?",0,IF(U64&lt;&gt;"",1,0))</f>
        <v>0</v>
      </c>
    </row>
    <row r="65" spans="1:27" s="313" customFormat="1" ht="5.25" customHeight="1" x14ac:dyDescent="0.2">
      <c r="A65" s="274"/>
      <c r="B65" s="282"/>
      <c r="C65" s="348"/>
      <c r="D65" s="434"/>
      <c r="E65" s="434"/>
      <c r="F65" s="434"/>
      <c r="G65" s="434"/>
      <c r="H65" s="346"/>
      <c r="I65" s="407"/>
      <c r="J65" s="407"/>
      <c r="K65" s="407"/>
      <c r="L65" s="318"/>
      <c r="M65" s="407"/>
      <c r="N65" s="407"/>
      <c r="O65" s="407"/>
      <c r="P65" s="318"/>
      <c r="Q65" s="407"/>
      <c r="R65" s="407"/>
      <c r="S65" s="407"/>
      <c r="T65" s="541"/>
      <c r="U65" s="541"/>
      <c r="V65" s="541"/>
      <c r="W65" s="541"/>
      <c r="X65" s="541"/>
      <c r="Y65" s="301"/>
      <c r="Z65" s="284"/>
      <c r="AA65" s="794"/>
    </row>
    <row r="66" spans="1:27" s="313" customFormat="1" ht="21" customHeight="1" x14ac:dyDescent="0.2">
      <c r="A66" s="273" t="s">
        <v>570</v>
      </c>
      <c r="B66" s="282"/>
      <c r="C66" s="2084" t="s">
        <v>331</v>
      </c>
      <c r="D66" s="2067"/>
      <c r="E66" s="2068"/>
      <c r="F66" s="2068"/>
      <c r="G66" s="2068"/>
      <c r="H66" s="2069"/>
      <c r="I66" s="2070"/>
      <c r="J66" s="2071"/>
      <c r="K66" s="2071"/>
      <c r="L66" s="2072"/>
      <c r="M66" s="2070"/>
      <c r="N66" s="2071"/>
      <c r="O66" s="2071"/>
      <c r="P66" s="2072"/>
      <c r="Q66" s="2070"/>
      <c r="R66" s="2071"/>
      <c r="S66" s="2071"/>
      <c r="T66" s="2072"/>
      <c r="U66" s="2070"/>
      <c r="V66" s="2071"/>
      <c r="W66" s="2071"/>
      <c r="X66" s="2072"/>
      <c r="Y66" s="301"/>
      <c r="Z66" s="284"/>
      <c r="AA66" s="794">
        <f>IF(I66="?",0,IF(I66&lt;&gt;"",1,0))+IF(M66="?",0,IF(M66&lt;&gt;"",1,0))+IF(Q66="?",0,IF(Q66&lt;&gt;"",1,0))+IF(U66="?",0,IF(U66&lt;&gt;"",1,0))</f>
        <v>0</v>
      </c>
    </row>
    <row r="67" spans="1:27" s="313" customFormat="1" ht="21" customHeight="1" x14ac:dyDescent="0.2">
      <c r="A67" s="273" t="s">
        <v>571</v>
      </c>
      <c r="B67" s="282"/>
      <c r="C67" s="2084" t="s">
        <v>332</v>
      </c>
      <c r="D67" s="2067"/>
      <c r="E67" s="2068"/>
      <c r="F67" s="2068"/>
      <c r="G67" s="2068"/>
      <c r="H67" s="2069"/>
      <c r="I67" s="2070"/>
      <c r="J67" s="2071"/>
      <c r="K67" s="2071"/>
      <c r="L67" s="2072"/>
      <c r="M67" s="2070"/>
      <c r="N67" s="2071"/>
      <c r="O67" s="2071"/>
      <c r="P67" s="2072"/>
      <c r="Q67" s="2070"/>
      <c r="R67" s="2071"/>
      <c r="S67" s="2071"/>
      <c r="T67" s="2072"/>
      <c r="U67" s="2070"/>
      <c r="V67" s="2071"/>
      <c r="W67" s="2071"/>
      <c r="X67" s="2072"/>
      <c r="Y67" s="301"/>
      <c r="Z67" s="284"/>
      <c r="AA67" s="794">
        <f>IF(I67="?",0,IF(I67&lt;&gt;"",1,0))+IF(M67="?",0,IF(M67&lt;&gt;"",1,0))+IF(Q67="?",0,IF(Q67&lt;&gt;"",1,0))+IF(U67="?",0,IF(U67&lt;&gt;"",1,0))</f>
        <v>0</v>
      </c>
    </row>
    <row r="68" spans="1:27" s="313" customFormat="1" ht="5.25" customHeight="1" x14ac:dyDescent="0.2">
      <c r="A68" s="394"/>
      <c r="B68" s="286"/>
      <c r="C68" s="323"/>
      <c r="D68" s="432"/>
      <c r="E68" s="432"/>
      <c r="F68" s="432"/>
      <c r="G68" s="432"/>
      <c r="H68" s="287"/>
      <c r="I68" s="287"/>
      <c r="J68" s="287"/>
      <c r="K68" s="287"/>
      <c r="L68" s="287"/>
      <c r="M68" s="287"/>
      <c r="N68" s="287"/>
      <c r="O68" s="287"/>
      <c r="P68" s="288"/>
      <c r="Q68" s="288"/>
      <c r="R68" s="288"/>
      <c r="S68" s="288"/>
      <c r="T68" s="289"/>
      <c r="U68" s="289"/>
      <c r="V68" s="289"/>
      <c r="W68" s="289"/>
      <c r="X68" s="285"/>
      <c r="Y68" s="285"/>
      <c r="Z68" s="284"/>
      <c r="AA68" s="794"/>
    </row>
    <row r="69" spans="1:27" s="313" customFormat="1" ht="24" customHeight="1" x14ac:dyDescent="0.2">
      <c r="A69" s="394" t="s">
        <v>219</v>
      </c>
      <c r="B69" s="286"/>
      <c r="C69" s="1621" t="s">
        <v>325</v>
      </c>
      <c r="D69" s="1621"/>
      <c r="E69" s="1621"/>
      <c r="F69" s="1621"/>
      <c r="G69" s="1621"/>
      <c r="H69" s="1621"/>
      <c r="I69" s="1621"/>
      <c r="J69" s="1621"/>
      <c r="K69" s="1621"/>
      <c r="L69" s="1621"/>
      <c r="M69" s="1621"/>
      <c r="N69" s="1621"/>
      <c r="O69" s="1621"/>
      <c r="P69" s="1274"/>
      <c r="Q69" s="1274"/>
      <c r="R69" s="1274"/>
      <c r="S69" s="1274"/>
      <c r="T69" s="1274"/>
      <c r="U69" s="1274"/>
      <c r="V69" s="1274"/>
      <c r="W69" s="1274"/>
      <c r="X69" s="1661"/>
      <c r="Y69" s="409"/>
      <c r="Z69" s="284"/>
      <c r="AA69" s="794"/>
    </row>
    <row r="70" spans="1:27" s="313" customFormat="1" ht="5.25" customHeight="1" x14ac:dyDescent="0.2">
      <c r="A70" s="274"/>
      <c r="B70" s="216"/>
      <c r="C70" s="235"/>
      <c r="D70" s="235"/>
      <c r="E70" s="235"/>
      <c r="F70" s="235"/>
      <c r="G70" s="235"/>
      <c r="H70" s="319"/>
      <c r="I70" s="414"/>
      <c r="J70" s="414"/>
      <c r="K70" s="414"/>
      <c r="L70" s="319"/>
      <c r="M70" s="414"/>
      <c r="N70" s="414"/>
      <c r="O70" s="414"/>
      <c r="P70" s="319"/>
      <c r="Q70" s="414"/>
      <c r="R70" s="414"/>
      <c r="S70" s="414"/>
      <c r="T70" s="319"/>
      <c r="U70" s="414"/>
      <c r="V70" s="414"/>
      <c r="W70" s="414"/>
      <c r="X70" s="140"/>
      <c r="Y70" s="140"/>
      <c r="Z70" s="141"/>
      <c r="AA70" s="794"/>
    </row>
    <row r="71" spans="1:27" s="313" customFormat="1" ht="18" customHeight="1" x14ac:dyDescent="0.2">
      <c r="A71" s="273"/>
      <c r="B71" s="216"/>
      <c r="C71" s="289" t="s">
        <v>317</v>
      </c>
      <c r="D71" s="289"/>
      <c r="E71" s="289"/>
      <c r="F71" s="289"/>
      <c r="G71" s="289"/>
      <c r="H71" s="801"/>
      <c r="I71" s="801"/>
      <c r="J71" s="801"/>
      <c r="K71" s="801"/>
      <c r="L71" s="801"/>
      <c r="M71" s="801"/>
      <c r="N71" s="801"/>
      <c r="O71" s="801"/>
      <c r="P71" s="801"/>
      <c r="Q71" s="801"/>
      <c r="R71" s="916"/>
      <c r="S71" s="916"/>
      <c r="T71" s="916"/>
      <c r="U71" s="916"/>
      <c r="V71" s="916"/>
      <c r="W71" s="916"/>
      <c r="X71" s="285"/>
      <c r="Y71" s="285"/>
      <c r="Z71" s="141"/>
      <c r="AA71" s="794"/>
    </row>
    <row r="72" spans="1:27" s="313" customFormat="1" ht="18" customHeight="1" x14ac:dyDescent="0.2">
      <c r="A72" s="273" t="s">
        <v>572</v>
      </c>
      <c r="B72" s="216"/>
      <c r="C72" s="2073" t="s">
        <v>318</v>
      </c>
      <c r="D72" s="2074"/>
      <c r="E72" s="2074"/>
      <c r="F72" s="2074"/>
      <c r="G72" s="2082"/>
      <c r="H72" s="2083"/>
      <c r="I72" s="803" t="s">
        <v>692</v>
      </c>
      <c r="J72" s="2073" t="s">
        <v>761</v>
      </c>
      <c r="K72" s="2074" t="s">
        <v>761</v>
      </c>
      <c r="L72" s="2074"/>
      <c r="M72" s="2074"/>
      <c r="N72" s="2082"/>
      <c r="O72" s="2083"/>
      <c r="P72" s="803" t="s">
        <v>692</v>
      </c>
      <c r="Q72" s="555"/>
      <c r="R72" s="593"/>
      <c r="S72" s="593"/>
      <c r="T72" s="285"/>
      <c r="U72" s="593"/>
      <c r="V72" s="593"/>
      <c r="W72" s="593"/>
      <c r="X72" s="285"/>
      <c r="Y72" s="285"/>
      <c r="Z72" s="141"/>
      <c r="AA72" s="794">
        <f>IF(G72="?",0,IF(G72&lt;&gt;"",1,0))+IF(N72="?",0,IF(N72&lt;&gt;"",1,0))</f>
        <v>0</v>
      </c>
    </row>
    <row r="73" spans="1:27" s="312" customFormat="1" ht="9" customHeight="1" x14ac:dyDescent="0.2">
      <c r="A73" s="265" t="str">
        <f>IF(L4&lt;&gt;"",L4,"")</f>
        <v>00000000</v>
      </c>
      <c r="B73" s="166"/>
      <c r="C73" s="167"/>
      <c r="D73" s="167"/>
      <c r="E73" s="167"/>
      <c r="F73" s="167"/>
      <c r="G73" s="167"/>
      <c r="H73" s="167"/>
      <c r="I73" s="167"/>
      <c r="J73" s="167"/>
      <c r="K73" s="167"/>
      <c r="L73" s="167"/>
      <c r="M73" s="167"/>
      <c r="N73" s="167"/>
      <c r="O73" s="167"/>
      <c r="P73" s="167"/>
      <c r="Q73" s="167"/>
      <c r="R73" s="167"/>
      <c r="S73" s="167"/>
      <c r="T73" s="167"/>
      <c r="U73" s="167"/>
      <c r="V73" s="167"/>
      <c r="W73" s="167"/>
      <c r="X73" s="167"/>
      <c r="Y73" s="167"/>
      <c r="Z73" s="168"/>
      <c r="AA73" s="794"/>
    </row>
    <row r="74" spans="1:27" s="313" customFormat="1" ht="5.25" customHeight="1" x14ac:dyDescent="0.2">
      <c r="A74" s="269"/>
      <c r="B74" s="234"/>
      <c r="C74" s="237"/>
      <c r="D74" s="237"/>
      <c r="E74" s="237"/>
      <c r="F74" s="237"/>
      <c r="G74" s="237"/>
      <c r="H74" s="237"/>
      <c r="I74" s="237"/>
      <c r="J74" s="237"/>
      <c r="K74" s="237"/>
      <c r="L74" s="237"/>
      <c r="M74" s="237"/>
      <c r="N74" s="237"/>
      <c r="O74" s="237"/>
      <c r="P74" s="237"/>
      <c r="Q74" s="237"/>
      <c r="R74" s="237"/>
      <c r="S74" s="237"/>
      <c r="T74" s="237"/>
      <c r="U74" s="237"/>
      <c r="V74" s="237"/>
      <c r="W74" s="237"/>
      <c r="X74" s="134"/>
      <c r="Y74" s="134"/>
      <c r="Z74" s="135"/>
      <c r="AA74" s="794"/>
    </row>
    <row r="75" spans="1:27" s="697" customFormat="1" ht="24" customHeight="1" x14ac:dyDescent="0.2">
      <c r="A75" s="387"/>
      <c r="B75" s="102"/>
      <c r="C75" s="308" t="s">
        <v>1321</v>
      </c>
      <c r="D75" s="75"/>
      <c r="E75" s="75"/>
      <c r="F75" s="75"/>
      <c r="G75" s="75"/>
      <c r="H75" s="88"/>
      <c r="I75" s="88"/>
      <c r="J75" s="88"/>
      <c r="K75" s="88"/>
      <c r="L75" s="88"/>
      <c r="M75" s="88"/>
      <c r="N75" s="88"/>
      <c r="O75" s="88"/>
      <c r="P75" s="88"/>
      <c r="Q75" s="88"/>
      <c r="R75" s="88"/>
      <c r="S75" s="88"/>
      <c r="T75" s="88"/>
      <c r="U75" s="88"/>
      <c r="V75" s="88"/>
      <c r="W75" s="88"/>
      <c r="X75" s="88"/>
      <c r="Y75" s="87"/>
      <c r="Z75" s="103"/>
      <c r="AA75" s="796"/>
    </row>
    <row r="76" spans="1:27" s="697" customFormat="1" ht="42" customHeight="1" x14ac:dyDescent="0.2">
      <c r="A76" s="392" t="s">
        <v>219</v>
      </c>
      <c r="B76" s="67"/>
      <c r="C76" s="2086" t="s">
        <v>1380</v>
      </c>
      <c r="D76" s="2086"/>
      <c r="E76" s="2086"/>
      <c r="F76" s="2086"/>
      <c r="G76" s="2086"/>
      <c r="H76" s="2087"/>
      <c r="I76" s="2087"/>
      <c r="J76" s="2087"/>
      <c r="K76" s="2087"/>
      <c r="L76" s="2087"/>
      <c r="M76" s="2087"/>
      <c r="N76" s="2087"/>
      <c r="O76" s="2087"/>
      <c r="P76" s="2087"/>
      <c r="Q76" s="2087"/>
      <c r="R76" s="2087"/>
      <c r="S76" s="2087"/>
      <c r="T76" s="2087"/>
      <c r="U76" s="2087"/>
      <c r="V76" s="2087"/>
      <c r="W76" s="2087"/>
      <c r="X76" s="2087"/>
      <c r="Y76" s="2087"/>
      <c r="Z76" s="69"/>
      <c r="AA76" s="796"/>
    </row>
    <row r="77" spans="1:27" s="697" customFormat="1" ht="7.5" customHeight="1" x14ac:dyDescent="0.2">
      <c r="A77" s="388"/>
      <c r="B77" s="67"/>
      <c r="C77" s="107"/>
      <c r="D77" s="107"/>
      <c r="E77" s="107"/>
      <c r="F77" s="107"/>
      <c r="G77" s="107"/>
      <c r="H77" s="108"/>
      <c r="I77" s="108"/>
      <c r="J77" s="108"/>
      <c r="K77" s="108"/>
      <c r="L77" s="108"/>
      <c r="M77" s="108"/>
      <c r="N77" s="108"/>
      <c r="O77" s="108"/>
      <c r="P77" s="55"/>
      <c r="Q77" s="55"/>
      <c r="R77" s="55"/>
      <c r="S77" s="55"/>
      <c r="T77" s="55"/>
      <c r="U77" s="55"/>
      <c r="V77" s="55"/>
      <c r="W77" s="55"/>
      <c r="X77" s="55"/>
      <c r="Y77" s="106"/>
      <c r="Z77" s="69"/>
      <c r="AA77" s="796"/>
    </row>
    <row r="78" spans="1:27" s="697" customFormat="1" ht="27.75" customHeight="1" x14ac:dyDescent="0.2">
      <c r="A78" s="392" t="s">
        <v>219</v>
      </c>
      <c r="B78" s="67"/>
      <c r="C78" s="2075" t="s">
        <v>853</v>
      </c>
      <c r="D78" s="1748"/>
      <c r="E78" s="1748"/>
      <c r="F78" s="1748"/>
      <c r="G78" s="1748"/>
      <c r="H78" s="1748"/>
      <c r="I78" s="1748"/>
      <c r="J78" s="1748"/>
      <c r="K78" s="1748"/>
      <c r="L78" s="1748"/>
      <c r="M78" s="1748"/>
      <c r="N78" s="1748"/>
      <c r="O78" s="1748"/>
      <c r="P78" s="1748"/>
      <c r="Q78" s="1748"/>
      <c r="R78" s="1748"/>
      <c r="S78" s="1748"/>
      <c r="T78" s="1748"/>
      <c r="U78" s="1748"/>
      <c r="V78" s="1748"/>
      <c r="W78" s="1748"/>
      <c r="X78" s="1749"/>
      <c r="Y78" s="106"/>
      <c r="Z78" s="69"/>
      <c r="AA78" s="796"/>
    </row>
    <row r="79" spans="1:27" s="697" customFormat="1" ht="9" customHeight="1" x14ac:dyDescent="0.2">
      <c r="A79" s="388"/>
      <c r="B79" s="67"/>
      <c r="C79" s="559"/>
      <c r="D79" s="559"/>
      <c r="E79" s="559"/>
      <c r="F79" s="559"/>
      <c r="G79" s="559"/>
      <c r="H79" s="109"/>
      <c r="I79" s="109"/>
      <c r="J79" s="109"/>
      <c r="K79" s="109"/>
      <c r="L79" s="109"/>
      <c r="M79" s="109"/>
      <c r="N79" s="109"/>
      <c r="O79" s="109"/>
      <c r="P79" s="109"/>
      <c r="Q79" s="109"/>
      <c r="R79" s="109"/>
      <c r="S79" s="109"/>
      <c r="T79" s="109"/>
      <c r="U79" s="109"/>
      <c r="V79" s="109"/>
      <c r="W79" s="109"/>
      <c r="X79" s="109"/>
      <c r="Y79" s="109"/>
      <c r="Z79" s="69"/>
      <c r="AA79" s="796"/>
    </row>
    <row r="80" spans="1:27" s="697" customFormat="1" ht="21" customHeight="1" x14ac:dyDescent="0.2">
      <c r="A80" s="387" t="s">
        <v>402</v>
      </c>
      <c r="B80" s="67"/>
      <c r="C80" s="2076" t="s">
        <v>762</v>
      </c>
      <c r="D80" s="2077"/>
      <c r="E80" s="2077"/>
      <c r="F80" s="2077"/>
      <c r="G80" s="2077"/>
      <c r="H80" s="2077"/>
      <c r="I80" s="2077"/>
      <c r="J80" s="2077"/>
      <c r="K80" s="2077"/>
      <c r="L80" s="2077"/>
      <c r="M80" s="2077"/>
      <c r="N80" s="2077"/>
      <c r="O80" s="2077"/>
      <c r="P80" s="2077"/>
      <c r="Q80" s="2077"/>
      <c r="R80" s="2077"/>
      <c r="S80" s="2077"/>
      <c r="T80" s="2078"/>
      <c r="U80" s="2079"/>
      <c r="V80" s="2080"/>
      <c r="W80" s="2081"/>
      <c r="X80" s="231" t="s">
        <v>736</v>
      </c>
      <c r="Y80" s="87"/>
      <c r="Z80" s="103"/>
      <c r="AA80" s="794">
        <f>IF(U80="?",0,IF(U80&lt;&gt;"",1,0))</f>
        <v>0</v>
      </c>
    </row>
    <row r="81" spans="1:27" s="312" customFormat="1" ht="9" customHeight="1" x14ac:dyDescent="0.2">
      <c r="A81" s="272"/>
      <c r="B81" s="146"/>
      <c r="C81" s="147"/>
      <c r="D81" s="147"/>
      <c r="E81" s="147"/>
      <c r="F81" s="147"/>
      <c r="G81" s="147"/>
      <c r="H81" s="147"/>
      <c r="I81" s="147"/>
      <c r="J81" s="147"/>
      <c r="K81" s="147"/>
      <c r="L81" s="147"/>
      <c r="M81" s="147"/>
      <c r="N81" s="147"/>
      <c r="O81" s="147"/>
      <c r="P81" s="147"/>
      <c r="Q81" s="147"/>
      <c r="R81" s="147"/>
      <c r="S81" s="147"/>
      <c r="T81" s="147"/>
      <c r="U81" s="147"/>
      <c r="V81" s="148"/>
      <c r="W81" s="148"/>
      <c r="X81" s="148"/>
      <c r="Y81" s="148"/>
      <c r="Z81" s="149"/>
      <c r="AA81" s="794"/>
    </row>
    <row r="82" spans="1:27" s="312" customFormat="1" ht="5.25" customHeight="1" x14ac:dyDescent="0.2">
      <c r="A82" s="272"/>
      <c r="B82" s="150"/>
      <c r="C82" s="557"/>
      <c r="D82" s="557"/>
      <c r="E82" s="557"/>
      <c r="F82" s="557"/>
      <c r="G82" s="557"/>
      <c r="H82" s="557"/>
      <c r="I82" s="557"/>
      <c r="J82" s="557"/>
      <c r="K82" s="557"/>
      <c r="L82" s="557"/>
      <c r="M82" s="557"/>
      <c r="N82" s="557"/>
      <c r="O82" s="557"/>
      <c r="P82" s="557"/>
      <c r="Q82" s="557"/>
      <c r="R82" s="557"/>
      <c r="S82" s="557"/>
      <c r="T82" s="557"/>
      <c r="U82" s="557"/>
      <c r="V82" s="557"/>
      <c r="W82" s="557"/>
      <c r="X82" s="557"/>
      <c r="Y82" s="557"/>
      <c r="Z82" s="152"/>
      <c r="AA82" s="794"/>
    </row>
    <row r="83" spans="1:27" ht="24" customHeight="1" x14ac:dyDescent="0.2">
      <c r="A83" s="393"/>
      <c r="B83" s="174"/>
      <c r="C83" s="308" t="s">
        <v>1322</v>
      </c>
      <c r="D83" s="308"/>
      <c r="E83" s="308"/>
      <c r="F83" s="554"/>
      <c r="G83" s="554"/>
      <c r="H83" s="554"/>
      <c r="I83" s="554"/>
      <c r="J83" s="554"/>
      <c r="K83" s="554"/>
      <c r="L83" s="554"/>
      <c r="M83" s="554"/>
      <c r="N83" s="554"/>
      <c r="O83" s="554"/>
      <c r="P83" s="554"/>
      <c r="Q83" s="554"/>
      <c r="R83" s="554"/>
      <c r="S83" s="332"/>
      <c r="T83" s="332"/>
      <c r="U83" s="332"/>
      <c r="V83" s="554"/>
      <c r="W83" s="554"/>
      <c r="X83" s="554"/>
      <c r="Y83" s="554"/>
      <c r="Z83" s="175"/>
      <c r="AA83" s="794"/>
    </row>
    <row r="84" spans="1:27" s="312" customFormat="1" ht="29.25" customHeight="1" x14ac:dyDescent="0.2">
      <c r="A84" s="397" t="s">
        <v>219</v>
      </c>
      <c r="B84" s="150"/>
      <c r="C84" s="2091" t="s">
        <v>802</v>
      </c>
      <c r="D84" s="2092"/>
      <c r="E84" s="2092"/>
      <c r="F84" s="2092"/>
      <c r="G84" s="2092"/>
      <c r="H84" s="2092"/>
      <c r="I84" s="2092"/>
      <c r="J84" s="2092"/>
      <c r="K84" s="2092"/>
      <c r="L84" s="2092"/>
      <c r="M84" s="2092"/>
      <c r="N84" s="2092"/>
      <c r="O84" s="2092"/>
      <c r="P84" s="2092"/>
      <c r="Q84" s="2092"/>
      <c r="R84" s="2092"/>
      <c r="S84" s="2092"/>
      <c r="T84" s="2092"/>
      <c r="U84" s="2092"/>
      <c r="V84" s="2092"/>
      <c r="W84" s="1748"/>
      <c r="X84" s="1749"/>
      <c r="Y84" s="550"/>
      <c r="Z84" s="175"/>
      <c r="AA84" s="794"/>
    </row>
    <row r="85" spans="1:27" s="697" customFormat="1" ht="9" customHeight="1" x14ac:dyDescent="0.2">
      <c r="A85" s="272"/>
      <c r="B85" s="67"/>
      <c r="C85" s="107"/>
      <c r="D85" s="107"/>
      <c r="E85" s="107"/>
      <c r="F85" s="107"/>
      <c r="G85" s="107"/>
      <c r="H85" s="108"/>
      <c r="I85" s="108"/>
      <c r="J85" s="108"/>
      <c r="K85" s="108"/>
      <c r="L85" s="108"/>
      <c r="M85" s="108"/>
      <c r="N85" s="108"/>
      <c r="O85" s="108"/>
      <c r="P85" s="55"/>
      <c r="Q85" s="55"/>
      <c r="R85" s="55"/>
      <c r="S85" s="55"/>
      <c r="T85" s="55"/>
      <c r="U85" s="55"/>
      <c r="V85" s="55"/>
      <c r="W85" s="55"/>
      <c r="X85" s="55"/>
      <c r="Y85" s="106"/>
      <c r="Z85" s="69"/>
      <c r="AA85" s="796"/>
    </row>
    <row r="86" spans="1:27" s="312" customFormat="1" ht="21" customHeight="1" x14ac:dyDescent="0.2">
      <c r="A86" s="267" t="s">
        <v>573</v>
      </c>
      <c r="B86" s="150"/>
      <c r="C86" s="2076" t="s">
        <v>764</v>
      </c>
      <c r="D86" s="2077"/>
      <c r="E86" s="2077"/>
      <c r="F86" s="2077"/>
      <c r="G86" s="2077"/>
      <c r="H86" s="2077"/>
      <c r="I86" s="2077"/>
      <c r="J86" s="2077"/>
      <c r="K86" s="2077"/>
      <c r="L86" s="2077"/>
      <c r="M86" s="2077"/>
      <c r="N86" s="2077"/>
      <c r="O86" s="2077"/>
      <c r="P86" s="2077"/>
      <c r="Q86" s="2077"/>
      <c r="R86" s="2077"/>
      <c r="S86" s="2077"/>
      <c r="T86" s="2078"/>
      <c r="U86" s="1469"/>
      <c r="V86" s="1470"/>
      <c r="W86" s="2085"/>
      <c r="X86" s="231" t="s">
        <v>1781</v>
      </c>
      <c r="Y86" s="87"/>
      <c r="Z86" s="152"/>
      <c r="AA86" s="794">
        <f>IF(U86="?",0,IF(U86&lt;&gt;"",1,0))</f>
        <v>0</v>
      </c>
    </row>
    <row r="87" spans="1:27" s="312" customFormat="1" ht="9" customHeight="1" x14ac:dyDescent="0.2">
      <c r="A87" s="696"/>
      <c r="B87" s="150"/>
      <c r="C87" s="307"/>
      <c r="D87" s="307"/>
      <c r="E87" s="307"/>
      <c r="F87" s="307"/>
      <c r="G87" s="307"/>
      <c r="H87" s="307"/>
      <c r="I87" s="307"/>
      <c r="J87" s="307"/>
      <c r="K87" s="307"/>
      <c r="L87" s="307"/>
      <c r="M87" s="307"/>
      <c r="N87" s="307"/>
      <c r="O87" s="307"/>
      <c r="P87" s="307"/>
      <c r="Q87" s="307"/>
      <c r="R87" s="307"/>
      <c r="S87" s="307"/>
      <c r="T87" s="307"/>
      <c r="U87" s="307"/>
      <c r="V87" s="554"/>
      <c r="W87" s="554"/>
      <c r="X87" s="554"/>
      <c r="Y87" s="554"/>
      <c r="Z87" s="152"/>
      <c r="AA87" s="794"/>
    </row>
    <row r="88" spans="1:27" s="312" customFormat="1" ht="18" customHeight="1" x14ac:dyDescent="0.2">
      <c r="A88" s="696"/>
      <c r="B88" s="150"/>
      <c r="C88" s="545" t="s">
        <v>335</v>
      </c>
      <c r="D88" s="546"/>
      <c r="E88" s="546"/>
      <c r="F88" s="546"/>
      <c r="G88" s="546"/>
      <c r="H88" s="546"/>
      <c r="I88" s="546"/>
      <c r="J88" s="546"/>
      <c r="K88" s="546"/>
      <c r="L88" s="546"/>
      <c r="M88" s="546"/>
      <c r="N88" s="546"/>
      <c r="O88" s="546"/>
      <c r="P88" s="547"/>
      <c r="Q88" s="510"/>
      <c r="R88" s="1914" t="s">
        <v>308</v>
      </c>
      <c r="S88" s="1915"/>
      <c r="T88" s="1916"/>
      <c r="U88" s="1914" t="s">
        <v>309</v>
      </c>
      <c r="V88" s="1915"/>
      <c r="W88" s="1916" t="s">
        <v>309</v>
      </c>
      <c r="X88" s="442"/>
      <c r="Y88" s="442"/>
      <c r="Z88" s="152"/>
      <c r="AA88" s="794"/>
    </row>
    <row r="89" spans="1:27" s="312" customFormat="1" ht="21" customHeight="1" x14ac:dyDescent="0.2">
      <c r="A89" s="266" t="s">
        <v>574</v>
      </c>
      <c r="B89" s="150"/>
      <c r="C89" s="549" t="s">
        <v>383</v>
      </c>
      <c r="D89" s="546"/>
      <c r="E89" s="546"/>
      <c r="F89" s="546"/>
      <c r="G89" s="546"/>
      <c r="H89" s="546"/>
      <c r="I89" s="546"/>
      <c r="J89" s="546"/>
      <c r="K89" s="546"/>
      <c r="L89" s="546"/>
      <c r="M89" s="546"/>
      <c r="N89" s="546"/>
      <c r="O89" s="546"/>
      <c r="P89" s="547"/>
      <c r="Q89" s="510"/>
      <c r="R89" s="1469"/>
      <c r="S89" s="1470"/>
      <c r="T89" s="2085"/>
      <c r="U89" s="1469"/>
      <c r="V89" s="1470"/>
      <c r="W89" s="2085"/>
      <c r="X89" s="231" t="s">
        <v>1781</v>
      </c>
      <c r="Y89" s="442"/>
      <c r="Z89" s="152"/>
      <c r="AA89" s="794">
        <f>IF(R89="?",0,IF(R89&lt;&gt;"",1,0))+IF(U89="?",0,IF(U89&lt;&gt;"",1,0))</f>
        <v>0</v>
      </c>
    </row>
    <row r="90" spans="1:27" s="312" customFormat="1" ht="9" customHeight="1" x14ac:dyDescent="0.2">
      <c r="A90" s="393"/>
      <c r="B90" s="150"/>
      <c r="C90" s="557"/>
      <c r="D90" s="172"/>
      <c r="E90" s="172"/>
      <c r="F90" s="172"/>
      <c r="G90" s="172"/>
      <c r="H90" s="172"/>
      <c r="I90" s="172"/>
      <c r="J90" s="172"/>
      <c r="K90" s="172"/>
      <c r="L90" s="172"/>
      <c r="M90" s="172"/>
      <c r="N90" s="172"/>
      <c r="O90" s="172"/>
      <c r="P90" s="172"/>
      <c r="Q90" s="172"/>
      <c r="R90" s="172"/>
      <c r="S90" s="55"/>
      <c r="T90" s="55"/>
      <c r="U90" s="55"/>
      <c r="V90" s="557"/>
      <c r="W90" s="557"/>
      <c r="X90" s="557"/>
      <c r="Y90" s="442"/>
      <c r="Z90" s="152"/>
      <c r="AA90" s="794"/>
    </row>
    <row r="91" spans="1:27" s="312" customFormat="1" ht="18" customHeight="1" x14ac:dyDescent="0.2">
      <c r="A91" s="696"/>
      <c r="B91" s="150"/>
      <c r="C91" s="2088" t="s">
        <v>336</v>
      </c>
      <c r="D91" s="2089"/>
      <c r="E91" s="2089"/>
      <c r="F91" s="2089"/>
      <c r="G91" s="2089"/>
      <c r="H91" s="2089"/>
      <c r="I91" s="2089"/>
      <c r="J91" s="2089"/>
      <c r="K91" s="2089"/>
      <c r="L91" s="2089"/>
      <c r="M91" s="2090"/>
      <c r="N91" s="510"/>
      <c r="O91" s="1914" t="s">
        <v>741</v>
      </c>
      <c r="P91" s="1915"/>
      <c r="Q91" s="1916" t="s">
        <v>310</v>
      </c>
      <c r="R91" s="1914" t="s">
        <v>742</v>
      </c>
      <c r="S91" s="1915"/>
      <c r="T91" s="1916" t="s">
        <v>311</v>
      </c>
      <c r="U91" s="1914" t="s">
        <v>740</v>
      </c>
      <c r="V91" s="1915"/>
      <c r="W91" s="1916" t="s">
        <v>312</v>
      </c>
      <c r="X91" s="442"/>
      <c r="Y91" s="442"/>
      <c r="Z91" s="152"/>
      <c r="AA91" s="794"/>
    </row>
    <row r="92" spans="1:27" s="312" customFormat="1" ht="21" customHeight="1" x14ac:dyDescent="0.2">
      <c r="A92" s="266" t="s">
        <v>763</v>
      </c>
      <c r="B92" s="150"/>
      <c r="C92" s="549" t="s">
        <v>383</v>
      </c>
      <c r="D92" s="546"/>
      <c r="E92" s="546"/>
      <c r="F92" s="546"/>
      <c r="G92" s="546"/>
      <c r="H92" s="546"/>
      <c r="I92" s="546"/>
      <c r="J92" s="546"/>
      <c r="K92" s="546"/>
      <c r="L92" s="546"/>
      <c r="M92" s="546"/>
      <c r="N92" s="546"/>
      <c r="O92" s="1469"/>
      <c r="P92" s="1470"/>
      <c r="Q92" s="2085"/>
      <c r="R92" s="1469"/>
      <c r="S92" s="1470"/>
      <c r="T92" s="2085"/>
      <c r="U92" s="1469"/>
      <c r="V92" s="1470"/>
      <c r="W92" s="2085"/>
      <c r="X92" s="231" t="s">
        <v>1781</v>
      </c>
      <c r="Y92" s="442"/>
      <c r="Z92" s="152"/>
      <c r="AA92" s="794">
        <f>IF(O92="?",0,IF(O92&lt;&gt;"",1,0))+IF(R92="?",0,IF(R92&lt;&gt;"",1,0))+IF(U92="?",0,IF(U92&lt;&gt;"",1,0))</f>
        <v>0</v>
      </c>
    </row>
    <row r="93" spans="1:27" s="312" customFormat="1" ht="9" customHeight="1" x14ac:dyDescent="0.2">
      <c r="A93" s="393"/>
      <c r="B93" s="150"/>
      <c r="C93" s="557"/>
      <c r="D93" s="172"/>
      <c r="E93" s="172"/>
      <c r="F93" s="172"/>
      <c r="G93" s="172"/>
      <c r="H93" s="172"/>
      <c r="I93" s="172"/>
      <c r="J93" s="172"/>
      <c r="K93" s="172"/>
      <c r="L93" s="172"/>
      <c r="M93" s="172"/>
      <c r="N93" s="172"/>
      <c r="O93" s="172"/>
      <c r="P93" s="172"/>
      <c r="Q93" s="172"/>
      <c r="R93" s="172"/>
      <c r="S93" s="55"/>
      <c r="T93" s="55"/>
      <c r="U93" s="55"/>
      <c r="V93" s="557"/>
      <c r="W93" s="557"/>
      <c r="X93" s="557"/>
      <c r="Y93" s="442"/>
      <c r="Z93" s="152"/>
      <c r="AA93" s="794"/>
    </row>
    <row r="94" spans="1:27" s="312" customFormat="1" ht="18" customHeight="1" x14ac:dyDescent="0.2">
      <c r="A94" s="696"/>
      <c r="B94" s="150"/>
      <c r="C94" s="545" t="s">
        <v>337</v>
      </c>
      <c r="D94" s="546"/>
      <c r="E94" s="546"/>
      <c r="F94" s="546"/>
      <c r="G94" s="546"/>
      <c r="H94" s="546"/>
      <c r="I94" s="546"/>
      <c r="J94" s="546"/>
      <c r="K94" s="546"/>
      <c r="L94" s="546"/>
      <c r="M94" s="546"/>
      <c r="N94" s="546"/>
      <c r="O94" s="546"/>
      <c r="P94" s="547"/>
      <c r="Q94" s="510"/>
      <c r="R94" s="1914" t="s">
        <v>313</v>
      </c>
      <c r="S94" s="1915"/>
      <c r="T94" s="1916"/>
      <c r="U94" s="1914" t="s">
        <v>314</v>
      </c>
      <c r="V94" s="1915"/>
      <c r="W94" s="1916"/>
      <c r="X94" s="442"/>
      <c r="Y94" s="442"/>
      <c r="Z94" s="152"/>
      <c r="AA94" s="794"/>
    </row>
    <row r="95" spans="1:27" s="312" customFormat="1" ht="21" customHeight="1" x14ac:dyDescent="0.2">
      <c r="A95" s="266" t="s">
        <v>575</v>
      </c>
      <c r="B95" s="150"/>
      <c r="C95" s="549" t="s">
        <v>383</v>
      </c>
      <c r="D95" s="546"/>
      <c r="E95" s="546"/>
      <c r="F95" s="546"/>
      <c r="G95" s="546"/>
      <c r="H95" s="546"/>
      <c r="I95" s="546"/>
      <c r="J95" s="546"/>
      <c r="K95" s="546"/>
      <c r="L95" s="546"/>
      <c r="M95" s="546"/>
      <c r="N95" s="546"/>
      <c r="O95" s="546"/>
      <c r="P95" s="547"/>
      <c r="Q95" s="510"/>
      <c r="R95" s="1469"/>
      <c r="S95" s="1470"/>
      <c r="T95" s="2085"/>
      <c r="U95" s="1469"/>
      <c r="V95" s="1470"/>
      <c r="W95" s="2085"/>
      <c r="X95" s="231" t="s">
        <v>1781</v>
      </c>
      <c r="Y95" s="442"/>
      <c r="Z95" s="152"/>
      <c r="AA95" s="794">
        <f>IF(R95="?",0,IF(R95&lt;&gt;"",1,0))+IF(U95="?",0,IF(U95&lt;&gt;"",1,0))</f>
        <v>0</v>
      </c>
    </row>
    <row r="96" spans="1:27" s="312" customFormat="1" ht="9" customHeight="1" x14ac:dyDescent="0.2">
      <c r="A96" s="393"/>
      <c r="B96" s="150"/>
      <c r="C96" s="557"/>
      <c r="D96" s="172"/>
      <c r="E96" s="172"/>
      <c r="F96" s="172"/>
      <c r="G96" s="172"/>
      <c r="H96" s="172"/>
      <c r="I96" s="172"/>
      <c r="J96" s="172"/>
      <c r="K96" s="172"/>
      <c r="L96" s="172"/>
      <c r="M96" s="172"/>
      <c r="N96" s="172"/>
      <c r="O96" s="172"/>
      <c r="P96" s="172"/>
      <c r="Q96" s="172"/>
      <c r="R96" s="172"/>
      <c r="S96" s="55"/>
      <c r="T96" s="55"/>
      <c r="U96" s="55"/>
      <c r="V96" s="557"/>
      <c r="W96" s="557"/>
      <c r="X96" s="557"/>
      <c r="Y96" s="442"/>
      <c r="Z96" s="152"/>
      <c r="AA96" s="794"/>
    </row>
    <row r="97" spans="1:27" s="312" customFormat="1" ht="18" customHeight="1" x14ac:dyDescent="0.2">
      <c r="A97" s="696"/>
      <c r="B97" s="150"/>
      <c r="C97" s="545" t="s">
        <v>338</v>
      </c>
      <c r="D97" s="546"/>
      <c r="E97" s="546"/>
      <c r="F97" s="546"/>
      <c r="G97" s="546"/>
      <c r="H97" s="546"/>
      <c r="I97" s="546"/>
      <c r="J97" s="546"/>
      <c r="K97" s="546"/>
      <c r="L97" s="546"/>
      <c r="M97" s="546"/>
      <c r="N97" s="546"/>
      <c r="O97" s="546"/>
      <c r="P97" s="547"/>
      <c r="Q97" s="510"/>
      <c r="R97" s="1914" t="s">
        <v>316</v>
      </c>
      <c r="S97" s="1915"/>
      <c r="T97" s="1916"/>
      <c r="U97" s="1914" t="s">
        <v>315</v>
      </c>
      <c r="V97" s="1915"/>
      <c r="W97" s="1916"/>
      <c r="X97" s="442"/>
      <c r="Y97" s="442"/>
      <c r="Z97" s="152"/>
      <c r="AA97" s="794"/>
    </row>
    <row r="98" spans="1:27" s="312" customFormat="1" ht="21" customHeight="1" x14ac:dyDescent="0.2">
      <c r="A98" s="266" t="s">
        <v>576</v>
      </c>
      <c r="B98" s="150"/>
      <c r="C98" s="549" t="s">
        <v>383</v>
      </c>
      <c r="D98" s="546"/>
      <c r="E98" s="546"/>
      <c r="F98" s="546"/>
      <c r="G98" s="546"/>
      <c r="H98" s="546"/>
      <c r="I98" s="546"/>
      <c r="J98" s="546"/>
      <c r="K98" s="546"/>
      <c r="L98" s="546"/>
      <c r="M98" s="546"/>
      <c r="N98" s="546"/>
      <c r="O98" s="546"/>
      <c r="P98" s="547"/>
      <c r="Q98" s="510"/>
      <c r="R98" s="1469"/>
      <c r="S98" s="1470"/>
      <c r="T98" s="2085"/>
      <c r="U98" s="1469"/>
      <c r="V98" s="1470"/>
      <c r="W98" s="2085"/>
      <c r="X98" s="231" t="s">
        <v>1781</v>
      </c>
      <c r="Y98" s="442"/>
      <c r="Z98" s="152"/>
      <c r="AA98" s="794">
        <f>IF(R98="?",0,IF(R98&lt;&gt;"",1,0))+IF(U98="?",0,IF(U98&lt;&gt;"",1,0))</f>
        <v>0</v>
      </c>
    </row>
    <row r="99" spans="1:27" s="313" customFormat="1" ht="9" customHeight="1" x14ac:dyDescent="0.2">
      <c r="A99" s="265"/>
      <c r="B99" s="166"/>
      <c r="C99" s="167"/>
      <c r="D99" s="167"/>
      <c r="E99" s="167"/>
      <c r="F99" s="167"/>
      <c r="G99" s="167"/>
      <c r="H99" s="167"/>
      <c r="I99" s="167"/>
      <c r="J99" s="167"/>
      <c r="K99" s="167"/>
      <c r="L99" s="167"/>
      <c r="M99" s="167"/>
      <c r="N99" s="167"/>
      <c r="O99" s="167"/>
      <c r="P99" s="167"/>
      <c r="Q99" s="167"/>
      <c r="R99" s="167"/>
      <c r="S99" s="167"/>
      <c r="T99" s="167"/>
      <c r="U99" s="167"/>
      <c r="V99" s="167"/>
      <c r="W99" s="167"/>
      <c r="X99" s="167"/>
      <c r="Y99" s="167"/>
      <c r="Z99" s="168"/>
      <c r="AA99" s="794"/>
    </row>
    <row r="100" spans="1:27" s="313" customFormat="1" ht="5.25" customHeight="1" x14ac:dyDescent="0.2">
      <c r="A100" s="265"/>
      <c r="B100" s="169"/>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1"/>
      <c r="AA100" s="794"/>
    </row>
    <row r="101" spans="1:27" s="312" customFormat="1" ht="24" customHeight="1" x14ac:dyDescent="0.2">
      <c r="A101" s="680"/>
      <c r="B101" s="174"/>
      <c r="C101" s="308" t="s">
        <v>339</v>
      </c>
      <c r="D101" s="308"/>
      <c r="E101" s="308"/>
      <c r="F101" s="554"/>
      <c r="G101" s="554"/>
      <c r="H101" s="554"/>
      <c r="I101" s="554"/>
      <c r="J101" s="554"/>
      <c r="K101" s="554"/>
      <c r="L101" s="554"/>
      <c r="M101" s="554"/>
      <c r="N101" s="554"/>
      <c r="O101" s="554"/>
      <c r="P101" s="554"/>
      <c r="Q101" s="554"/>
      <c r="R101" s="554"/>
      <c r="S101" s="332"/>
      <c r="T101" s="332"/>
      <c r="U101" s="332"/>
      <c r="V101" s="554"/>
      <c r="W101" s="554"/>
      <c r="X101" s="554"/>
      <c r="Y101" s="554"/>
      <c r="Z101" s="175"/>
      <c r="AA101" s="794"/>
    </row>
    <row r="102" spans="1:27" s="313" customFormat="1" ht="5.25" customHeight="1" x14ac:dyDescent="0.2">
      <c r="A102" s="265"/>
      <c r="B102" s="150"/>
      <c r="C102" s="557"/>
      <c r="D102" s="557"/>
      <c r="E102" s="557"/>
      <c r="F102" s="557"/>
      <c r="G102" s="557"/>
      <c r="H102" s="557"/>
      <c r="I102" s="557"/>
      <c r="J102" s="557"/>
      <c r="K102" s="557"/>
      <c r="L102" s="557"/>
      <c r="M102" s="557"/>
      <c r="N102" s="557"/>
      <c r="O102" s="557"/>
      <c r="P102" s="557"/>
      <c r="Q102" s="557"/>
      <c r="R102" s="557"/>
      <c r="S102" s="557"/>
      <c r="T102" s="557"/>
      <c r="U102" s="557"/>
      <c r="V102" s="542"/>
      <c r="W102" s="542"/>
      <c r="X102" s="542"/>
      <c r="Y102" s="542"/>
      <c r="Z102" s="152"/>
      <c r="AA102" s="794"/>
    </row>
    <row r="103" spans="1:27" s="313" customFormat="1" ht="24" customHeight="1" x14ac:dyDescent="0.2">
      <c r="A103" s="394" t="s">
        <v>219</v>
      </c>
      <c r="B103" s="150"/>
      <c r="C103" s="2099" t="s">
        <v>1789</v>
      </c>
      <c r="D103" s="2100"/>
      <c r="E103" s="2100"/>
      <c r="F103" s="2100"/>
      <c r="G103" s="2100"/>
      <c r="H103" s="2100"/>
      <c r="I103" s="2100"/>
      <c r="J103" s="2100"/>
      <c r="K103" s="2100"/>
      <c r="L103" s="2100"/>
      <c r="M103" s="2100"/>
      <c r="N103" s="2100"/>
      <c r="O103" s="2100"/>
      <c r="P103" s="2100"/>
      <c r="Q103" s="2100"/>
      <c r="R103" s="2100"/>
      <c r="S103" s="2100"/>
      <c r="T103" s="2100"/>
      <c r="U103" s="2100"/>
      <c r="V103" s="2100"/>
      <c r="W103" s="2101"/>
      <c r="X103" s="548"/>
      <c r="Y103" s="548"/>
      <c r="Z103" s="152"/>
      <c r="AA103" s="794"/>
    </row>
    <row r="104" spans="1:27" s="313" customFormat="1" ht="5.25" customHeight="1" x14ac:dyDescent="0.2">
      <c r="A104" s="265"/>
      <c r="B104" s="150"/>
      <c r="C104" s="557"/>
      <c r="D104" s="557"/>
      <c r="E104" s="557"/>
      <c r="F104" s="557"/>
      <c r="G104" s="557"/>
      <c r="H104" s="557"/>
      <c r="I104" s="557"/>
      <c r="J104" s="557"/>
      <c r="K104" s="557"/>
      <c r="L104" s="557"/>
      <c r="M104" s="557"/>
      <c r="N104" s="557"/>
      <c r="O104" s="557"/>
      <c r="P104" s="517"/>
      <c r="Q104" s="517"/>
      <c r="R104" s="717"/>
      <c r="S104" s="717"/>
      <c r="T104" s="717"/>
      <c r="U104" s="717"/>
      <c r="V104" s="717"/>
      <c r="W104" s="717"/>
      <c r="X104" s="716"/>
      <c r="Y104" s="542"/>
      <c r="Z104" s="152"/>
      <c r="AA104" s="794"/>
    </row>
    <row r="105" spans="1:27" s="313" customFormat="1" ht="19.5" customHeight="1" x14ac:dyDescent="0.2">
      <c r="A105" s="265" t="s">
        <v>766</v>
      </c>
      <c r="B105" s="150"/>
      <c r="C105" s="306" t="s">
        <v>765</v>
      </c>
      <c r="D105" s="306"/>
      <c r="E105" s="306"/>
      <c r="F105" s="306"/>
      <c r="G105" s="306"/>
      <c r="H105" s="306"/>
      <c r="I105" s="306"/>
      <c r="J105" s="306"/>
      <c r="K105" s="306"/>
      <c r="L105" s="306"/>
      <c r="M105" s="306"/>
      <c r="N105" s="306"/>
      <c r="O105" s="306"/>
      <c r="P105" s="306"/>
      <c r="Q105" s="306"/>
      <c r="R105" s="512"/>
      <c r="S105" s="512"/>
      <c r="T105" s="512"/>
      <c r="U105" s="512"/>
      <c r="V105" s="512"/>
      <c r="W105" s="1358" t="s">
        <v>849</v>
      </c>
      <c r="X105" s="1359"/>
      <c r="Y105" s="542"/>
      <c r="Z105" s="175"/>
      <c r="AA105" s="794">
        <f>IF(W105="?",0,IF(W105&lt;&gt;"",1,0))</f>
        <v>0</v>
      </c>
    </row>
    <row r="106" spans="1:27" s="313" customFormat="1" ht="19.5" customHeight="1" x14ac:dyDescent="0.2">
      <c r="A106" s="265" t="s">
        <v>767</v>
      </c>
      <c r="B106" s="150"/>
      <c r="C106" s="306" t="s">
        <v>328</v>
      </c>
      <c r="D106" s="306"/>
      <c r="E106" s="306"/>
      <c r="F106" s="306"/>
      <c r="G106" s="306"/>
      <c r="H106" s="306"/>
      <c r="I106" s="306"/>
      <c r="J106" s="306"/>
      <c r="K106" s="306"/>
      <c r="L106" s="306"/>
      <c r="M106" s="306"/>
      <c r="N106" s="306"/>
      <c r="O106" s="306"/>
      <c r="P106" s="306"/>
      <c r="Q106" s="306"/>
      <c r="R106" s="512"/>
      <c r="S106" s="512"/>
      <c r="T106" s="512"/>
      <c r="U106" s="512"/>
      <c r="V106" s="512"/>
      <c r="W106" s="1358" t="s">
        <v>849</v>
      </c>
      <c r="X106" s="1359"/>
      <c r="Y106" s="542"/>
      <c r="Z106" s="152"/>
      <c r="AA106" s="794">
        <f>IF(W106="?",0,IF(W106&lt;&gt;"",1,0))</f>
        <v>0</v>
      </c>
    </row>
    <row r="107" spans="1:27" s="312" customFormat="1" ht="5.25" customHeight="1" x14ac:dyDescent="0.2">
      <c r="A107" s="265"/>
      <c r="B107" s="150"/>
      <c r="C107" s="543"/>
      <c r="D107" s="304"/>
      <c r="E107" s="304"/>
      <c r="F107" s="304"/>
      <c r="G107" s="304"/>
      <c r="H107" s="304"/>
      <c r="I107" s="304"/>
      <c r="J107" s="304"/>
      <c r="K107" s="304"/>
      <c r="L107" s="304"/>
      <c r="M107" s="304"/>
      <c r="N107" s="304"/>
      <c r="O107" s="304"/>
      <c r="P107" s="304"/>
      <c r="Q107" s="304"/>
      <c r="R107" s="304"/>
      <c r="S107" s="302"/>
      <c r="T107" s="302"/>
      <c r="U107" s="302"/>
      <c r="V107" s="302"/>
      <c r="W107" s="302"/>
      <c r="X107" s="302"/>
      <c r="Y107" s="302"/>
      <c r="Z107" s="152"/>
      <c r="AA107" s="794"/>
    </row>
    <row r="108" spans="1:27" s="312" customFormat="1" ht="18" customHeight="1" x14ac:dyDescent="0.2">
      <c r="A108" s="265"/>
      <c r="B108" s="150"/>
      <c r="C108" s="543" t="s">
        <v>384</v>
      </c>
      <c r="D108" s="544"/>
      <c r="E108" s="544"/>
      <c r="F108" s="544"/>
      <c r="G108" s="544"/>
      <c r="H108" s="544"/>
      <c r="I108" s="544"/>
      <c r="J108" s="544"/>
      <c r="K108" s="544"/>
      <c r="L108" s="544"/>
      <c r="M108" s="544"/>
      <c r="N108" s="544"/>
      <c r="O108" s="544"/>
      <c r="P108" s="544"/>
      <c r="Q108" s="544"/>
      <c r="R108" s="544"/>
      <c r="S108" s="544"/>
      <c r="T108" s="544"/>
      <c r="U108" s="544"/>
      <c r="V108" s="544"/>
      <c r="W108" s="544"/>
      <c r="X108" s="544"/>
      <c r="Y108" s="544"/>
      <c r="Z108" s="152"/>
      <c r="AA108" s="794"/>
    </row>
    <row r="109" spans="1:27" ht="60" customHeight="1" x14ac:dyDescent="0.2">
      <c r="A109" s="265" t="s">
        <v>768</v>
      </c>
      <c r="B109" s="174"/>
      <c r="C109" s="1458"/>
      <c r="D109" s="1631"/>
      <c r="E109" s="1631"/>
      <c r="F109" s="1631"/>
      <c r="G109" s="1631"/>
      <c r="H109" s="1631"/>
      <c r="I109" s="1631"/>
      <c r="J109" s="1631"/>
      <c r="K109" s="1631"/>
      <c r="L109" s="1631"/>
      <c r="M109" s="1631"/>
      <c r="N109" s="1631"/>
      <c r="O109" s="1631"/>
      <c r="P109" s="1631"/>
      <c r="Q109" s="1631"/>
      <c r="R109" s="1631"/>
      <c r="S109" s="1631"/>
      <c r="T109" s="1631"/>
      <c r="U109" s="1631"/>
      <c r="V109" s="1631"/>
      <c r="W109" s="1631"/>
      <c r="X109" s="1631"/>
      <c r="Y109" s="544"/>
      <c r="Z109" s="175"/>
      <c r="AA109" s="794">
        <f>IF(C109="?",0,IF(C109&lt;&gt;"",1,0))</f>
        <v>0</v>
      </c>
    </row>
    <row r="110" spans="1:27" s="313" customFormat="1" ht="9" customHeight="1" x14ac:dyDescent="0.2">
      <c r="A110" s="265" t="str">
        <f>IF(L4&lt;&gt;"",L4,"")</f>
        <v>00000000</v>
      </c>
      <c r="B110" s="166"/>
      <c r="C110" s="167"/>
      <c r="D110" s="167"/>
      <c r="E110" s="167"/>
      <c r="F110" s="167"/>
      <c r="G110" s="167"/>
      <c r="H110" s="167"/>
      <c r="I110" s="167"/>
      <c r="J110" s="167"/>
      <c r="K110" s="167"/>
      <c r="L110" s="167"/>
      <c r="M110" s="167"/>
      <c r="N110" s="167"/>
      <c r="O110" s="167"/>
      <c r="P110" s="167"/>
      <c r="Q110" s="167"/>
      <c r="R110" s="167"/>
      <c r="S110" s="167"/>
      <c r="T110" s="167"/>
      <c r="U110" s="167"/>
      <c r="V110" s="167"/>
      <c r="W110" s="167"/>
      <c r="X110" s="167"/>
      <c r="Y110" s="167"/>
      <c r="Z110" s="168"/>
      <c r="AA110" s="794"/>
    </row>
    <row r="111" spans="1:27" s="313" customFormat="1" ht="5.25" customHeight="1" x14ac:dyDescent="0.2">
      <c r="A111" s="269"/>
      <c r="B111" s="234"/>
      <c r="C111" s="237"/>
      <c r="D111" s="237"/>
      <c r="E111" s="237"/>
      <c r="F111" s="237"/>
      <c r="G111" s="237"/>
      <c r="H111" s="237"/>
      <c r="I111" s="237"/>
      <c r="J111" s="237"/>
      <c r="K111" s="237"/>
      <c r="L111" s="237"/>
      <c r="M111" s="237"/>
      <c r="N111" s="237"/>
      <c r="O111" s="237"/>
      <c r="P111" s="237"/>
      <c r="Q111" s="237"/>
      <c r="R111" s="237"/>
      <c r="S111" s="237"/>
      <c r="T111" s="237"/>
      <c r="U111" s="237"/>
      <c r="V111" s="237"/>
      <c r="W111" s="237"/>
      <c r="X111" s="134"/>
      <c r="Y111" s="134"/>
      <c r="Z111" s="135"/>
      <c r="AA111" s="794"/>
    </row>
    <row r="112" spans="1:27" s="313" customFormat="1" ht="24.75" customHeight="1" x14ac:dyDescent="0.2">
      <c r="A112" s="269"/>
      <c r="B112" s="216"/>
      <c r="C112" s="224" t="s">
        <v>94</v>
      </c>
      <c r="D112" s="224"/>
      <c r="E112" s="224"/>
      <c r="F112" s="224"/>
      <c r="G112" s="224"/>
      <c r="H112" s="138"/>
      <c r="I112" s="426"/>
      <c r="J112" s="426"/>
      <c r="K112" s="426"/>
      <c r="L112" s="138"/>
      <c r="M112" s="426"/>
      <c r="N112" s="426"/>
      <c r="O112" s="426"/>
      <c r="P112" s="138"/>
      <c r="Q112" s="426"/>
      <c r="R112" s="426"/>
      <c r="S112" s="426"/>
      <c r="T112" s="138"/>
      <c r="U112" s="426"/>
      <c r="V112" s="426"/>
      <c r="W112" s="426"/>
      <c r="X112" s="140"/>
      <c r="Y112" s="140"/>
      <c r="Z112" s="141"/>
      <c r="AA112" s="794"/>
    </row>
    <row r="113" spans="1:27" s="313" customFormat="1" ht="5.25" customHeight="1" x14ac:dyDescent="0.2">
      <c r="A113" s="269"/>
      <c r="B113" s="216"/>
      <c r="C113" s="138"/>
      <c r="D113" s="426"/>
      <c r="E113" s="426"/>
      <c r="F113" s="426"/>
      <c r="G113" s="426"/>
      <c r="H113" s="138"/>
      <c r="I113" s="426"/>
      <c r="J113" s="426"/>
      <c r="K113" s="426"/>
      <c r="L113" s="138"/>
      <c r="M113" s="426"/>
      <c r="N113" s="426"/>
      <c r="O113" s="426"/>
      <c r="P113" s="138"/>
      <c r="Q113" s="426"/>
      <c r="R113" s="426"/>
      <c r="S113" s="426"/>
      <c r="T113" s="138"/>
      <c r="U113" s="426"/>
      <c r="V113" s="426"/>
      <c r="W113" s="426"/>
      <c r="X113" s="140"/>
      <c r="Y113" s="140"/>
      <c r="Z113" s="141"/>
      <c r="AA113" s="794"/>
    </row>
    <row r="114" spans="1:27" s="313" customFormat="1" ht="50.1" customHeight="1" x14ac:dyDescent="0.2">
      <c r="A114" s="269"/>
      <c r="B114" s="216"/>
      <c r="C114" s="2102" t="s">
        <v>1366</v>
      </c>
      <c r="D114" s="2103"/>
      <c r="E114" s="2103"/>
      <c r="F114" s="2103"/>
      <c r="G114" s="2103"/>
      <c r="H114" s="2103"/>
      <c r="I114" s="2103"/>
      <c r="J114" s="2103"/>
      <c r="K114" s="2103"/>
      <c r="L114" s="2103"/>
      <c r="M114" s="2104"/>
      <c r="N114" s="2013" t="s">
        <v>291</v>
      </c>
      <c r="O114" s="2105"/>
      <c r="P114" s="2105"/>
      <c r="Q114" s="2105"/>
      <c r="R114" s="2106"/>
      <c r="S114" s="2030" t="s">
        <v>292</v>
      </c>
      <c r="T114" s="2031"/>
      <c r="U114" s="2031"/>
      <c r="V114" s="2031"/>
      <c r="W114" s="2032"/>
      <c r="X114" s="140"/>
      <c r="Y114" s="140"/>
      <c r="Z114" s="141"/>
      <c r="AA114" s="794"/>
    </row>
    <row r="115" spans="1:27" s="313" customFormat="1" ht="21" customHeight="1" x14ac:dyDescent="0.2">
      <c r="A115" s="273" t="s">
        <v>577</v>
      </c>
      <c r="B115" s="216"/>
      <c r="C115" s="602" t="s">
        <v>95</v>
      </c>
      <c r="D115" s="567"/>
      <c r="E115" s="567"/>
      <c r="F115" s="567"/>
      <c r="G115" s="567"/>
      <c r="H115" s="567"/>
      <c r="I115" s="567"/>
      <c r="J115" s="567"/>
      <c r="K115" s="567"/>
      <c r="L115" s="567"/>
      <c r="M115" s="567"/>
      <c r="N115" s="1989"/>
      <c r="O115" s="1976"/>
      <c r="P115" s="1976"/>
      <c r="Q115" s="1976"/>
      <c r="R115" s="1977"/>
      <c r="S115" s="1989"/>
      <c r="T115" s="1976"/>
      <c r="U115" s="1976"/>
      <c r="V115" s="1976"/>
      <c r="W115" s="1977"/>
      <c r="X115" s="562" t="s">
        <v>769</v>
      </c>
      <c r="Y115" s="140"/>
      <c r="Z115" s="141"/>
      <c r="AA115" s="794">
        <f>IF(N115="?",0,IF(N115&lt;&gt;"",1,0))+IF(S115="?",0,IF(S115&lt;&gt;"",1,0))</f>
        <v>0</v>
      </c>
    </row>
    <row r="116" spans="1:27" s="313" customFormat="1" ht="21" customHeight="1" x14ac:dyDescent="0.2">
      <c r="A116" s="273" t="s">
        <v>578</v>
      </c>
      <c r="B116" s="216"/>
      <c r="C116" s="602" t="s">
        <v>96</v>
      </c>
      <c r="D116" s="567"/>
      <c r="E116" s="567"/>
      <c r="F116" s="567"/>
      <c r="G116" s="567"/>
      <c r="H116" s="567"/>
      <c r="I116" s="567"/>
      <c r="J116" s="567"/>
      <c r="K116" s="567"/>
      <c r="L116" s="567"/>
      <c r="M116" s="567"/>
      <c r="N116" s="1989"/>
      <c r="O116" s="1976"/>
      <c r="P116" s="1976"/>
      <c r="Q116" s="1976"/>
      <c r="R116" s="1977"/>
      <c r="S116" s="1989"/>
      <c r="T116" s="1976"/>
      <c r="U116" s="1976"/>
      <c r="V116" s="1976"/>
      <c r="W116" s="1977"/>
      <c r="X116" s="562" t="s">
        <v>769</v>
      </c>
      <c r="Y116" s="140"/>
      <c r="Z116" s="141"/>
      <c r="AA116" s="794">
        <f>IF(N116="?",0,IF(N116&lt;&gt;"",1,0))+IF(S116="?",0,IF(S116&lt;&gt;"",1,0))</f>
        <v>0</v>
      </c>
    </row>
    <row r="117" spans="1:27" s="313" customFormat="1" ht="21" customHeight="1" x14ac:dyDescent="0.2">
      <c r="A117" s="273" t="s">
        <v>579</v>
      </c>
      <c r="B117" s="216"/>
      <c r="C117" s="602" t="s">
        <v>97</v>
      </c>
      <c r="D117" s="567"/>
      <c r="E117" s="567"/>
      <c r="F117" s="567"/>
      <c r="G117" s="567"/>
      <c r="H117" s="567"/>
      <c r="I117" s="567"/>
      <c r="J117" s="567"/>
      <c r="K117" s="567"/>
      <c r="L117" s="567"/>
      <c r="M117" s="567"/>
      <c r="N117" s="1989"/>
      <c r="O117" s="1976"/>
      <c r="P117" s="1976"/>
      <c r="Q117" s="1976"/>
      <c r="R117" s="1977"/>
      <c r="S117" s="1989"/>
      <c r="T117" s="1976"/>
      <c r="U117" s="1976"/>
      <c r="V117" s="1976"/>
      <c r="W117" s="1977"/>
      <c r="X117" s="562" t="s">
        <v>769</v>
      </c>
      <c r="Y117" s="140"/>
      <c r="Z117" s="141"/>
      <c r="AA117" s="794">
        <f>IF(N117="?",0,IF(N117&lt;&gt;"",1,0))+IF(S117="?",0,IF(S117&lt;&gt;"",1,0))</f>
        <v>0</v>
      </c>
    </row>
    <row r="118" spans="1:27" s="313" customFormat="1" ht="21" customHeight="1" x14ac:dyDescent="0.2">
      <c r="A118" s="273" t="s">
        <v>580</v>
      </c>
      <c r="B118" s="216"/>
      <c r="C118" s="615" t="s">
        <v>186</v>
      </c>
      <c r="D118" s="568"/>
      <c r="E118" s="568"/>
      <c r="F118" s="568"/>
      <c r="G118" s="568"/>
      <c r="H118" s="568"/>
      <c r="I118" s="568"/>
      <c r="J118" s="568"/>
      <c r="K118" s="568"/>
      <c r="L118" s="568"/>
      <c r="M118" s="568"/>
      <c r="N118" s="1983"/>
      <c r="O118" s="2094"/>
      <c r="P118" s="2094"/>
      <c r="Q118" s="2094"/>
      <c r="R118" s="2095"/>
      <c r="S118" s="1983"/>
      <c r="T118" s="2094"/>
      <c r="U118" s="2094"/>
      <c r="V118" s="2094"/>
      <c r="W118" s="2095"/>
      <c r="X118" s="562" t="s">
        <v>769</v>
      </c>
      <c r="Y118" s="140"/>
      <c r="Z118" s="141"/>
      <c r="AA118" s="794">
        <f>IF(N118="?",0,IF(N118&lt;&gt;"",1,0))+IF(S118="?",0,IF(S118&lt;&gt;"",1,0))</f>
        <v>0</v>
      </c>
    </row>
    <row r="119" spans="1:27" s="313" customFormat="1" ht="21" customHeight="1" thickBot="1" x14ac:dyDescent="0.25">
      <c r="A119" s="273" t="s">
        <v>581</v>
      </c>
      <c r="B119" s="216"/>
      <c r="C119" s="616" t="s">
        <v>100</v>
      </c>
      <c r="D119" s="569"/>
      <c r="E119" s="569"/>
      <c r="F119" s="569"/>
      <c r="G119" s="569"/>
      <c r="H119" s="569"/>
      <c r="I119" s="569"/>
      <c r="J119" s="569"/>
      <c r="K119" s="569"/>
      <c r="L119" s="569"/>
      <c r="M119" s="569"/>
      <c r="N119" s="2096"/>
      <c r="O119" s="2097"/>
      <c r="P119" s="2097"/>
      <c r="Q119" s="2097"/>
      <c r="R119" s="2098"/>
      <c r="S119" s="2096"/>
      <c r="T119" s="2097"/>
      <c r="U119" s="2097"/>
      <c r="V119" s="2097"/>
      <c r="W119" s="2098"/>
      <c r="X119" s="562" t="s">
        <v>769</v>
      </c>
      <c r="Y119" s="140"/>
      <c r="Z119" s="141"/>
      <c r="AA119" s="794">
        <f>IF(N119="?",0,IF(N119&lt;&gt;"",1,0))+IF(S119="?",0,IF(S119&lt;&gt;"",1,0))</f>
        <v>0</v>
      </c>
    </row>
    <row r="120" spans="1:27" s="313" customFormat="1" ht="5.45" customHeight="1" thickTop="1" x14ac:dyDescent="0.2">
      <c r="A120" s="269"/>
      <c r="B120" s="216"/>
      <c r="C120" s="138"/>
      <c r="D120" s="426"/>
      <c r="E120" s="426"/>
      <c r="F120" s="426"/>
      <c r="G120" s="426"/>
      <c r="H120" s="138"/>
      <c r="I120" s="426"/>
      <c r="J120" s="426"/>
      <c r="K120" s="426"/>
      <c r="L120" s="138"/>
      <c r="M120" s="426"/>
      <c r="N120" s="426"/>
      <c r="O120" s="426"/>
      <c r="P120" s="138"/>
      <c r="Q120" s="426"/>
      <c r="R120" s="426"/>
      <c r="S120" s="426"/>
      <c r="T120" s="138"/>
      <c r="U120" s="426"/>
      <c r="V120" s="426"/>
      <c r="W120" s="426"/>
      <c r="X120" s="140"/>
      <c r="Y120" s="140"/>
      <c r="Z120" s="141"/>
      <c r="AA120" s="794"/>
    </row>
    <row r="121" spans="1:27" s="313" customFormat="1" ht="33" customHeight="1" x14ac:dyDescent="0.2">
      <c r="A121" s="394" t="s">
        <v>219</v>
      </c>
      <c r="B121" s="137"/>
      <c r="C121" s="1457" t="s">
        <v>728</v>
      </c>
      <c r="D121" s="1266"/>
      <c r="E121" s="1266"/>
      <c r="F121" s="1266"/>
      <c r="G121" s="1266"/>
      <c r="H121" s="1266"/>
      <c r="I121" s="1266"/>
      <c r="J121" s="1266"/>
      <c r="K121" s="1266"/>
      <c r="L121" s="1266"/>
      <c r="M121" s="1266"/>
      <c r="N121" s="1266"/>
      <c r="O121" s="1266"/>
      <c r="P121" s="1266"/>
      <c r="Q121" s="1266"/>
      <c r="R121" s="1266"/>
      <c r="S121" s="1266"/>
      <c r="T121" s="1266"/>
      <c r="U121" s="1266"/>
      <c r="V121" s="1266"/>
      <c r="W121" s="1266"/>
      <c r="X121" s="1266"/>
      <c r="Y121" s="140"/>
      <c r="Z121" s="141"/>
      <c r="AA121" s="794"/>
    </row>
    <row r="122" spans="1:27" s="313" customFormat="1" ht="9" customHeight="1" x14ac:dyDescent="0.2">
      <c r="A122" s="265"/>
      <c r="B122" s="183"/>
      <c r="C122" s="147"/>
      <c r="D122" s="147"/>
      <c r="E122" s="147"/>
      <c r="F122" s="147"/>
      <c r="G122" s="147"/>
      <c r="H122" s="147"/>
      <c r="I122" s="147"/>
      <c r="J122" s="147"/>
      <c r="K122" s="147"/>
      <c r="L122" s="147"/>
      <c r="M122" s="147"/>
      <c r="N122" s="147"/>
      <c r="O122" s="147"/>
      <c r="P122" s="147"/>
      <c r="Q122" s="147"/>
      <c r="R122" s="147"/>
      <c r="S122" s="147"/>
      <c r="T122" s="147"/>
      <c r="U122" s="147"/>
      <c r="V122" s="147"/>
      <c r="W122" s="147"/>
      <c r="X122" s="148"/>
      <c r="Y122" s="148"/>
      <c r="Z122" s="149"/>
      <c r="AA122" s="794"/>
    </row>
    <row r="123" spans="1:27" s="313" customFormat="1" ht="5.25" customHeight="1" x14ac:dyDescent="0.2">
      <c r="A123" s="269"/>
      <c r="B123" s="132"/>
      <c r="C123" s="133"/>
      <c r="D123" s="133"/>
      <c r="E123" s="133"/>
      <c r="F123" s="133"/>
      <c r="G123" s="133"/>
      <c r="H123" s="133"/>
      <c r="I123" s="133"/>
      <c r="J123" s="133"/>
      <c r="K123" s="133"/>
      <c r="L123" s="237"/>
      <c r="M123" s="237"/>
      <c r="N123" s="237"/>
      <c r="O123" s="237"/>
      <c r="P123" s="364"/>
      <c r="Q123" s="364"/>
      <c r="R123" s="364"/>
      <c r="S123" s="364"/>
      <c r="T123" s="133"/>
      <c r="U123" s="133"/>
      <c r="V123" s="133"/>
      <c r="W123" s="133"/>
      <c r="X123" s="134"/>
      <c r="Y123" s="134"/>
      <c r="Z123" s="135"/>
      <c r="AA123" s="794"/>
    </row>
    <row r="124" spans="1:27" s="313" customFormat="1" ht="24" customHeight="1" x14ac:dyDescent="0.2">
      <c r="A124" s="269"/>
      <c r="B124" s="216"/>
      <c r="C124" s="283" t="s">
        <v>344</v>
      </c>
      <c r="D124" s="283"/>
      <c r="E124" s="283"/>
      <c r="F124" s="283"/>
      <c r="G124" s="283"/>
      <c r="H124" s="363"/>
      <c r="I124" s="437"/>
      <c r="J124" s="437"/>
      <c r="K124" s="437"/>
      <c r="L124" s="363"/>
      <c r="M124" s="437"/>
      <c r="N124" s="437"/>
      <c r="O124" s="437"/>
      <c r="P124" s="363"/>
      <c r="Q124" s="437"/>
      <c r="R124" s="437"/>
      <c r="S124" s="437"/>
      <c r="T124" s="363"/>
      <c r="U124" s="437"/>
      <c r="V124" s="437"/>
      <c r="W124" s="437"/>
      <c r="X124" s="363"/>
      <c r="Y124" s="437"/>
      <c r="Z124" s="141"/>
      <c r="AA124" s="794"/>
    </row>
    <row r="125" spans="1:27" s="313" customFormat="1" ht="5.25" customHeight="1" x14ac:dyDescent="0.2">
      <c r="A125" s="269"/>
      <c r="B125" s="216"/>
      <c r="C125" s="138"/>
      <c r="D125" s="426"/>
      <c r="E125" s="426"/>
      <c r="F125" s="426"/>
      <c r="G125" s="426"/>
      <c r="H125" s="138"/>
      <c r="I125" s="426"/>
      <c r="J125" s="426"/>
      <c r="K125" s="426"/>
      <c r="L125" s="138"/>
      <c r="M125" s="426"/>
      <c r="N125" s="426"/>
      <c r="O125" s="426"/>
      <c r="P125" s="138"/>
      <c r="Q125" s="426"/>
      <c r="R125" s="426"/>
      <c r="S125" s="426"/>
      <c r="T125" s="138"/>
      <c r="U125" s="426"/>
      <c r="V125" s="426"/>
      <c r="W125" s="426"/>
      <c r="X125" s="140"/>
      <c r="Y125" s="140"/>
      <c r="Z125" s="141"/>
      <c r="AA125" s="794"/>
    </row>
    <row r="126" spans="1:27" s="313" customFormat="1" ht="50.1" customHeight="1" x14ac:dyDescent="0.2">
      <c r="A126" s="269"/>
      <c r="B126" s="216"/>
      <c r="C126" s="2102" t="s">
        <v>1366</v>
      </c>
      <c r="D126" s="2103"/>
      <c r="E126" s="2103"/>
      <c r="F126" s="2103"/>
      <c r="G126" s="2103"/>
      <c r="H126" s="2103"/>
      <c r="I126" s="2103"/>
      <c r="J126" s="2103"/>
      <c r="K126" s="2103"/>
      <c r="L126" s="2103"/>
      <c r="M126" s="2104"/>
      <c r="N126" s="2013" t="s">
        <v>771</v>
      </c>
      <c r="O126" s="2105"/>
      <c r="P126" s="2105"/>
      <c r="Q126" s="2105"/>
      <c r="R126" s="2106"/>
      <c r="S126" s="2030" t="s">
        <v>770</v>
      </c>
      <c r="T126" s="2031"/>
      <c r="U126" s="2031"/>
      <c r="V126" s="2031"/>
      <c r="W126" s="2032"/>
      <c r="X126" s="140"/>
      <c r="Y126" s="140"/>
      <c r="Z126" s="141"/>
      <c r="AA126" s="794"/>
    </row>
    <row r="127" spans="1:27" s="313" customFormat="1" ht="21" customHeight="1" x14ac:dyDescent="0.2">
      <c r="A127" s="273" t="s">
        <v>582</v>
      </c>
      <c r="B127" s="216"/>
      <c r="C127" s="602" t="s">
        <v>95</v>
      </c>
      <c r="D127" s="567"/>
      <c r="E127" s="567"/>
      <c r="F127" s="567"/>
      <c r="G127" s="567"/>
      <c r="H127" s="567"/>
      <c r="I127" s="567"/>
      <c r="J127" s="567"/>
      <c r="K127" s="567"/>
      <c r="L127" s="567"/>
      <c r="M127" s="567"/>
      <c r="N127" s="1989"/>
      <c r="O127" s="1976"/>
      <c r="P127" s="1976"/>
      <c r="Q127" s="1976"/>
      <c r="R127" s="1977"/>
      <c r="S127" s="1989"/>
      <c r="T127" s="1976"/>
      <c r="U127" s="1976"/>
      <c r="V127" s="1976"/>
      <c r="W127" s="1977"/>
      <c r="X127" s="562" t="s">
        <v>773</v>
      </c>
      <c r="Y127" s="140"/>
      <c r="Z127" s="141"/>
      <c r="AA127" s="794">
        <f>IF(N127="?",0,IF(N127&lt;&gt;"",1,0))+IF(S127="?",0,IF(S127&lt;&gt;"",1,0))</f>
        <v>0</v>
      </c>
    </row>
    <row r="128" spans="1:27" s="313" customFormat="1" ht="21" customHeight="1" x14ac:dyDescent="0.2">
      <c r="A128" s="273" t="s">
        <v>583</v>
      </c>
      <c r="B128" s="216"/>
      <c r="C128" s="602" t="s">
        <v>96</v>
      </c>
      <c r="D128" s="567"/>
      <c r="E128" s="567"/>
      <c r="F128" s="567"/>
      <c r="G128" s="567"/>
      <c r="H128" s="567"/>
      <c r="I128" s="567"/>
      <c r="J128" s="567"/>
      <c r="K128" s="567"/>
      <c r="L128" s="567"/>
      <c r="M128" s="567"/>
      <c r="N128" s="1989"/>
      <c r="O128" s="1976"/>
      <c r="P128" s="1976"/>
      <c r="Q128" s="1976"/>
      <c r="R128" s="1977"/>
      <c r="S128" s="1989"/>
      <c r="T128" s="1976"/>
      <c r="U128" s="1976"/>
      <c r="V128" s="1976"/>
      <c r="W128" s="1977"/>
      <c r="X128" s="1242" t="s">
        <v>773</v>
      </c>
      <c r="Y128" s="140"/>
      <c r="Z128" s="141"/>
      <c r="AA128" s="794">
        <f>IF(N128="?",0,IF(N128&lt;&gt;"",1,0))+IF(S128="?",0,IF(S128&lt;&gt;"",1,0))</f>
        <v>0</v>
      </c>
    </row>
    <row r="129" spans="1:27" s="313" customFormat="1" ht="21" customHeight="1" x14ac:dyDescent="0.2">
      <c r="A129" s="273" t="s">
        <v>584</v>
      </c>
      <c r="B129" s="216"/>
      <c r="C129" s="602" t="s">
        <v>97</v>
      </c>
      <c r="D129" s="567"/>
      <c r="E129" s="567"/>
      <c r="F129" s="567"/>
      <c r="G129" s="567"/>
      <c r="H129" s="567"/>
      <c r="I129" s="567"/>
      <c r="J129" s="567"/>
      <c r="K129" s="567"/>
      <c r="L129" s="567"/>
      <c r="M129" s="567"/>
      <c r="N129" s="1989"/>
      <c r="O129" s="1976"/>
      <c r="P129" s="1976"/>
      <c r="Q129" s="1976"/>
      <c r="R129" s="1977"/>
      <c r="S129" s="1989"/>
      <c r="T129" s="1976"/>
      <c r="U129" s="1976"/>
      <c r="V129" s="1976"/>
      <c r="W129" s="1977"/>
      <c r="X129" s="1242" t="s">
        <v>773</v>
      </c>
      <c r="Y129" s="140"/>
      <c r="Z129" s="141"/>
      <c r="AA129" s="794">
        <f>IF(N129="?",0,IF(N129&lt;&gt;"",1,0))+IF(S129="?",0,IF(S129&lt;&gt;"",1,0))</f>
        <v>0</v>
      </c>
    </row>
    <row r="130" spans="1:27" s="313" customFormat="1" ht="21" customHeight="1" x14ac:dyDescent="0.2">
      <c r="A130" s="273" t="s">
        <v>585</v>
      </c>
      <c r="B130" s="216"/>
      <c r="C130" s="615" t="s">
        <v>186</v>
      </c>
      <c r="D130" s="568"/>
      <c r="E130" s="568"/>
      <c r="F130" s="568"/>
      <c r="G130" s="568"/>
      <c r="H130" s="568"/>
      <c r="I130" s="568"/>
      <c r="J130" s="568"/>
      <c r="K130" s="568"/>
      <c r="L130" s="568"/>
      <c r="M130" s="568"/>
      <c r="N130" s="1983"/>
      <c r="O130" s="2094"/>
      <c r="P130" s="2094"/>
      <c r="Q130" s="2094"/>
      <c r="R130" s="2095"/>
      <c r="S130" s="1983"/>
      <c r="T130" s="2094"/>
      <c r="U130" s="2094"/>
      <c r="V130" s="2094"/>
      <c r="W130" s="2095"/>
      <c r="X130" s="1242" t="s">
        <v>773</v>
      </c>
      <c r="Y130" s="140"/>
      <c r="Z130" s="141"/>
      <c r="AA130" s="794">
        <f>IF(N130="?",0,IF(N130&lt;&gt;"",1,0))+IF(S130="?",0,IF(S130&lt;&gt;"",1,0))</f>
        <v>0</v>
      </c>
    </row>
    <row r="131" spans="1:27" s="313" customFormat="1" ht="21" customHeight="1" thickBot="1" x14ac:dyDescent="0.25">
      <c r="A131" s="273" t="s">
        <v>586</v>
      </c>
      <c r="B131" s="216"/>
      <c r="C131" s="616" t="s">
        <v>100</v>
      </c>
      <c r="D131" s="569"/>
      <c r="E131" s="569"/>
      <c r="F131" s="569"/>
      <c r="G131" s="569"/>
      <c r="H131" s="569"/>
      <c r="I131" s="569"/>
      <c r="J131" s="569"/>
      <c r="K131" s="569"/>
      <c r="L131" s="569"/>
      <c r="M131" s="569"/>
      <c r="N131" s="2096"/>
      <c r="O131" s="2097"/>
      <c r="P131" s="2097"/>
      <c r="Q131" s="2097"/>
      <c r="R131" s="2098"/>
      <c r="S131" s="2096"/>
      <c r="T131" s="2097"/>
      <c r="U131" s="2097"/>
      <c r="V131" s="2097"/>
      <c r="W131" s="2098"/>
      <c r="X131" s="1242" t="s">
        <v>773</v>
      </c>
      <c r="Y131" s="140"/>
      <c r="Z131" s="141"/>
      <c r="AA131" s="794">
        <f>IF(N131="?",0,IF(N131&lt;&gt;"",1,0))+IF(S131="?",0,IF(S131&lt;&gt;"",1,0))</f>
        <v>0</v>
      </c>
    </row>
    <row r="132" spans="1:27" s="313" customFormat="1" ht="5.25" customHeight="1" thickTop="1" x14ac:dyDescent="0.2">
      <c r="A132" s="272"/>
      <c r="B132" s="216"/>
      <c r="C132" s="238"/>
      <c r="D132" s="429"/>
      <c r="E132" s="429"/>
      <c r="F132" s="429"/>
      <c r="G132" s="429"/>
      <c r="H132" s="239"/>
      <c r="I132" s="239"/>
      <c r="J132" s="239"/>
      <c r="K132" s="239"/>
      <c r="L132" s="240"/>
      <c r="M132" s="240"/>
      <c r="N132" s="240"/>
      <c r="O132" s="240"/>
      <c r="P132" s="240"/>
      <c r="Q132" s="240"/>
      <c r="R132" s="240"/>
      <c r="S132" s="240"/>
      <c r="T132" s="241"/>
      <c r="U132" s="241"/>
      <c r="V132" s="241"/>
      <c r="W132" s="241"/>
      <c r="X132" s="140"/>
      <c r="Y132" s="140"/>
      <c r="Z132" s="141"/>
      <c r="AA132" s="794"/>
    </row>
    <row r="133" spans="1:27" s="313" customFormat="1" ht="33" customHeight="1" x14ac:dyDescent="0.2">
      <c r="A133" s="394" t="s">
        <v>219</v>
      </c>
      <c r="B133" s="216"/>
      <c r="C133" s="1457" t="s">
        <v>916</v>
      </c>
      <c r="D133" s="1457"/>
      <c r="E133" s="1457"/>
      <c r="F133" s="1457"/>
      <c r="G133" s="1457"/>
      <c r="H133" s="2093"/>
      <c r="I133" s="2093"/>
      <c r="J133" s="2093"/>
      <c r="K133" s="2093"/>
      <c r="L133" s="2093"/>
      <c r="M133" s="2093"/>
      <c r="N133" s="2093"/>
      <c r="O133" s="2093"/>
      <c r="P133" s="2093"/>
      <c r="Q133" s="2093"/>
      <c r="R133" s="2093"/>
      <c r="S133" s="2093"/>
      <c r="T133" s="2093"/>
      <c r="U133" s="1263"/>
      <c r="V133" s="1263"/>
      <c r="W133" s="1263"/>
      <c r="X133" s="1263"/>
      <c r="Y133" s="140"/>
      <c r="Z133" s="141"/>
      <c r="AA133" s="794"/>
    </row>
    <row r="134" spans="1:27" s="313" customFormat="1" ht="9" customHeight="1" x14ac:dyDescent="0.2">
      <c r="A134" s="269"/>
      <c r="B134" s="216"/>
      <c r="C134" s="561"/>
      <c r="D134" s="561"/>
      <c r="E134" s="561"/>
      <c r="F134" s="561"/>
      <c r="G134" s="561"/>
      <c r="H134" s="561"/>
      <c r="I134" s="561"/>
      <c r="J134" s="561"/>
      <c r="K134" s="561"/>
      <c r="L134" s="561"/>
      <c r="M134" s="561"/>
      <c r="N134" s="561"/>
      <c r="O134" s="561"/>
      <c r="P134" s="561"/>
      <c r="Q134" s="561"/>
      <c r="R134" s="561"/>
      <c r="S134" s="561"/>
      <c r="T134" s="561"/>
      <c r="U134" s="561"/>
      <c r="V134" s="561"/>
      <c r="W134" s="561"/>
      <c r="X134" s="140"/>
      <c r="Y134" s="140"/>
      <c r="Z134" s="141"/>
      <c r="AA134" s="794"/>
    </row>
    <row r="135" spans="1:27" s="312" customFormat="1" ht="19.5" customHeight="1" x14ac:dyDescent="0.2">
      <c r="A135" s="396" t="s">
        <v>846</v>
      </c>
      <c r="B135" s="150"/>
      <c r="C135" s="563" t="s">
        <v>743</v>
      </c>
      <c r="D135" s="563"/>
      <c r="E135" s="563"/>
      <c r="F135" s="563"/>
      <c r="G135" s="563"/>
      <c r="H135" s="563"/>
      <c r="I135" s="563"/>
      <c r="J135" s="563"/>
      <c r="K135" s="563"/>
      <c r="L135" s="1213" t="s">
        <v>849</v>
      </c>
      <c r="M135" s="528" t="s">
        <v>849</v>
      </c>
      <c r="N135" s="528" t="s">
        <v>251</v>
      </c>
      <c r="O135" s="563"/>
      <c r="P135" s="563"/>
      <c r="Q135" s="563"/>
      <c r="R135" s="563"/>
      <c r="S135" s="563"/>
      <c r="T135" s="563"/>
      <c r="U135" s="563"/>
      <c r="V135" s="563"/>
      <c r="W135" s="563"/>
      <c r="X135" s="563"/>
      <c r="Y135" s="563"/>
      <c r="Z135" s="152"/>
      <c r="AA135" s="794">
        <f>IF(L135="?",0,IF(L135&lt;&gt;"",1,0))</f>
        <v>0</v>
      </c>
    </row>
    <row r="136" spans="1:27" s="768" customFormat="1" ht="15" customHeight="1" x14ac:dyDescent="0.2">
      <c r="A136" s="269"/>
      <c r="B136" s="155"/>
      <c r="C136" s="1157" t="s">
        <v>284</v>
      </c>
      <c r="D136" s="560"/>
      <c r="E136" s="560"/>
      <c r="F136" s="122"/>
      <c r="G136" s="122"/>
      <c r="H136" s="122"/>
      <c r="I136" s="122"/>
      <c r="J136" s="122"/>
      <c r="K136" s="122"/>
      <c r="L136" s="122"/>
      <c r="M136" s="122"/>
      <c r="N136" s="122"/>
      <c r="O136" s="122"/>
      <c r="P136" s="122"/>
      <c r="Q136" s="122"/>
      <c r="R136" s="122"/>
      <c r="S136" s="122"/>
      <c r="T136" s="122"/>
      <c r="U136" s="122"/>
      <c r="V136" s="122"/>
      <c r="W136" s="122"/>
      <c r="X136" s="122"/>
      <c r="Y136" s="172"/>
      <c r="Z136" s="156"/>
      <c r="AA136" s="794"/>
    </row>
    <row r="137" spans="1:27" ht="60" customHeight="1" x14ac:dyDescent="0.2">
      <c r="A137" s="396" t="s">
        <v>588</v>
      </c>
      <c r="B137" s="174"/>
      <c r="C137" s="1458"/>
      <c r="D137" s="1630"/>
      <c r="E137" s="1630"/>
      <c r="F137" s="1630"/>
      <c r="G137" s="1630"/>
      <c r="H137" s="1630"/>
      <c r="I137" s="1630"/>
      <c r="J137" s="1630"/>
      <c r="K137" s="1630"/>
      <c r="L137" s="1630"/>
      <c r="M137" s="1630"/>
      <c r="N137" s="1630"/>
      <c r="O137" s="1630"/>
      <c r="P137" s="1630"/>
      <c r="Q137" s="1630"/>
      <c r="R137" s="1630"/>
      <c r="S137" s="1630"/>
      <c r="T137" s="1630"/>
      <c r="U137" s="1630"/>
      <c r="V137" s="1630"/>
      <c r="W137" s="1631"/>
      <c r="X137" s="1631"/>
      <c r="Y137" s="172"/>
      <c r="Z137" s="175"/>
      <c r="AA137" s="794">
        <f>IF(C137="?",0,IF(C137&lt;&gt;"",1,0))</f>
        <v>0</v>
      </c>
    </row>
    <row r="138" spans="1:27" s="313" customFormat="1" ht="9" customHeight="1" x14ac:dyDescent="0.2">
      <c r="A138" s="269"/>
      <c r="B138" s="216"/>
      <c r="C138" s="625"/>
      <c r="D138" s="625"/>
      <c r="E138" s="625"/>
      <c r="F138" s="625"/>
      <c r="G138" s="625"/>
      <c r="H138" s="625"/>
      <c r="I138" s="625"/>
      <c r="J138" s="625"/>
      <c r="K138" s="625"/>
      <c r="L138" s="625"/>
      <c r="M138" s="625"/>
      <c r="N138" s="625"/>
      <c r="O138" s="625"/>
      <c r="P138" s="625"/>
      <c r="Q138" s="625"/>
      <c r="R138" s="625"/>
      <c r="S138" s="625"/>
      <c r="T138" s="625"/>
      <c r="U138" s="625"/>
      <c r="V138" s="625"/>
      <c r="W138" s="625"/>
      <c r="X138" s="140"/>
      <c r="Y138" s="140"/>
      <c r="Z138" s="141"/>
      <c r="AA138" s="794"/>
    </row>
    <row r="139" spans="1:27" s="312" customFormat="1" ht="27" customHeight="1" x14ac:dyDescent="0.2">
      <c r="A139" s="267" t="s">
        <v>1209</v>
      </c>
      <c r="B139" s="150"/>
      <c r="C139" s="2110" t="s">
        <v>1846</v>
      </c>
      <c r="D139" s="2110"/>
      <c r="E139" s="2110"/>
      <c r="F139" s="2110"/>
      <c r="G139" s="2110"/>
      <c r="H139" s="2111"/>
      <c r="I139" s="2111"/>
      <c r="J139" s="2111"/>
      <c r="K139" s="2111"/>
      <c r="L139" s="2111"/>
      <c r="M139" s="2111"/>
      <c r="N139" s="2111"/>
      <c r="O139" s="2111"/>
      <c r="P139" s="2111"/>
      <c r="Q139" s="1946"/>
      <c r="R139" s="1946"/>
      <c r="S139" s="565"/>
      <c r="T139" s="1989"/>
      <c r="U139" s="1976"/>
      <c r="V139" s="1976"/>
      <c r="W139" s="1976"/>
      <c r="X139" s="1977"/>
      <c r="Y139" s="570" t="s">
        <v>773</v>
      </c>
      <c r="Z139" s="141"/>
      <c r="AA139" s="794">
        <f>IF(T139="?",0,IF(T139&lt;&gt;"",1,0))</f>
        <v>0</v>
      </c>
    </row>
    <row r="140" spans="1:27" s="313" customFormat="1" ht="27" customHeight="1" x14ac:dyDescent="0.2">
      <c r="A140" s="1233"/>
      <c r="B140" s="216"/>
      <c r="C140" s="1986" t="s">
        <v>1510</v>
      </c>
      <c r="D140" s="2009"/>
      <c r="E140" s="2009"/>
      <c r="F140" s="2009"/>
      <c r="G140" s="2009"/>
      <c r="H140" s="2009"/>
      <c r="I140" s="2009"/>
      <c r="J140" s="2009"/>
      <c r="K140" s="2009"/>
      <c r="L140" s="2009"/>
      <c r="M140" s="2009"/>
      <c r="N140" s="2009"/>
      <c r="O140" s="2009"/>
      <c r="P140" s="2009"/>
      <c r="Q140" s="2009"/>
      <c r="R140" s="2009"/>
      <c r="S140" s="2009"/>
      <c r="T140" s="2009"/>
      <c r="U140" s="2009"/>
      <c r="V140" s="2009"/>
      <c r="W140" s="2009"/>
      <c r="X140" s="2009"/>
      <c r="Y140" s="903"/>
      <c r="Z140" s="141"/>
      <c r="AA140" s="794"/>
    </row>
    <row r="141" spans="1:27" s="313" customFormat="1" ht="45" customHeight="1" x14ac:dyDescent="0.2">
      <c r="A141" s="1046" t="s">
        <v>1300</v>
      </c>
      <c r="B141" s="216"/>
      <c r="C141" s="1784"/>
      <c r="D141" s="1784"/>
      <c r="E141" s="1784"/>
      <c r="F141" s="1784"/>
      <c r="G141" s="1784"/>
      <c r="H141" s="1784"/>
      <c r="I141" s="1784"/>
      <c r="J141" s="1784"/>
      <c r="K141" s="1784"/>
      <c r="L141" s="1784"/>
      <c r="M141" s="1784"/>
      <c r="N141" s="1784"/>
      <c r="O141" s="1784"/>
      <c r="P141" s="1784"/>
      <c r="Q141" s="1784"/>
      <c r="R141" s="1784"/>
      <c r="S141" s="1784"/>
      <c r="T141" s="1784"/>
      <c r="U141" s="1784"/>
      <c r="V141" s="1784"/>
      <c r="W141" s="1784"/>
      <c r="X141" s="1784"/>
      <c r="Y141" s="903"/>
      <c r="Z141" s="141"/>
      <c r="AA141" s="794">
        <f>IF(C141="?",0,IF(C141&lt;&gt;"",1,0))</f>
        <v>0</v>
      </c>
    </row>
    <row r="142" spans="1:27" s="313" customFormat="1" ht="9" customHeight="1" x14ac:dyDescent="0.2">
      <c r="A142" s="269"/>
      <c r="B142" s="214"/>
      <c r="C142" s="215"/>
      <c r="D142" s="215"/>
      <c r="E142" s="215"/>
      <c r="F142" s="215"/>
      <c r="G142" s="215"/>
      <c r="H142" s="215"/>
      <c r="I142" s="215"/>
      <c r="J142" s="215"/>
      <c r="K142" s="215"/>
      <c r="L142" s="215"/>
      <c r="M142" s="215"/>
      <c r="N142" s="215"/>
      <c r="O142" s="215"/>
      <c r="P142" s="215"/>
      <c r="Q142" s="215"/>
      <c r="R142" s="215"/>
      <c r="S142" s="215"/>
      <c r="T142" s="215"/>
      <c r="U142" s="215"/>
      <c r="V142" s="215"/>
      <c r="W142" s="215"/>
      <c r="X142" s="144"/>
      <c r="Y142" s="144"/>
      <c r="Z142" s="145"/>
      <c r="AA142" s="794"/>
    </row>
    <row r="143" spans="1:27" s="313" customFormat="1" ht="5.45" customHeight="1" x14ac:dyDescent="0.2">
      <c r="A143" s="269"/>
      <c r="B143" s="216"/>
      <c r="C143" s="139"/>
      <c r="D143" s="435"/>
      <c r="E143" s="435"/>
      <c r="F143" s="435"/>
      <c r="G143" s="435"/>
      <c r="H143" s="139"/>
      <c r="I143" s="435"/>
      <c r="J143" s="435"/>
      <c r="K143" s="435"/>
      <c r="L143" s="139"/>
      <c r="M143" s="435"/>
      <c r="N143" s="435"/>
      <c r="O143" s="435"/>
      <c r="P143" s="139"/>
      <c r="Q143" s="435"/>
      <c r="R143" s="435"/>
      <c r="S143" s="435"/>
      <c r="T143" s="139"/>
      <c r="U143" s="435"/>
      <c r="V143" s="435"/>
      <c r="W143" s="435"/>
      <c r="X143" s="140"/>
      <c r="Y143" s="140"/>
      <c r="Z143" s="141"/>
      <c r="AA143" s="794"/>
    </row>
    <row r="144" spans="1:27" s="313" customFormat="1" ht="20.100000000000001" customHeight="1" x14ac:dyDescent="0.2">
      <c r="A144" s="272"/>
      <c r="B144" s="216"/>
      <c r="C144" s="232" t="s">
        <v>53</v>
      </c>
      <c r="D144" s="428"/>
      <c r="E144" s="428"/>
      <c r="F144" s="428"/>
      <c r="G144" s="428"/>
      <c r="H144" s="139"/>
      <c r="I144" s="435"/>
      <c r="J144" s="435"/>
      <c r="K144" s="435"/>
      <c r="L144" s="139"/>
      <c r="M144" s="435"/>
      <c r="N144" s="435"/>
      <c r="O144" s="435"/>
      <c r="P144" s="139"/>
      <c r="Q144" s="435"/>
      <c r="R144" s="435"/>
      <c r="S144" s="435"/>
      <c r="T144" s="139"/>
      <c r="U144" s="435"/>
      <c r="V144" s="435"/>
      <c r="W144" s="435"/>
      <c r="X144" s="140"/>
      <c r="Y144" s="140"/>
      <c r="Z144" s="141"/>
      <c r="AA144" s="794"/>
    </row>
    <row r="145" spans="1:28" s="313" customFormat="1" ht="5.45" customHeight="1" x14ac:dyDescent="0.2">
      <c r="A145" s="269"/>
      <c r="B145" s="216"/>
      <c r="C145" s="139"/>
      <c r="D145" s="435"/>
      <c r="E145" s="435"/>
      <c r="F145" s="435"/>
      <c r="G145" s="435"/>
      <c r="H145" s="139"/>
      <c r="I145" s="435"/>
      <c r="J145" s="435"/>
      <c r="K145" s="435"/>
      <c r="L145" s="139"/>
      <c r="M145" s="435"/>
      <c r="N145" s="435"/>
      <c r="O145" s="435"/>
      <c r="P145" s="139"/>
      <c r="Q145" s="435"/>
      <c r="R145" s="435"/>
      <c r="S145" s="435"/>
      <c r="T145" s="139"/>
      <c r="U145" s="435"/>
      <c r="V145" s="435"/>
      <c r="W145" s="435"/>
      <c r="X145" s="140"/>
      <c r="Y145" s="140"/>
      <c r="Z145" s="141"/>
      <c r="AA145" s="794"/>
    </row>
    <row r="146" spans="1:28" s="313" customFormat="1" ht="19.5" customHeight="1" x14ac:dyDescent="0.2">
      <c r="A146" s="274" t="s">
        <v>587</v>
      </c>
      <c r="B146" s="216"/>
      <c r="C146" s="225" t="s">
        <v>772</v>
      </c>
      <c r="D146" s="225"/>
      <c r="E146" s="225"/>
      <c r="F146" s="225"/>
      <c r="G146" s="225"/>
      <c r="H146" s="225"/>
      <c r="I146" s="225"/>
      <c r="J146" s="225"/>
      <c r="K146" s="225"/>
      <c r="L146" s="225"/>
      <c r="M146" s="225"/>
      <c r="N146" s="225"/>
      <c r="O146" s="225"/>
      <c r="P146" s="225"/>
      <c r="Q146" s="225"/>
      <c r="R146" s="225"/>
      <c r="S146" s="225"/>
      <c r="T146" s="2107"/>
      <c r="U146" s="2108"/>
      <c r="V146" s="2108"/>
      <c r="W146" s="2108"/>
      <c r="X146" s="2109"/>
      <c r="Y146" s="570" t="s">
        <v>773</v>
      </c>
      <c r="Z146" s="141"/>
      <c r="AA146" s="794">
        <f>IF(T146="?",0,IF(T146&lt;&gt;"",1,0))</f>
        <v>0</v>
      </c>
      <c r="AB146" s="799">
        <f>IF(N119&lt;&gt;0,N119,1000000)</f>
        <v>1000000</v>
      </c>
    </row>
    <row r="147" spans="1:28" s="313" customFormat="1" ht="22.5" customHeight="1" x14ac:dyDescent="0.2">
      <c r="A147" s="394" t="s">
        <v>219</v>
      </c>
      <c r="B147" s="137"/>
      <c r="C147" s="1457" t="s">
        <v>690</v>
      </c>
      <c r="D147" s="1457"/>
      <c r="E147" s="1457"/>
      <c r="F147" s="1457"/>
      <c r="G147" s="1457"/>
      <c r="H147" s="2010"/>
      <c r="I147" s="2010"/>
      <c r="J147" s="2010"/>
      <c r="K147" s="2010"/>
      <c r="L147" s="2010"/>
      <c r="M147" s="2010"/>
      <c r="N147" s="2010"/>
      <c r="O147" s="2010"/>
      <c r="P147" s="2011"/>
      <c r="Q147" s="2011"/>
      <c r="R147" s="2011"/>
      <c r="S147" s="2011"/>
      <c r="T147" s="2011"/>
      <c r="U147" s="1266"/>
      <c r="V147" s="1266"/>
      <c r="W147" s="1266"/>
      <c r="X147" s="1266"/>
      <c r="Y147" s="140"/>
      <c r="Z147" s="141"/>
      <c r="AA147" s="794"/>
    </row>
    <row r="148" spans="1:28" s="313" customFormat="1" ht="9" customHeight="1" x14ac:dyDescent="0.2">
      <c r="A148" s="265" t="str">
        <f>IF(L4&lt;&gt;"",L4,"")</f>
        <v>00000000</v>
      </c>
      <c r="B148" s="183"/>
      <c r="C148" s="147"/>
      <c r="D148" s="147"/>
      <c r="E148" s="147"/>
      <c r="F148" s="147"/>
      <c r="G148" s="147"/>
      <c r="H148" s="147"/>
      <c r="I148" s="147"/>
      <c r="J148" s="147"/>
      <c r="K148" s="147"/>
      <c r="L148" s="147"/>
      <c r="M148" s="147"/>
      <c r="N148" s="147"/>
      <c r="O148" s="147"/>
      <c r="P148" s="147"/>
      <c r="Q148" s="147"/>
      <c r="R148" s="147"/>
      <c r="S148" s="147"/>
      <c r="T148" s="147"/>
      <c r="U148" s="147"/>
      <c r="V148" s="147"/>
      <c r="W148" s="147"/>
      <c r="X148" s="148"/>
      <c r="Y148" s="148"/>
      <c r="Z148" s="149"/>
      <c r="AA148" s="794"/>
    </row>
    <row r="149" spans="1:28" s="313" customFormat="1" ht="5.25" customHeight="1" x14ac:dyDescent="0.2">
      <c r="A149" s="265"/>
      <c r="B149" s="234"/>
      <c r="C149" s="133"/>
      <c r="D149" s="133"/>
      <c r="E149" s="133"/>
      <c r="F149" s="133"/>
      <c r="G149" s="133"/>
      <c r="H149" s="133"/>
      <c r="I149" s="133"/>
      <c r="J149" s="133"/>
      <c r="K149" s="133"/>
      <c r="L149" s="133"/>
      <c r="M149" s="133"/>
      <c r="N149" s="133"/>
      <c r="O149" s="133"/>
      <c r="P149" s="133"/>
      <c r="Q149" s="133"/>
      <c r="R149" s="133"/>
      <c r="S149" s="133"/>
      <c r="T149" s="133"/>
      <c r="U149" s="133"/>
      <c r="V149" s="133"/>
      <c r="W149" s="133"/>
      <c r="X149" s="134"/>
      <c r="Y149" s="134"/>
      <c r="Z149" s="135"/>
      <c r="AA149" s="794"/>
    </row>
    <row r="150" spans="1:28" s="313" customFormat="1" ht="24" customHeight="1" x14ac:dyDescent="0.2">
      <c r="A150" s="269"/>
      <c r="B150" s="216"/>
      <c r="C150" s="283" t="s">
        <v>1367</v>
      </c>
      <c r="D150" s="283"/>
      <c r="E150" s="283"/>
      <c r="F150" s="283"/>
      <c r="G150" s="283"/>
      <c r="H150" s="593"/>
      <c r="I150" s="593"/>
      <c r="J150" s="593"/>
      <c r="K150" s="593"/>
      <c r="L150" s="593"/>
      <c r="M150" s="593"/>
      <c r="N150" s="593"/>
      <c r="O150" s="593"/>
      <c r="P150" s="593"/>
      <c r="Q150" s="593"/>
      <c r="R150" s="593"/>
      <c r="S150" s="593"/>
      <c r="T150" s="593"/>
      <c r="U150" s="593"/>
      <c r="V150" s="593"/>
      <c r="W150" s="593"/>
      <c r="X150" s="285"/>
      <c r="Y150" s="140"/>
      <c r="Z150" s="141"/>
      <c r="AA150" s="794"/>
    </row>
    <row r="151" spans="1:28" s="313" customFormat="1" ht="30" customHeight="1" x14ac:dyDescent="0.2">
      <c r="A151" s="269"/>
      <c r="B151" s="137"/>
      <c r="C151" s="1997" t="s">
        <v>1527</v>
      </c>
      <c r="D151" s="1998"/>
      <c r="E151" s="1998"/>
      <c r="F151" s="1998"/>
      <c r="G151" s="1998"/>
      <c r="H151" s="1998"/>
      <c r="I151" s="1998"/>
      <c r="J151" s="1998"/>
      <c r="K151" s="1998"/>
      <c r="L151" s="1998"/>
      <c r="M151" s="1998"/>
      <c r="N151" s="1998"/>
      <c r="O151" s="1998"/>
      <c r="P151" s="1998"/>
      <c r="Q151" s="1998"/>
      <c r="R151" s="1998"/>
      <c r="S151" s="1998"/>
      <c r="T151" s="1998"/>
      <c r="U151" s="1998"/>
      <c r="V151" s="1998"/>
      <c r="W151" s="1998"/>
      <c r="X151" s="1998"/>
      <c r="Y151" s="176"/>
      <c r="Z151" s="141"/>
      <c r="AA151" s="794"/>
    </row>
    <row r="152" spans="1:28" s="313" customFormat="1" ht="22.5" customHeight="1" x14ac:dyDescent="0.15">
      <c r="A152" s="740" t="s">
        <v>1031</v>
      </c>
      <c r="B152" s="216"/>
      <c r="C152" s="233" t="s">
        <v>971</v>
      </c>
      <c r="D152" s="444"/>
      <c r="E152" s="444"/>
      <c r="F152" s="444"/>
      <c r="G152" s="444"/>
      <c r="H152" s="444"/>
      <c r="I152" s="444"/>
      <c r="J152" s="444"/>
      <c r="K152" s="444"/>
      <c r="L152" s="2013" t="s">
        <v>71</v>
      </c>
      <c r="M152" s="2014"/>
      <c r="N152" s="2014"/>
      <c r="O152" s="2015"/>
      <c r="P152" s="2112" t="s">
        <v>1528</v>
      </c>
      <c r="Q152" s="2113"/>
      <c r="R152" s="2113"/>
      <c r="S152" s="2114"/>
      <c r="T152" s="2002" t="s">
        <v>243</v>
      </c>
      <c r="U152" s="2003"/>
      <c r="V152" s="2003"/>
      <c r="W152" s="2003"/>
      <c r="X152" s="2004"/>
      <c r="Y152" s="176"/>
      <c r="Z152" s="141"/>
      <c r="AA152" s="794"/>
    </row>
    <row r="153" spans="1:28" s="313" customFormat="1" ht="21" customHeight="1" x14ac:dyDescent="0.2">
      <c r="A153" s="273" t="s">
        <v>1030</v>
      </c>
      <c r="B153" s="216"/>
      <c r="C153" s="2005" t="s">
        <v>1409</v>
      </c>
      <c r="D153" s="2006"/>
      <c r="E153" s="2006"/>
      <c r="F153" s="2006"/>
      <c r="G153" s="2006"/>
      <c r="H153" s="2006"/>
      <c r="I153" s="2007"/>
      <c r="J153" s="2007"/>
      <c r="K153" s="2008"/>
      <c r="L153" s="1989"/>
      <c r="M153" s="1976"/>
      <c r="N153" s="1976"/>
      <c r="O153" s="1976"/>
      <c r="P153" s="1989"/>
      <c r="Q153" s="1976"/>
      <c r="R153" s="1976"/>
      <c r="S153" s="1976"/>
      <c r="T153" s="1929"/>
      <c r="U153" s="1976"/>
      <c r="V153" s="1976"/>
      <c r="W153" s="1976"/>
      <c r="X153" s="1977"/>
      <c r="Y153" s="570" t="s">
        <v>773</v>
      </c>
      <c r="Z153" s="141"/>
      <c r="AA153" s="794">
        <f>IF(L153="?",0,IF(L153&lt;&gt;"",1,0))+IF(P153="?",0,IF(P153&lt;&gt;"",1,0))+IF(T153="?",0,IF(T153&lt;&gt;"",1,0))</f>
        <v>0</v>
      </c>
    </row>
    <row r="154" spans="1:28" s="313" customFormat="1" ht="21" customHeight="1" x14ac:dyDescent="0.2">
      <c r="A154" s="273" t="s">
        <v>593</v>
      </c>
      <c r="B154" s="216"/>
      <c r="C154" s="2012" t="s">
        <v>1410</v>
      </c>
      <c r="D154" s="1509"/>
      <c r="E154" s="1509"/>
      <c r="F154" s="1509"/>
      <c r="G154" s="1509"/>
      <c r="H154" s="1509"/>
      <c r="I154" s="1510"/>
      <c r="J154" s="1510"/>
      <c r="K154" s="1511"/>
      <c r="L154" s="1989"/>
      <c r="M154" s="1976"/>
      <c r="N154" s="1976"/>
      <c r="O154" s="1976"/>
      <c r="P154" s="1989"/>
      <c r="Q154" s="1976"/>
      <c r="R154" s="1976"/>
      <c r="S154" s="1976"/>
      <c r="T154" s="1929"/>
      <c r="U154" s="1976"/>
      <c r="V154" s="1976"/>
      <c r="W154" s="1976"/>
      <c r="X154" s="1977"/>
      <c r="Y154" s="570" t="s">
        <v>773</v>
      </c>
      <c r="Z154" s="141"/>
      <c r="AA154" s="794">
        <f>IF(L154="?",0,IF(L154&lt;&gt;"",1,0))+IF(P154="?",0,IF(P154&lt;&gt;"",1,0))+IF(T154="?",0,IF(T154&lt;&gt;"",1,0))</f>
        <v>0</v>
      </c>
    </row>
    <row r="155" spans="1:28" s="313" customFormat="1" ht="21" customHeight="1" x14ac:dyDescent="0.2">
      <c r="A155" s="273" t="s">
        <v>594</v>
      </c>
      <c r="B155" s="216"/>
      <c r="C155" s="2012" t="s">
        <v>1411</v>
      </c>
      <c r="D155" s="1509"/>
      <c r="E155" s="1509"/>
      <c r="F155" s="1509"/>
      <c r="G155" s="1509"/>
      <c r="H155" s="1509"/>
      <c r="I155" s="1510"/>
      <c r="J155" s="1510"/>
      <c r="K155" s="1511"/>
      <c r="L155" s="1989"/>
      <c r="M155" s="1976"/>
      <c r="N155" s="1976"/>
      <c r="O155" s="1976"/>
      <c r="P155" s="1989"/>
      <c r="Q155" s="1976"/>
      <c r="R155" s="1976"/>
      <c r="S155" s="1976"/>
      <c r="T155" s="1929"/>
      <c r="U155" s="1976"/>
      <c r="V155" s="1976"/>
      <c r="W155" s="1976"/>
      <c r="X155" s="1977"/>
      <c r="Y155" s="570" t="s">
        <v>773</v>
      </c>
      <c r="Z155" s="141"/>
      <c r="AA155" s="794">
        <f>IF(L155="?",0,IF(L155&lt;&gt;"",1,0))+IF(P155="?",0,IF(P155&lt;&gt;"",1,0))+IF(T155="?",0,IF(T155&lt;&gt;"",1,0))</f>
        <v>0</v>
      </c>
    </row>
    <row r="156" spans="1:28" s="313" customFormat="1" ht="21" customHeight="1" x14ac:dyDescent="0.2">
      <c r="A156" s="273" t="s">
        <v>595</v>
      </c>
      <c r="B156" s="216"/>
      <c r="C156" s="2033" t="s">
        <v>1412</v>
      </c>
      <c r="D156" s="2034"/>
      <c r="E156" s="2034"/>
      <c r="F156" s="2034"/>
      <c r="G156" s="2034"/>
      <c r="H156" s="2034"/>
      <c r="I156" s="2035"/>
      <c r="J156" s="2035"/>
      <c r="K156" s="2036"/>
      <c r="L156" s="1989"/>
      <c r="M156" s="1976"/>
      <c r="N156" s="1976"/>
      <c r="O156" s="1976"/>
      <c r="P156" s="1989"/>
      <c r="Q156" s="1976"/>
      <c r="R156" s="1976"/>
      <c r="S156" s="1976"/>
      <c r="T156" s="1929"/>
      <c r="U156" s="1976"/>
      <c r="V156" s="1976"/>
      <c r="W156" s="1976"/>
      <c r="X156" s="1977"/>
      <c r="Y156" s="570" t="s">
        <v>773</v>
      </c>
      <c r="Z156" s="141"/>
      <c r="AA156" s="794">
        <f>IF(L156="?",0,IF(L156&lt;&gt;"",1,0))+IF(P156="?",0,IF(P156&lt;&gt;"",1,0))+IF(T156="?",0,IF(T156&lt;&gt;"",1,0))</f>
        <v>0</v>
      </c>
    </row>
    <row r="157" spans="1:28" s="313" customFormat="1" ht="21" customHeight="1" x14ac:dyDescent="0.2">
      <c r="A157" s="273" t="s">
        <v>596</v>
      </c>
      <c r="B157" s="216"/>
      <c r="C157" s="1508" t="s">
        <v>243</v>
      </c>
      <c r="D157" s="1509"/>
      <c r="E157" s="1509"/>
      <c r="F157" s="1509"/>
      <c r="G157" s="1509"/>
      <c r="H157" s="1509"/>
      <c r="I157" s="1510"/>
      <c r="J157" s="1510"/>
      <c r="K157" s="1511"/>
      <c r="L157" s="1989"/>
      <c r="M157" s="1976"/>
      <c r="N157" s="1976"/>
      <c r="O157" s="1976"/>
      <c r="P157" s="1989"/>
      <c r="Q157" s="1976"/>
      <c r="R157" s="1976"/>
      <c r="S157" s="1976"/>
      <c r="T157" s="1929"/>
      <c r="U157" s="1976"/>
      <c r="V157" s="1976"/>
      <c r="W157" s="1976"/>
      <c r="X157" s="1977"/>
      <c r="Y157" s="570" t="s">
        <v>773</v>
      </c>
      <c r="Z157" s="141"/>
      <c r="AA157" s="794">
        <f>IF(L157="?",0,IF(L157&lt;&gt;"",1,0))+IF(P157="?",0,IF(P157&lt;&gt;"",1,0))+IF(T157="?",0,IF(T157&lt;&gt;"",1,0))</f>
        <v>0</v>
      </c>
    </row>
    <row r="158" spans="1:28" s="313" customFormat="1" ht="9" customHeight="1" x14ac:dyDescent="0.2">
      <c r="A158" s="269"/>
      <c r="B158" s="216"/>
      <c r="C158" s="224"/>
      <c r="D158" s="224"/>
      <c r="E158" s="224"/>
      <c r="F158" s="224"/>
      <c r="G158" s="224"/>
      <c r="H158" s="139"/>
      <c r="I158" s="435"/>
      <c r="J158" s="435"/>
      <c r="K158" s="435"/>
      <c r="L158" s="139"/>
      <c r="M158" s="435"/>
      <c r="N158" s="435"/>
      <c r="O158" s="435"/>
      <c r="P158" s="139"/>
      <c r="Q158" s="435"/>
      <c r="R158" s="435"/>
      <c r="S158" s="435"/>
      <c r="T158" s="139"/>
      <c r="U158" s="628"/>
      <c r="V158" s="705"/>
      <c r="W158" s="705"/>
      <c r="X158" s="705"/>
      <c r="Y158" s="176"/>
      <c r="Z158" s="141"/>
      <c r="AA158" s="794"/>
    </row>
    <row r="159" spans="1:28" s="313" customFormat="1" ht="19.5" customHeight="1" x14ac:dyDescent="0.2">
      <c r="A159" s="269"/>
      <c r="B159" s="137"/>
      <c r="C159" s="225" t="s">
        <v>1529</v>
      </c>
      <c r="D159" s="261"/>
      <c r="E159" s="261"/>
      <c r="F159" s="261"/>
      <c r="G159" s="261"/>
      <c r="H159" s="138"/>
      <c r="I159" s="426"/>
      <c r="J159" s="426"/>
      <c r="K159" s="426"/>
      <c r="L159" s="138"/>
      <c r="M159" s="426"/>
      <c r="N159" s="426"/>
      <c r="O159" s="426"/>
      <c r="P159" s="138"/>
      <c r="Q159" s="426"/>
      <c r="R159" s="426"/>
      <c r="S159" s="426"/>
      <c r="T159" s="138"/>
      <c r="U159" s="426"/>
      <c r="V159" s="426"/>
      <c r="W159" s="426"/>
      <c r="X159" s="140"/>
      <c r="Y159" s="140"/>
      <c r="Z159" s="141"/>
      <c r="AA159" s="794"/>
    </row>
    <row r="160" spans="1:28" s="697" customFormat="1" ht="27.75" customHeight="1" x14ac:dyDescent="0.2">
      <c r="A160" s="392" t="s">
        <v>219</v>
      </c>
      <c r="B160" s="67"/>
      <c r="C160" s="1999" t="s">
        <v>1530</v>
      </c>
      <c r="D160" s="2000"/>
      <c r="E160" s="2000"/>
      <c r="F160" s="2000"/>
      <c r="G160" s="2000"/>
      <c r="H160" s="2000"/>
      <c r="I160" s="2000"/>
      <c r="J160" s="2000"/>
      <c r="K160" s="2000"/>
      <c r="L160" s="2000"/>
      <c r="M160" s="2000"/>
      <c r="N160" s="2000"/>
      <c r="O160" s="2000"/>
      <c r="P160" s="2000"/>
      <c r="Q160" s="2000"/>
      <c r="R160" s="2000"/>
      <c r="S160" s="2000"/>
      <c r="T160" s="2000"/>
      <c r="U160" s="2000"/>
      <c r="V160" s="2000"/>
      <c r="W160" s="2000"/>
      <c r="X160" s="2001"/>
      <c r="Y160" s="106"/>
      <c r="Z160" s="69"/>
      <c r="AA160" s="796"/>
    </row>
    <row r="161" spans="1:27" s="697" customFormat="1" ht="7.5" customHeight="1" x14ac:dyDescent="0.2">
      <c r="A161" s="388"/>
      <c r="B161" s="67"/>
      <c r="C161" s="107"/>
      <c r="D161" s="107"/>
      <c r="E161" s="107"/>
      <c r="F161" s="107"/>
      <c r="G161" s="107"/>
      <c r="H161" s="108"/>
      <c r="I161" s="108"/>
      <c r="J161" s="108"/>
      <c r="K161" s="108"/>
      <c r="L161" s="108"/>
      <c r="M161" s="108"/>
      <c r="N161" s="108"/>
      <c r="O161" s="108"/>
      <c r="P161" s="55"/>
      <c r="Q161" s="55"/>
      <c r="R161" s="55"/>
      <c r="S161" s="55"/>
      <c r="T161" s="55"/>
      <c r="U161" s="55"/>
      <c r="V161" s="55"/>
      <c r="W161" s="55"/>
      <c r="X161" s="55"/>
      <c r="Y161" s="106"/>
      <c r="Z161" s="69"/>
      <c r="AA161" s="796"/>
    </row>
    <row r="162" spans="1:27" s="313" customFormat="1" ht="27" customHeight="1" x14ac:dyDescent="0.2">
      <c r="A162" s="269"/>
      <c r="B162" s="216"/>
      <c r="C162" s="233" t="s">
        <v>225</v>
      </c>
      <c r="D162" s="444"/>
      <c r="E162" s="444"/>
      <c r="F162" s="444"/>
      <c r="G162" s="444"/>
      <c r="H162" s="248"/>
      <c r="I162" s="248"/>
      <c r="J162" s="248"/>
      <c r="K162" s="248"/>
      <c r="L162" s="2013" t="s">
        <v>320</v>
      </c>
      <c r="M162" s="2014"/>
      <c r="N162" s="2014"/>
      <c r="O162" s="2015"/>
      <c r="P162" s="2112" t="s">
        <v>319</v>
      </c>
      <c r="Q162" s="2113"/>
      <c r="R162" s="2113"/>
      <c r="S162" s="2114"/>
      <c r="T162" s="564"/>
      <c r="U162" s="140"/>
      <c r="V162" s="140"/>
      <c r="W162" s="140"/>
      <c r="X162" s="140"/>
      <c r="Y162" s="140"/>
      <c r="Z162" s="141"/>
      <c r="AA162" s="794"/>
    </row>
    <row r="163" spans="1:27" s="313" customFormat="1" ht="21" customHeight="1" x14ac:dyDescent="0.2">
      <c r="A163" s="273" t="s">
        <v>597</v>
      </c>
      <c r="B163" s="216"/>
      <c r="C163" s="1508" t="s">
        <v>133</v>
      </c>
      <c r="D163" s="1509"/>
      <c r="E163" s="1509"/>
      <c r="F163" s="1509"/>
      <c r="G163" s="1509"/>
      <c r="H163" s="1509"/>
      <c r="I163" s="1510"/>
      <c r="J163" s="1510"/>
      <c r="K163" s="1511"/>
      <c r="L163" s="1989"/>
      <c r="M163" s="1976"/>
      <c r="N163" s="1976"/>
      <c r="O163" s="1976"/>
      <c r="P163" s="1929"/>
      <c r="Q163" s="1976"/>
      <c r="R163" s="1976"/>
      <c r="S163" s="1977"/>
      <c r="T163" s="565" t="s">
        <v>773</v>
      </c>
      <c r="U163" s="140"/>
      <c r="V163" s="140"/>
      <c r="W163" s="140"/>
      <c r="X163" s="140"/>
      <c r="Y163" s="140"/>
      <c r="Z163" s="141"/>
      <c r="AA163" s="794">
        <f>IF(L163="?",0,IF(L163&lt;&gt;"",1,0))+IF(P163="?",0,IF(P163&lt;&gt;"",1,0))</f>
        <v>0</v>
      </c>
    </row>
    <row r="164" spans="1:27" s="313" customFormat="1" ht="21" customHeight="1" x14ac:dyDescent="0.2">
      <c r="A164" s="273" t="s">
        <v>598</v>
      </c>
      <c r="B164" s="216"/>
      <c r="C164" s="1508" t="s">
        <v>92</v>
      </c>
      <c r="D164" s="1509"/>
      <c r="E164" s="1509"/>
      <c r="F164" s="1509"/>
      <c r="G164" s="1509"/>
      <c r="H164" s="1509"/>
      <c r="I164" s="1510"/>
      <c r="J164" s="1510"/>
      <c r="K164" s="1511"/>
      <c r="L164" s="1989"/>
      <c r="M164" s="1976"/>
      <c r="N164" s="1976"/>
      <c r="O164" s="1976"/>
      <c r="P164" s="1929"/>
      <c r="Q164" s="1976"/>
      <c r="R164" s="1976"/>
      <c r="S164" s="1977"/>
      <c r="T164" s="565" t="s">
        <v>773</v>
      </c>
      <c r="U164" s="140"/>
      <c r="V164" s="140"/>
      <c r="W164" s="140"/>
      <c r="X164" s="140"/>
      <c r="Y164" s="140"/>
      <c r="Z164" s="141"/>
      <c r="AA164" s="794">
        <f>IF(L164="?",0,IF(L164&lt;&gt;"",1,0))+IF(P164="?",0,IF(P164&lt;&gt;"",1,0))</f>
        <v>0</v>
      </c>
    </row>
    <row r="165" spans="1:27" s="313" customFormat="1" ht="21" customHeight="1" x14ac:dyDescent="0.2">
      <c r="A165" s="273" t="s">
        <v>1210</v>
      </c>
      <c r="B165" s="216"/>
      <c r="C165" s="1515" t="s">
        <v>1116</v>
      </c>
      <c r="D165" s="1509"/>
      <c r="E165" s="1509"/>
      <c r="F165" s="1509"/>
      <c r="G165" s="1509"/>
      <c r="H165" s="1509"/>
      <c r="I165" s="1510"/>
      <c r="J165" s="1510"/>
      <c r="K165" s="1511"/>
      <c r="L165" s="1989"/>
      <c r="M165" s="1976"/>
      <c r="N165" s="1976"/>
      <c r="O165" s="1976"/>
      <c r="P165" s="1929"/>
      <c r="Q165" s="1976"/>
      <c r="R165" s="1976"/>
      <c r="S165" s="1977"/>
      <c r="T165" s="626" t="s">
        <v>773</v>
      </c>
      <c r="U165" s="140"/>
      <c r="V165" s="140"/>
      <c r="W165" s="140"/>
      <c r="X165" s="140"/>
      <c r="Y165" s="140"/>
      <c r="Z165" s="141"/>
      <c r="AA165" s="794">
        <f>IF(L165="?",0,IF(L165&lt;&gt;"",1,0))+IF(P165="?",0,IF(P165&lt;&gt;"",1,0))</f>
        <v>0</v>
      </c>
    </row>
    <row r="166" spans="1:27" s="313" customFormat="1" ht="21" customHeight="1" x14ac:dyDescent="0.2">
      <c r="A166" s="273" t="s">
        <v>1211</v>
      </c>
      <c r="B166" s="216"/>
      <c r="C166" s="1515" t="s">
        <v>1117</v>
      </c>
      <c r="D166" s="1509"/>
      <c r="E166" s="1509"/>
      <c r="F166" s="1509"/>
      <c r="G166" s="1509"/>
      <c r="H166" s="1509"/>
      <c r="I166" s="1510"/>
      <c r="J166" s="1510"/>
      <c r="K166" s="1511"/>
      <c r="L166" s="1989"/>
      <c r="M166" s="1976"/>
      <c r="N166" s="1976"/>
      <c r="O166" s="1976"/>
      <c r="P166" s="1929"/>
      <c r="Q166" s="1976"/>
      <c r="R166" s="1976"/>
      <c r="S166" s="1977"/>
      <c r="T166" s="565" t="s">
        <v>773</v>
      </c>
      <c r="U166" s="140"/>
      <c r="V166" s="140"/>
      <c r="W166" s="140"/>
      <c r="X166" s="140"/>
      <c r="Y166" s="140"/>
      <c r="Z166" s="141"/>
      <c r="AA166" s="794">
        <f>IF(L166="?",0,IF(L166&lt;&gt;"",1,0))+IF(P166="?",0,IF(P166&lt;&gt;"",1,0))</f>
        <v>0</v>
      </c>
    </row>
    <row r="167" spans="1:27" s="313" customFormat="1" ht="9" customHeight="1" x14ac:dyDescent="0.2">
      <c r="A167" s="272"/>
      <c r="B167" s="137"/>
      <c r="C167" s="251"/>
      <c r="D167" s="251"/>
      <c r="E167" s="251"/>
      <c r="F167" s="251"/>
      <c r="G167" s="251"/>
      <c r="H167" s="251"/>
      <c r="I167" s="251"/>
      <c r="J167" s="251"/>
      <c r="K167" s="251"/>
      <c r="L167" s="251"/>
      <c r="M167" s="251"/>
      <c r="N167" s="251"/>
      <c r="O167" s="251"/>
      <c r="P167" s="251"/>
      <c r="Q167" s="251"/>
      <c r="R167" s="251"/>
      <c r="S167" s="251"/>
      <c r="T167" s="251"/>
      <c r="U167" s="251"/>
      <c r="V167" s="251"/>
      <c r="W167" s="251"/>
      <c r="X167" s="251"/>
      <c r="Y167" s="250"/>
      <c r="Z167" s="89"/>
      <c r="AA167" s="794"/>
    </row>
    <row r="168" spans="1:27" s="313" customFormat="1" ht="5.25" customHeight="1" x14ac:dyDescent="0.2">
      <c r="A168" s="734"/>
      <c r="B168" s="137"/>
      <c r="C168" s="250"/>
      <c r="D168" s="250"/>
      <c r="E168" s="250"/>
      <c r="F168" s="250"/>
      <c r="G168" s="250"/>
      <c r="H168" s="250"/>
      <c r="I168" s="250"/>
      <c r="J168" s="250"/>
      <c r="K168" s="250"/>
      <c r="L168" s="250"/>
      <c r="M168" s="250"/>
      <c r="N168" s="250"/>
      <c r="O168" s="250"/>
      <c r="P168" s="250"/>
      <c r="Q168" s="250"/>
      <c r="R168" s="250"/>
      <c r="S168" s="250"/>
      <c r="T168" s="250"/>
      <c r="U168" s="250"/>
      <c r="V168" s="250"/>
      <c r="W168" s="250"/>
      <c r="X168" s="250"/>
      <c r="Y168" s="250"/>
      <c r="Z168" s="89"/>
      <c r="AA168" s="794"/>
    </row>
    <row r="169" spans="1:27" s="313" customFormat="1" ht="19.5" customHeight="1" x14ac:dyDescent="0.2">
      <c r="A169" s="272"/>
      <c r="B169" s="137"/>
      <c r="C169" s="580" t="s">
        <v>936</v>
      </c>
      <c r="D169" s="249"/>
      <c r="E169" s="249"/>
      <c r="F169" s="249"/>
      <c r="G169" s="249"/>
      <c r="H169" s="250"/>
      <c r="I169" s="250"/>
      <c r="J169" s="250"/>
      <c r="K169" s="250"/>
      <c r="L169" s="250"/>
      <c r="M169" s="250"/>
      <c r="N169" s="250"/>
      <c r="O169" s="250"/>
      <c r="P169" s="250"/>
      <c r="Q169" s="250"/>
      <c r="R169" s="250"/>
      <c r="S169" s="250"/>
      <c r="T169" s="250"/>
      <c r="U169" s="250"/>
      <c r="V169" s="250"/>
      <c r="W169" s="250"/>
      <c r="X169" s="250"/>
      <c r="Y169" s="250"/>
      <c r="Z169" s="89"/>
      <c r="AA169" s="794"/>
    </row>
    <row r="170" spans="1:27" s="313" customFormat="1" ht="48" customHeight="1" x14ac:dyDescent="0.2">
      <c r="A170" s="394" t="s">
        <v>219</v>
      </c>
      <c r="B170" s="137"/>
      <c r="C170" s="2125" t="s">
        <v>293</v>
      </c>
      <c r="D170" s="2126"/>
      <c r="E170" s="2126"/>
      <c r="F170" s="2126"/>
      <c r="G170" s="2126"/>
      <c r="H170" s="2126"/>
      <c r="I170" s="2126"/>
      <c r="J170" s="2126"/>
      <c r="K170" s="2126"/>
      <c r="L170" s="2126"/>
      <c r="M170" s="2126"/>
      <c r="N170" s="2126"/>
      <c r="O170" s="2126"/>
      <c r="P170" s="2126"/>
      <c r="Q170" s="2126"/>
      <c r="R170" s="2126"/>
      <c r="S170" s="2126"/>
      <c r="T170" s="2126"/>
      <c r="U170" s="2126"/>
      <c r="V170" s="2126"/>
      <c r="W170" s="2126"/>
      <c r="X170" s="2127"/>
      <c r="Y170" s="412"/>
      <c r="Z170" s="89"/>
      <c r="AA170" s="794"/>
    </row>
    <row r="171" spans="1:27" s="313" customFormat="1" ht="9" customHeight="1" x14ac:dyDescent="0.2">
      <c r="A171" s="272"/>
      <c r="B171" s="137"/>
      <c r="C171" s="250"/>
      <c r="D171" s="250"/>
      <c r="E171" s="250"/>
      <c r="F171" s="250"/>
      <c r="G171" s="250"/>
      <c r="H171" s="250"/>
      <c r="I171" s="250"/>
      <c r="J171" s="250"/>
      <c r="K171" s="250"/>
      <c r="L171" s="250"/>
      <c r="M171" s="250"/>
      <c r="N171" s="250"/>
      <c r="O171" s="250"/>
      <c r="P171" s="250"/>
      <c r="Q171" s="250"/>
      <c r="R171" s="250"/>
      <c r="S171" s="250"/>
      <c r="T171" s="250"/>
      <c r="U171" s="250"/>
      <c r="V171" s="250"/>
      <c r="W171" s="250"/>
      <c r="X171" s="250"/>
      <c r="Y171" s="250"/>
      <c r="Z171" s="89"/>
      <c r="AA171" s="794"/>
    </row>
    <row r="172" spans="1:27" s="313" customFormat="1" ht="21" customHeight="1" x14ac:dyDescent="0.2">
      <c r="A172" s="273" t="s">
        <v>599</v>
      </c>
      <c r="B172" s="137"/>
      <c r="C172" s="577" t="s">
        <v>42</v>
      </c>
      <c r="D172" s="577"/>
      <c r="E172" s="577"/>
      <c r="F172" s="577"/>
      <c r="G172" s="577"/>
      <c r="H172" s="577"/>
      <c r="I172" s="577"/>
      <c r="J172" s="577"/>
      <c r="K172" s="577"/>
      <c r="L172" s="577"/>
      <c r="M172" s="250"/>
      <c r="N172" s="250"/>
      <c r="O172" s="250"/>
      <c r="P172" s="1929"/>
      <c r="Q172" s="1976"/>
      <c r="R172" s="1976"/>
      <c r="S172" s="1977"/>
      <c r="T172" s="250" t="s">
        <v>774</v>
      </c>
      <c r="U172" s="250"/>
      <c r="V172" s="250"/>
      <c r="W172" s="250"/>
      <c r="X172" s="250"/>
      <c r="Y172" s="250"/>
      <c r="Z172" s="89"/>
      <c r="AA172" s="794">
        <f>IF(P172="?",0,IF(P172&lt;&gt;"",1,0))</f>
        <v>0</v>
      </c>
    </row>
    <row r="173" spans="1:27" s="313" customFormat="1" ht="9" customHeight="1" x14ac:dyDescent="0.2">
      <c r="A173" s="272"/>
      <c r="B173" s="137"/>
      <c r="C173" s="251"/>
      <c r="D173" s="251"/>
      <c r="E173" s="251"/>
      <c r="F173" s="251"/>
      <c r="G173" s="251"/>
      <c r="H173" s="251"/>
      <c r="I173" s="251"/>
      <c r="J173" s="251"/>
      <c r="K173" s="251"/>
      <c r="L173" s="251"/>
      <c r="M173" s="251"/>
      <c r="N173" s="251"/>
      <c r="O173" s="251"/>
      <c r="P173" s="251"/>
      <c r="Q173" s="251"/>
      <c r="R173" s="251"/>
      <c r="S173" s="251"/>
      <c r="T173" s="251"/>
      <c r="U173" s="251"/>
      <c r="V173" s="251"/>
      <c r="W173" s="251"/>
      <c r="X173" s="251"/>
      <c r="Y173" s="250"/>
      <c r="Z173" s="89"/>
      <c r="AA173" s="794"/>
    </row>
    <row r="174" spans="1:27" s="313" customFormat="1" ht="5.25" customHeight="1" x14ac:dyDescent="0.2">
      <c r="A174" s="272"/>
      <c r="B174" s="137"/>
      <c r="C174" s="250"/>
      <c r="D174" s="250"/>
      <c r="E174" s="250"/>
      <c r="F174" s="250"/>
      <c r="G174" s="250"/>
      <c r="H174" s="250"/>
      <c r="I174" s="250"/>
      <c r="J174" s="250"/>
      <c r="K174" s="250"/>
      <c r="L174" s="250"/>
      <c r="M174" s="250"/>
      <c r="N174" s="250"/>
      <c r="O174" s="250"/>
      <c r="P174" s="250"/>
      <c r="Q174" s="250"/>
      <c r="R174" s="250"/>
      <c r="S174" s="250"/>
      <c r="T174" s="250"/>
      <c r="U174" s="250"/>
      <c r="V174" s="250"/>
      <c r="W174" s="250"/>
      <c r="X174" s="250"/>
      <c r="Y174" s="250"/>
      <c r="Z174" s="89"/>
      <c r="AA174" s="794"/>
    </row>
    <row r="175" spans="1:27" s="313" customFormat="1" ht="22.5" customHeight="1" x14ac:dyDescent="0.2">
      <c r="A175" s="269"/>
      <c r="B175" s="216"/>
      <c r="C175" s="232" t="s">
        <v>77</v>
      </c>
      <c r="D175" s="428"/>
      <c r="E175" s="428"/>
      <c r="F175" s="428"/>
      <c r="G175" s="428"/>
      <c r="H175" s="138"/>
      <c r="I175" s="426"/>
      <c r="J175" s="426"/>
      <c r="K175" s="426"/>
      <c r="L175" s="138"/>
      <c r="M175" s="426"/>
      <c r="N175" s="426"/>
      <c r="O175" s="426"/>
      <c r="P175" s="138"/>
      <c r="Q175" s="426"/>
      <c r="R175" s="426"/>
      <c r="S175" s="426"/>
      <c r="T175" s="138"/>
      <c r="U175" s="426"/>
      <c r="V175" s="426"/>
      <c r="W175" s="426"/>
      <c r="X175" s="140"/>
      <c r="Y175" s="140"/>
      <c r="Z175" s="141"/>
      <c r="AA175" s="794"/>
    </row>
    <row r="176" spans="1:27" s="313" customFormat="1" ht="5.45" customHeight="1" x14ac:dyDescent="0.2">
      <c r="A176" s="269"/>
      <c r="B176" s="704"/>
      <c r="C176" s="705"/>
      <c r="D176" s="705"/>
      <c r="E176" s="720"/>
      <c r="F176" s="705"/>
      <c r="G176" s="705"/>
      <c r="H176" s="705"/>
      <c r="I176" s="705"/>
      <c r="J176" s="705"/>
      <c r="K176" s="705"/>
      <c r="L176" s="705"/>
      <c r="M176" s="705"/>
      <c r="N176" s="705"/>
      <c r="O176" s="720"/>
      <c r="P176" s="705"/>
      <c r="Q176" s="705"/>
      <c r="R176" s="705"/>
      <c r="S176" s="426"/>
      <c r="T176" s="138"/>
      <c r="U176" s="426"/>
      <c r="V176" s="426"/>
      <c r="W176" s="426"/>
      <c r="X176" s="140"/>
      <c r="Y176" s="140"/>
      <c r="Z176" s="141"/>
      <c r="AA176" s="794"/>
    </row>
    <row r="177" spans="1:27" s="313" customFormat="1" ht="18" customHeight="1" x14ac:dyDescent="0.2">
      <c r="A177" s="273" t="s">
        <v>600</v>
      </c>
      <c r="B177" s="137"/>
      <c r="C177" s="578"/>
      <c r="D177" s="1213" t="s">
        <v>849</v>
      </c>
      <c r="E177" s="138" t="s">
        <v>294</v>
      </c>
      <c r="F177" s="578"/>
      <c r="G177" s="426"/>
      <c r="H177" s="138"/>
      <c r="I177" s="426"/>
      <c r="J177" s="426"/>
      <c r="K177" s="426"/>
      <c r="L177" s="578"/>
      <c r="M177" s="579"/>
      <c r="N177" s="1213" t="s">
        <v>849</v>
      </c>
      <c r="O177" s="236" t="s">
        <v>295</v>
      </c>
      <c r="P177" s="139"/>
      <c r="Q177" s="435"/>
      <c r="R177" s="435"/>
      <c r="S177" s="435"/>
      <c r="T177" s="320"/>
      <c r="U177" s="426"/>
      <c r="V177" s="426"/>
      <c r="W177" s="426"/>
      <c r="X177" s="140"/>
      <c r="Y177" s="140"/>
      <c r="Z177" s="141"/>
      <c r="AA177" s="794">
        <f>IF(D177="?",0,IF(D177&lt;&gt;"",1,0))+IF(N177="?",0,IF(N177&lt;&gt;"",1,0))</f>
        <v>0</v>
      </c>
    </row>
    <row r="178" spans="1:27" s="313" customFormat="1" ht="5.45" customHeight="1" x14ac:dyDescent="0.2">
      <c r="A178" s="269"/>
      <c r="B178" s="704"/>
      <c r="C178" s="705"/>
      <c r="D178" s="705"/>
      <c r="E178" s="720"/>
      <c r="F178" s="705"/>
      <c r="G178" s="705"/>
      <c r="H178" s="705"/>
      <c r="I178" s="705"/>
      <c r="J178" s="705"/>
      <c r="K178" s="705"/>
      <c r="L178" s="628"/>
      <c r="M178" s="628"/>
      <c r="N178" s="705"/>
      <c r="O178" s="720"/>
      <c r="P178" s="705"/>
      <c r="Q178" s="721"/>
      <c r="R178" s="721"/>
      <c r="S178" s="436"/>
      <c r="T178" s="236"/>
      <c r="U178" s="436"/>
      <c r="V178" s="436"/>
      <c r="W178" s="436"/>
      <c r="X178" s="140"/>
      <c r="Y178" s="140"/>
      <c r="Z178" s="141"/>
      <c r="AA178" s="794"/>
    </row>
    <row r="179" spans="1:27" s="313" customFormat="1" ht="18" customHeight="1" x14ac:dyDescent="0.2">
      <c r="A179" s="273" t="s">
        <v>601</v>
      </c>
      <c r="B179" s="137"/>
      <c r="C179" s="578"/>
      <c r="D179" s="1213" t="s">
        <v>849</v>
      </c>
      <c r="E179" s="299" t="s">
        <v>305</v>
      </c>
      <c r="F179" s="578"/>
      <c r="G179" s="426"/>
      <c r="H179" s="320"/>
      <c r="I179" s="426"/>
      <c r="J179" s="426"/>
      <c r="K179" s="426"/>
      <c r="L179" s="287"/>
      <c r="M179" s="287"/>
      <c r="N179" s="1213" t="s">
        <v>849</v>
      </c>
      <c r="O179" s="287" t="s">
        <v>306</v>
      </c>
      <c r="P179" s="139"/>
      <c r="Q179" s="435"/>
      <c r="R179" s="435"/>
      <c r="S179" s="435"/>
      <c r="T179" s="320"/>
      <c r="U179" s="426"/>
      <c r="V179" s="426"/>
      <c r="W179" s="426"/>
      <c r="X179" s="140"/>
      <c r="Y179" s="140"/>
      <c r="Z179" s="141"/>
      <c r="AA179" s="794">
        <f>IF(D179="?",0,IF(D179&lt;&gt;"",1,0))+IF(N179="?",0,IF(N179&lt;&gt;"",1,0))</f>
        <v>0</v>
      </c>
    </row>
    <row r="180" spans="1:27" s="313" customFormat="1" ht="5.45" customHeight="1" x14ac:dyDescent="0.2">
      <c r="A180" s="269"/>
      <c r="B180" s="704"/>
      <c r="C180" s="705"/>
      <c r="D180" s="705"/>
      <c r="E180" s="720"/>
      <c r="F180" s="705"/>
      <c r="G180" s="705"/>
      <c r="H180" s="705"/>
      <c r="I180" s="705"/>
      <c r="J180" s="705"/>
      <c r="K180" s="705"/>
      <c r="L180" s="628"/>
      <c r="M180" s="628"/>
      <c r="N180" s="705"/>
      <c r="O180" s="720"/>
      <c r="P180" s="705"/>
      <c r="Q180" s="721"/>
      <c r="R180" s="721"/>
      <c r="S180" s="436"/>
      <c r="T180" s="236"/>
      <c r="U180" s="436"/>
      <c r="V180" s="436"/>
      <c r="W180" s="436"/>
      <c r="X180" s="140"/>
      <c r="Y180" s="140"/>
      <c r="Z180" s="141"/>
      <c r="AA180" s="794"/>
    </row>
    <row r="181" spans="1:27" s="313" customFormat="1" ht="18" customHeight="1" x14ac:dyDescent="0.2">
      <c r="A181" s="273" t="s">
        <v>602</v>
      </c>
      <c r="B181" s="137"/>
      <c r="C181" s="287"/>
      <c r="D181" s="1213" t="s">
        <v>849</v>
      </c>
      <c r="E181" s="287" t="s">
        <v>864</v>
      </c>
      <c r="F181" s="287"/>
      <c r="G181" s="287"/>
      <c r="H181" s="320"/>
      <c r="I181" s="426"/>
      <c r="J181" s="426"/>
      <c r="K181" s="426"/>
      <c r="L181" s="579"/>
      <c r="M181" s="436"/>
      <c r="N181" s="1213" t="s">
        <v>849</v>
      </c>
      <c r="O181" s="236" t="s">
        <v>296</v>
      </c>
      <c r="P181" s="139"/>
      <c r="Q181" s="435"/>
      <c r="R181" s="435"/>
      <c r="S181" s="435"/>
      <c r="T181" s="320"/>
      <c r="U181" s="426"/>
      <c r="V181" s="426"/>
      <c r="W181" s="426"/>
      <c r="X181" s="140"/>
      <c r="Y181" s="140"/>
      <c r="Z181" s="141"/>
      <c r="AA181" s="794">
        <f>IF(D181="?",0,IF(D181&lt;&gt;"",1,0))+IF(N181="?",0,IF(N181&lt;&gt;"",1,0))</f>
        <v>0</v>
      </c>
    </row>
    <row r="182" spans="1:27" s="313" customFormat="1" ht="5.45" customHeight="1" x14ac:dyDescent="0.2">
      <c r="A182" s="269"/>
      <c r="B182" s="704"/>
      <c r="C182" s="705"/>
      <c r="D182" s="705"/>
      <c r="E182" s="720"/>
      <c r="F182" s="705"/>
      <c r="G182" s="705"/>
      <c r="H182" s="705"/>
      <c r="I182" s="705"/>
      <c r="J182" s="705"/>
      <c r="K182" s="705"/>
      <c r="L182" s="628"/>
      <c r="M182" s="628"/>
      <c r="N182" s="705"/>
      <c r="O182" s="720"/>
      <c r="P182" s="705"/>
      <c r="Q182" s="721"/>
      <c r="R182" s="721"/>
      <c r="S182" s="436"/>
      <c r="T182" s="236"/>
      <c r="U182" s="436"/>
      <c r="V182" s="436"/>
      <c r="W182" s="436"/>
      <c r="X182" s="140"/>
      <c r="Y182" s="140"/>
      <c r="Z182" s="141"/>
      <c r="AA182" s="794"/>
    </row>
    <row r="183" spans="1:27" s="313" customFormat="1" ht="18" customHeight="1" x14ac:dyDescent="0.2">
      <c r="A183" s="273" t="s">
        <v>1034</v>
      </c>
      <c r="B183" s="137"/>
      <c r="C183" s="579"/>
      <c r="D183" s="1213" t="s">
        <v>849</v>
      </c>
      <c r="E183" s="373" t="s">
        <v>322</v>
      </c>
      <c r="F183" s="579"/>
      <c r="G183" s="436"/>
      <c r="H183" s="320"/>
      <c r="I183" s="426"/>
      <c r="J183" s="426"/>
      <c r="K183" s="426"/>
      <c r="L183" s="373"/>
      <c r="M183" s="373"/>
      <c r="N183" s="1213" t="s">
        <v>849</v>
      </c>
      <c r="O183" s="771" t="s">
        <v>1033</v>
      </c>
      <c r="P183" s="593"/>
      <c r="Q183" s="593"/>
      <c r="R183" s="593"/>
      <c r="S183" s="593"/>
      <c r="T183" s="287"/>
      <c r="U183" s="287"/>
      <c r="V183" s="287"/>
      <c r="W183" s="287"/>
      <c r="X183" s="285"/>
      <c r="Y183" s="285"/>
      <c r="Z183" s="141"/>
      <c r="AA183" s="794">
        <f>IF(D183="?",0,IF(D183&lt;&gt;"",1,0))+IF(N183="?",0,IF(N183&lt;&gt;"",1,0))</f>
        <v>0</v>
      </c>
    </row>
    <row r="184" spans="1:27" s="313" customFormat="1" ht="5.45" customHeight="1" x14ac:dyDescent="0.2">
      <c r="A184" s="269"/>
      <c r="B184" s="704"/>
      <c r="C184" s="705"/>
      <c r="D184" s="705"/>
      <c r="E184" s="720"/>
      <c r="F184" s="705"/>
      <c r="G184" s="705"/>
      <c r="H184" s="705"/>
      <c r="I184" s="705"/>
      <c r="J184" s="705"/>
      <c r="K184" s="705"/>
      <c r="L184" s="628"/>
      <c r="M184" s="628"/>
      <c r="N184" s="705"/>
      <c r="O184" s="720"/>
      <c r="P184" s="705"/>
      <c r="Q184" s="721"/>
      <c r="R184" s="721"/>
      <c r="S184" s="592"/>
      <c r="T184" s="592"/>
      <c r="U184" s="592"/>
      <c r="V184" s="592"/>
      <c r="W184" s="592"/>
      <c r="X184" s="140"/>
      <c r="Y184" s="140"/>
      <c r="Z184" s="141"/>
      <c r="AA184" s="794"/>
    </row>
    <row r="185" spans="1:27" s="313" customFormat="1" ht="18" customHeight="1" x14ac:dyDescent="0.2">
      <c r="A185" s="273" t="s">
        <v>1032</v>
      </c>
      <c r="B185" s="137"/>
      <c r="C185" s="592"/>
      <c r="D185" s="1213" t="s">
        <v>849</v>
      </c>
      <c r="E185" s="592" t="s">
        <v>166</v>
      </c>
      <c r="F185" s="592"/>
      <c r="G185" s="592"/>
      <c r="H185" s="625"/>
      <c r="I185" s="625"/>
      <c r="J185" s="625"/>
      <c r="K185" s="625"/>
      <c r="L185" s="373"/>
      <c r="M185" s="373"/>
      <c r="N185" s="593"/>
      <c r="O185" s="593"/>
      <c r="P185" s="593"/>
      <c r="Q185" s="593"/>
      <c r="R185" s="593"/>
      <c r="S185" s="593"/>
      <c r="T185" s="625"/>
      <c r="U185" s="625"/>
      <c r="V185" s="625"/>
      <c r="W185" s="625"/>
      <c r="X185" s="140"/>
      <c r="Y185" s="140"/>
      <c r="Z185" s="141"/>
      <c r="AA185" s="794">
        <f>IF(D185="?",0,IF(D185&lt;&gt;"",1,0))</f>
        <v>0</v>
      </c>
    </row>
    <row r="186" spans="1:27" s="313" customFormat="1" ht="5.45" customHeight="1" x14ac:dyDescent="0.2">
      <c r="A186" s="269"/>
      <c r="B186" s="137"/>
      <c r="C186" s="625"/>
      <c r="D186" s="625"/>
      <c r="E186" s="625"/>
      <c r="F186" s="625"/>
      <c r="G186" s="625"/>
      <c r="H186" s="625"/>
      <c r="I186" s="625"/>
      <c r="J186" s="625"/>
      <c r="K186" s="625"/>
      <c r="L186" s="628"/>
      <c r="M186" s="628"/>
      <c r="N186" s="628"/>
      <c r="O186" s="628"/>
      <c r="P186" s="226"/>
      <c r="Q186" s="226"/>
      <c r="R186" s="226"/>
      <c r="S186" s="226"/>
      <c r="T186" s="625"/>
      <c r="U186" s="625"/>
      <c r="V186" s="625"/>
      <c r="W186" s="625"/>
      <c r="X186" s="140"/>
      <c r="Y186" s="140"/>
      <c r="Z186" s="141"/>
      <c r="AA186" s="794"/>
    </row>
    <row r="187" spans="1:27" s="313" customFormat="1" ht="15.75" x14ac:dyDescent="0.2">
      <c r="A187" s="394" t="s">
        <v>219</v>
      </c>
      <c r="B187" s="137"/>
      <c r="C187" s="220" t="s">
        <v>865</v>
      </c>
      <c r="D187" s="425"/>
      <c r="E187" s="425"/>
      <c r="F187" s="425"/>
      <c r="G187" s="425"/>
      <c r="H187" s="138"/>
      <c r="I187" s="426"/>
      <c r="J187" s="426"/>
      <c r="K187" s="426"/>
      <c r="L187" s="138"/>
      <c r="M187" s="426"/>
      <c r="N187" s="426"/>
      <c r="O187" s="426"/>
      <c r="P187" s="138"/>
      <c r="Q187" s="426"/>
      <c r="R187" s="426"/>
      <c r="S187" s="426"/>
      <c r="T187" s="138"/>
      <c r="U187" s="426"/>
      <c r="V187" s="426"/>
      <c r="W187" s="426"/>
      <c r="X187" s="140"/>
      <c r="Y187" s="140"/>
      <c r="Z187" s="141"/>
      <c r="AA187" s="794"/>
    </row>
    <row r="188" spans="1:27" s="313" customFormat="1" ht="45" customHeight="1" x14ac:dyDescent="0.2">
      <c r="A188" s="273" t="s">
        <v>603</v>
      </c>
      <c r="B188" s="137"/>
      <c r="C188" s="1784"/>
      <c r="D188" s="1784"/>
      <c r="E188" s="1784"/>
      <c r="F188" s="1784"/>
      <c r="G188" s="1784"/>
      <c r="H188" s="1784"/>
      <c r="I188" s="1784"/>
      <c r="J188" s="1784"/>
      <c r="K188" s="1784"/>
      <c r="L188" s="1784"/>
      <c r="M188" s="1784"/>
      <c r="N188" s="1784"/>
      <c r="O188" s="1784"/>
      <c r="P188" s="1784"/>
      <c r="Q188" s="1784"/>
      <c r="R188" s="1784"/>
      <c r="S188" s="1784"/>
      <c r="T188" s="1784"/>
      <c r="U188" s="1784"/>
      <c r="V188" s="1784"/>
      <c r="W188" s="1784"/>
      <c r="X188" s="1784"/>
      <c r="Y188" s="140"/>
      <c r="Z188" s="141"/>
      <c r="AA188" s="794">
        <f>IF(C188="?",0,IF(C188&lt;&gt;"",1,0))</f>
        <v>0</v>
      </c>
    </row>
    <row r="189" spans="1:27" s="313" customFormat="1" ht="9" customHeight="1" x14ac:dyDescent="0.2">
      <c r="A189" s="265" t="str">
        <f>IF(L4&lt;&gt;"",L4,"")</f>
        <v>00000000</v>
      </c>
      <c r="B189" s="183"/>
      <c r="C189" s="184"/>
      <c r="D189" s="184"/>
      <c r="E189" s="184"/>
      <c r="F189" s="184"/>
      <c r="G189" s="184"/>
      <c r="H189" s="184"/>
      <c r="I189" s="184"/>
      <c r="J189" s="184"/>
      <c r="K189" s="184"/>
      <c r="L189" s="184"/>
      <c r="M189" s="184"/>
      <c r="N189" s="184"/>
      <c r="O189" s="184"/>
      <c r="P189" s="184"/>
      <c r="Q189" s="184"/>
      <c r="R189" s="184"/>
      <c r="S189" s="184"/>
      <c r="T189" s="184"/>
      <c r="U189" s="184"/>
      <c r="V189" s="184"/>
      <c r="W189" s="184"/>
      <c r="X189" s="148"/>
      <c r="Y189" s="148"/>
      <c r="Z189" s="149"/>
      <c r="AA189" s="794"/>
    </row>
    <row r="190" spans="1:27" s="313" customFormat="1" ht="5.25" customHeight="1" x14ac:dyDescent="0.2">
      <c r="A190" s="265"/>
      <c r="B190" s="234"/>
      <c r="C190" s="133"/>
      <c r="D190" s="133"/>
      <c r="E190" s="133"/>
      <c r="F190" s="133"/>
      <c r="G190" s="133"/>
      <c r="H190" s="133"/>
      <c r="I190" s="133"/>
      <c r="J190" s="133"/>
      <c r="K190" s="133"/>
      <c r="L190" s="133"/>
      <c r="M190" s="133"/>
      <c r="N190" s="133"/>
      <c r="O190" s="133"/>
      <c r="P190" s="133"/>
      <c r="Q190" s="133"/>
      <c r="R190" s="133"/>
      <c r="S190" s="133"/>
      <c r="T190" s="133"/>
      <c r="U190" s="133"/>
      <c r="V190" s="133"/>
      <c r="W190" s="133"/>
      <c r="X190" s="134"/>
      <c r="Y190" s="134"/>
      <c r="Z190" s="135"/>
      <c r="AA190" s="794"/>
    </row>
    <row r="191" spans="1:27" s="313" customFormat="1" ht="24" customHeight="1" x14ac:dyDescent="0.2">
      <c r="A191" s="269"/>
      <c r="B191" s="216"/>
      <c r="C191" s="283" t="s">
        <v>1019</v>
      </c>
      <c r="D191" s="283"/>
      <c r="E191" s="283"/>
      <c r="F191" s="283"/>
      <c r="G191" s="283"/>
      <c r="H191" s="593"/>
      <c r="I191" s="593"/>
      <c r="J191" s="593"/>
      <c r="K191" s="593"/>
      <c r="L191" s="593"/>
      <c r="M191" s="593"/>
      <c r="N191" s="593"/>
      <c r="O191" s="593"/>
      <c r="P191" s="593"/>
      <c r="Q191" s="593"/>
      <c r="R191" s="593"/>
      <c r="S191" s="593"/>
      <c r="T191" s="593"/>
      <c r="U191" s="593"/>
      <c r="V191" s="593"/>
      <c r="W191" s="593"/>
      <c r="X191" s="285"/>
      <c r="Y191" s="285"/>
      <c r="Z191" s="141"/>
      <c r="AA191" s="794"/>
    </row>
    <row r="192" spans="1:27" s="313" customFormat="1" ht="24" customHeight="1" x14ac:dyDescent="0.2">
      <c r="A192" s="269"/>
      <c r="B192" s="137"/>
      <c r="C192" s="350" t="s">
        <v>333</v>
      </c>
      <c r="D192" s="350"/>
      <c r="E192" s="350"/>
      <c r="F192" s="350"/>
      <c r="G192" s="350"/>
      <c r="H192" s="287"/>
      <c r="I192" s="287"/>
      <c r="J192" s="287"/>
      <c r="K192" s="287"/>
      <c r="L192" s="287"/>
      <c r="M192" s="287"/>
      <c r="N192" s="287"/>
      <c r="O192" s="287"/>
      <c r="P192" s="287"/>
      <c r="Q192" s="287"/>
      <c r="R192" s="287"/>
      <c r="S192" s="287"/>
      <c r="T192" s="1981">
        <v>2019</v>
      </c>
      <c r="U192" s="1981"/>
      <c r="V192" s="1981"/>
      <c r="W192" s="1981"/>
      <c r="X192" s="1982"/>
      <c r="Y192" s="285"/>
      <c r="Z192" s="141"/>
      <c r="AA192" s="794"/>
    </row>
    <row r="193" spans="1:27" s="313" customFormat="1" ht="21" customHeight="1" x14ac:dyDescent="0.2">
      <c r="A193" s="269"/>
      <c r="B193" s="216"/>
      <c r="C193" s="335" t="s">
        <v>326</v>
      </c>
      <c r="D193" s="443"/>
      <c r="E193" s="443"/>
      <c r="F193" s="443"/>
      <c r="G193" s="443"/>
      <c r="H193" s="338"/>
      <c r="I193" s="338"/>
      <c r="J193" s="338"/>
      <c r="K193" s="338"/>
      <c r="L193" s="337"/>
      <c r="M193" s="337"/>
      <c r="N193" s="337"/>
      <c r="O193" s="566"/>
      <c r="P193" s="566"/>
      <c r="Q193" s="566"/>
      <c r="R193" s="566"/>
      <c r="S193" s="340"/>
      <c r="T193" s="1303" t="s">
        <v>1382</v>
      </c>
      <c r="U193" s="1304"/>
      <c r="V193" s="1304"/>
      <c r="W193" s="1304"/>
      <c r="X193" s="2119"/>
      <c r="Y193" s="285"/>
      <c r="Z193" s="141"/>
      <c r="AA193" s="794"/>
    </row>
    <row r="194" spans="1:27" s="313" customFormat="1" ht="21.75" customHeight="1" x14ac:dyDescent="0.2">
      <c r="A194" s="273" t="s">
        <v>589</v>
      </c>
      <c r="B194" s="216"/>
      <c r="C194" s="1073" t="s">
        <v>1409</v>
      </c>
      <c r="D194" s="352"/>
      <c r="E194" s="352"/>
      <c r="F194" s="352"/>
      <c r="G194" s="352"/>
      <c r="H194" s="339"/>
      <c r="I194" s="338"/>
      <c r="J194" s="338"/>
      <c r="K194" s="338"/>
      <c r="L194" s="342"/>
      <c r="M194" s="342"/>
      <c r="N194" s="342"/>
      <c r="O194" s="342"/>
      <c r="P194" s="342"/>
      <c r="Q194" s="342"/>
      <c r="R194" s="342"/>
      <c r="S194" s="341"/>
      <c r="T194" s="1989"/>
      <c r="U194" s="1976"/>
      <c r="V194" s="1976"/>
      <c r="W194" s="1976"/>
      <c r="X194" s="1977"/>
      <c r="Y194" s="570" t="s">
        <v>773</v>
      </c>
      <c r="Z194" s="212"/>
      <c r="AA194" s="794">
        <f>IF(T194="?",0,IF(T194&lt;&gt;"",1,0))</f>
        <v>0</v>
      </c>
    </row>
    <row r="195" spans="1:27" s="313" customFormat="1" ht="21.75" customHeight="1" x14ac:dyDescent="0.2">
      <c r="A195" s="273" t="s">
        <v>590</v>
      </c>
      <c r="B195" s="216"/>
      <c r="C195" s="1073" t="s">
        <v>1410</v>
      </c>
      <c r="D195" s="352"/>
      <c r="E195" s="352"/>
      <c r="F195" s="352"/>
      <c r="G195" s="352"/>
      <c r="H195" s="339"/>
      <c r="I195" s="338"/>
      <c r="J195" s="338"/>
      <c r="K195" s="338"/>
      <c r="L195" s="342"/>
      <c r="M195" s="342"/>
      <c r="N195" s="342"/>
      <c r="O195" s="342"/>
      <c r="P195" s="342"/>
      <c r="Q195" s="342"/>
      <c r="R195" s="342"/>
      <c r="S195" s="341"/>
      <c r="T195" s="1989"/>
      <c r="U195" s="1976"/>
      <c r="V195" s="1976"/>
      <c r="W195" s="1976"/>
      <c r="X195" s="1977"/>
      <c r="Y195" s="570" t="s">
        <v>773</v>
      </c>
      <c r="Z195" s="212"/>
      <c r="AA195" s="794">
        <f>IF(T195="?",0,IF(T195&lt;&gt;"",1,0))</f>
        <v>0</v>
      </c>
    </row>
    <row r="196" spans="1:27" s="313" customFormat="1" ht="21.75" customHeight="1" x14ac:dyDescent="0.2">
      <c r="A196" s="273" t="s">
        <v>591</v>
      </c>
      <c r="B196" s="216"/>
      <c r="C196" s="1073" t="s">
        <v>1411</v>
      </c>
      <c r="D196" s="352"/>
      <c r="E196" s="352"/>
      <c r="F196" s="352"/>
      <c r="G196" s="352"/>
      <c r="H196" s="339"/>
      <c r="I196" s="338"/>
      <c r="J196" s="338"/>
      <c r="K196" s="338"/>
      <c r="L196" s="342"/>
      <c r="M196" s="342"/>
      <c r="N196" s="342"/>
      <c r="O196" s="342"/>
      <c r="P196" s="342"/>
      <c r="Q196" s="342"/>
      <c r="R196" s="342"/>
      <c r="S196" s="341"/>
      <c r="T196" s="1989"/>
      <c r="U196" s="1976"/>
      <c r="V196" s="1976"/>
      <c r="W196" s="1976"/>
      <c r="X196" s="1977"/>
      <c r="Y196" s="570" t="s">
        <v>773</v>
      </c>
      <c r="Z196" s="212"/>
      <c r="AA196" s="794">
        <f>IF(T196="?",0,IF(T196&lt;&gt;"",1,0))</f>
        <v>0</v>
      </c>
    </row>
    <row r="197" spans="1:27" s="313" customFormat="1" ht="21.75" customHeight="1" x14ac:dyDescent="0.2">
      <c r="A197" s="273" t="s">
        <v>592</v>
      </c>
      <c r="B197" s="216"/>
      <c r="C197" s="1073" t="s">
        <v>1412</v>
      </c>
      <c r="D197" s="352"/>
      <c r="E197" s="352"/>
      <c r="F197" s="352"/>
      <c r="G197" s="352"/>
      <c r="H197" s="339"/>
      <c r="I197" s="338"/>
      <c r="J197" s="338"/>
      <c r="K197" s="338"/>
      <c r="L197" s="342"/>
      <c r="M197" s="342"/>
      <c r="N197" s="342"/>
      <c r="O197" s="342"/>
      <c r="P197" s="342"/>
      <c r="Q197" s="342"/>
      <c r="R197" s="342"/>
      <c r="S197" s="341"/>
      <c r="T197" s="1989"/>
      <c r="U197" s="1976"/>
      <c r="V197" s="1976"/>
      <c r="W197" s="1976"/>
      <c r="X197" s="1977"/>
      <c r="Y197" s="570" t="s">
        <v>773</v>
      </c>
      <c r="Z197" s="212"/>
      <c r="AA197" s="794">
        <f>IF(T197="?",0,IF(T197&lt;&gt;"",1,0))</f>
        <v>0</v>
      </c>
    </row>
    <row r="198" spans="1:27" s="313" customFormat="1" ht="18" customHeight="1" x14ac:dyDescent="0.2">
      <c r="A198" s="272"/>
      <c r="B198" s="216"/>
      <c r="C198" s="1986" t="s">
        <v>929</v>
      </c>
      <c r="D198" s="1986"/>
      <c r="E198" s="1986"/>
      <c r="F198" s="1986"/>
      <c r="G198" s="1986"/>
      <c r="H198" s="1987"/>
      <c r="I198" s="1987"/>
      <c r="J198" s="1987"/>
      <c r="K198" s="1987"/>
      <c r="L198" s="1987"/>
      <c r="M198" s="1987"/>
      <c r="N198" s="1987"/>
      <c r="O198" s="1987"/>
      <c r="P198" s="1987"/>
      <c r="Q198" s="1987"/>
      <c r="R198" s="1987"/>
      <c r="S198" s="1987"/>
      <c r="T198" s="1987"/>
      <c r="U198" s="1987"/>
      <c r="V198" s="1987"/>
      <c r="W198" s="1987"/>
      <c r="X198" s="1890"/>
      <c r="Y198" s="1263"/>
      <c r="Z198" s="212"/>
      <c r="AA198" s="794"/>
    </row>
    <row r="199" spans="1:27" s="313" customFormat="1" ht="9" customHeight="1" x14ac:dyDescent="0.2">
      <c r="A199" s="265"/>
      <c r="B199" s="183"/>
      <c r="C199" s="147"/>
      <c r="D199" s="147"/>
      <c r="E199" s="147"/>
      <c r="F199" s="147"/>
      <c r="G199" s="147"/>
      <c r="H199" s="147"/>
      <c r="I199" s="147"/>
      <c r="J199" s="147"/>
      <c r="K199" s="147"/>
      <c r="L199" s="147"/>
      <c r="M199" s="147"/>
      <c r="N199" s="147"/>
      <c r="O199" s="147"/>
      <c r="P199" s="147"/>
      <c r="Q199" s="147"/>
      <c r="R199" s="147"/>
      <c r="S199" s="147"/>
      <c r="T199" s="147"/>
      <c r="U199" s="147"/>
      <c r="V199" s="147"/>
      <c r="W199" s="147"/>
      <c r="X199" s="148"/>
      <c r="Y199" s="148"/>
      <c r="Z199" s="149"/>
      <c r="AA199" s="794"/>
    </row>
    <row r="200" spans="1:27" s="312" customFormat="1" ht="5.25" customHeight="1" x14ac:dyDescent="0.2">
      <c r="A200" s="393"/>
      <c r="B200" s="279"/>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c r="Y200" s="280"/>
      <c r="Z200" s="281"/>
      <c r="AA200" s="794"/>
    </row>
    <row r="201" spans="1:27" s="313" customFormat="1" ht="36" customHeight="1" x14ac:dyDescent="0.2">
      <c r="A201" s="269"/>
      <c r="B201" s="216"/>
      <c r="C201" s="1988" t="s">
        <v>1413</v>
      </c>
      <c r="D201" s="1988"/>
      <c r="E201" s="1988"/>
      <c r="F201" s="1988"/>
      <c r="G201" s="1988"/>
      <c r="H201" s="1988"/>
      <c r="I201" s="1988"/>
      <c r="J201" s="1988"/>
      <c r="K201" s="1988"/>
      <c r="L201" s="1988"/>
      <c r="M201" s="1988"/>
      <c r="N201" s="1988"/>
      <c r="O201" s="1988"/>
      <c r="P201" s="1988"/>
      <c r="Q201" s="1988"/>
      <c r="R201" s="1988"/>
      <c r="S201" s="1988"/>
      <c r="T201" s="1988"/>
      <c r="U201" s="1988"/>
      <c r="V201" s="1988"/>
      <c r="W201" s="1988"/>
      <c r="X201" s="1988"/>
      <c r="Y201" s="140"/>
      <c r="Z201" s="141"/>
      <c r="AA201" s="794"/>
    </row>
    <row r="202" spans="1:27" s="313" customFormat="1" ht="9" customHeight="1" x14ac:dyDescent="0.2">
      <c r="A202" s="269"/>
      <c r="B202" s="216"/>
      <c r="C202" s="347"/>
      <c r="D202" s="426"/>
      <c r="E202" s="426"/>
      <c r="F202" s="426"/>
      <c r="G202" s="426"/>
      <c r="H202" s="347"/>
      <c r="I202" s="426"/>
      <c r="J202" s="426"/>
      <c r="K202" s="426"/>
      <c r="L202" s="347"/>
      <c r="M202" s="426"/>
      <c r="N202" s="426"/>
      <c r="O202" s="426"/>
      <c r="P202" s="347"/>
      <c r="Q202" s="426"/>
      <c r="R202" s="426"/>
      <c r="S202" s="426"/>
      <c r="T202" s="347"/>
      <c r="U202" s="426"/>
      <c r="V202" s="426"/>
      <c r="W202" s="426"/>
      <c r="X202" s="140"/>
      <c r="Y202" s="140"/>
      <c r="Z202" s="141"/>
      <c r="AA202" s="794"/>
    </row>
    <row r="203" spans="1:27" s="313" customFormat="1" ht="35.25" customHeight="1" x14ac:dyDescent="0.2">
      <c r="A203" s="273"/>
      <c r="B203" s="216"/>
      <c r="C203" s="2115" t="s">
        <v>1368</v>
      </c>
      <c r="D203" s="2116"/>
      <c r="E203" s="2116"/>
      <c r="F203" s="2116"/>
      <c r="G203" s="2116"/>
      <c r="H203" s="2116"/>
      <c r="I203" s="2116"/>
      <c r="J203" s="2116"/>
      <c r="K203" s="2117"/>
      <c r="L203" s="2118" t="s">
        <v>1315</v>
      </c>
      <c r="M203" s="1765"/>
      <c r="N203" s="1765"/>
      <c r="O203" s="1765"/>
      <c r="P203" s="1765"/>
      <c r="Q203" s="1766"/>
      <c r="R203" s="902"/>
      <c r="S203" s="2118" t="s">
        <v>1315</v>
      </c>
      <c r="T203" s="1765"/>
      <c r="U203" s="1765"/>
      <c r="V203" s="1765"/>
      <c r="W203" s="1765"/>
      <c r="X203" s="1766"/>
      <c r="Y203" s="140"/>
      <c r="Z203" s="141"/>
      <c r="AA203" s="794"/>
    </row>
    <row r="204" spans="1:27" s="313" customFormat="1" ht="21" customHeight="1" x14ac:dyDescent="0.2">
      <c r="A204" s="273"/>
      <c r="B204" s="216"/>
      <c r="C204" s="1990" t="s">
        <v>1126</v>
      </c>
      <c r="D204" s="1991"/>
      <c r="E204" s="1991"/>
      <c r="F204" s="1991"/>
      <c r="G204" s="1991"/>
      <c r="H204" s="1991"/>
      <c r="I204" s="1991"/>
      <c r="J204" s="1991"/>
      <c r="K204" s="1992"/>
      <c r="L204" s="1994" t="s">
        <v>1165</v>
      </c>
      <c r="M204" s="1995"/>
      <c r="N204" s="1995"/>
      <c r="O204" s="1995"/>
      <c r="P204" s="1995"/>
      <c r="Q204" s="1996"/>
      <c r="R204" s="904"/>
      <c r="S204" s="1994" t="s">
        <v>1164</v>
      </c>
      <c r="T204" s="1995"/>
      <c r="U204" s="1995"/>
      <c r="V204" s="1995"/>
      <c r="W204" s="1995"/>
      <c r="X204" s="1996"/>
      <c r="Y204" s="140"/>
      <c r="Z204" s="141"/>
      <c r="AA204" s="794"/>
    </row>
    <row r="205" spans="1:27" s="313" customFormat="1" ht="5.25" customHeight="1" x14ac:dyDescent="0.2">
      <c r="A205" s="269"/>
      <c r="B205" s="137"/>
      <c r="C205" s="686"/>
      <c r="D205" s="686"/>
      <c r="E205" s="686"/>
      <c r="F205" s="686"/>
      <c r="G205" s="686"/>
      <c r="H205" s="143"/>
      <c r="I205" s="143"/>
      <c r="J205" s="143"/>
      <c r="K205" s="143"/>
      <c r="L205" s="143"/>
      <c r="M205" s="143"/>
      <c r="N205" s="143"/>
      <c r="O205" s="143"/>
      <c r="P205" s="143"/>
      <c r="Q205" s="143"/>
      <c r="R205" s="143"/>
      <c r="S205" s="143"/>
      <c r="T205" s="143"/>
      <c r="U205" s="143"/>
      <c r="V205" s="143"/>
      <c r="W205" s="143"/>
      <c r="X205" s="143"/>
      <c r="Y205" s="140"/>
      <c r="Z205" s="141"/>
      <c r="AA205" s="794"/>
    </row>
    <row r="206" spans="1:27" s="313" customFormat="1" ht="21" customHeight="1" x14ac:dyDescent="0.2">
      <c r="A206" s="273" t="s">
        <v>1238</v>
      </c>
      <c r="B206" s="216"/>
      <c r="C206" s="575" t="s">
        <v>54</v>
      </c>
      <c r="D206" s="248"/>
      <c r="E206" s="248"/>
      <c r="F206" s="248"/>
      <c r="G206" s="248"/>
      <c r="H206" s="248"/>
      <c r="I206" s="248"/>
      <c r="J206" s="573"/>
      <c r="K206" s="573"/>
      <c r="L206" s="1929"/>
      <c r="M206" s="1974"/>
      <c r="N206" s="1974"/>
      <c r="O206" s="1974"/>
      <c r="P206" s="1974"/>
      <c r="Q206" s="1975"/>
      <c r="R206" s="300"/>
      <c r="S206" s="1929"/>
      <c r="T206" s="1974"/>
      <c r="U206" s="1974"/>
      <c r="V206" s="1974"/>
      <c r="W206" s="1974"/>
      <c r="X206" s="1975"/>
      <c r="Y206" s="570" t="s">
        <v>773</v>
      </c>
      <c r="Z206" s="212"/>
      <c r="AA206" s="794">
        <f>IF(L206="?",0,IF(L206&lt;&gt;"",1,0))+IF(S206="?",0,IF(S206&lt;&gt;"",1,0))</f>
        <v>0</v>
      </c>
    </row>
    <row r="207" spans="1:27" s="313" customFormat="1" ht="5.25" customHeight="1" x14ac:dyDescent="0.2">
      <c r="A207" s="269"/>
      <c r="B207" s="137"/>
      <c r="C207" s="349"/>
      <c r="D207" s="353"/>
      <c r="E207" s="353"/>
      <c r="F207" s="353"/>
      <c r="G207" s="353"/>
      <c r="H207" s="248"/>
      <c r="I207" s="248"/>
      <c r="J207" s="573"/>
      <c r="K207" s="573"/>
      <c r="L207" s="248"/>
      <c r="M207" s="248"/>
      <c r="N207" s="248"/>
      <c r="O207" s="248"/>
      <c r="P207" s="248"/>
      <c r="Q207" s="248"/>
      <c r="R207" s="248"/>
      <c r="S207" s="248"/>
      <c r="T207" s="571"/>
      <c r="U207" s="571"/>
      <c r="V207" s="571"/>
      <c r="W207" s="571"/>
      <c r="X207" s="572"/>
      <c r="Y207" s="140"/>
      <c r="Z207" s="141"/>
      <c r="AA207" s="794"/>
    </row>
    <row r="208" spans="1:27" s="313" customFormat="1" ht="21" customHeight="1" x14ac:dyDescent="0.2">
      <c r="A208" s="273" t="s">
        <v>1239</v>
      </c>
      <c r="B208" s="216"/>
      <c r="C208" s="785"/>
      <c r="D208" s="444" t="s">
        <v>854</v>
      </c>
      <c r="E208" s="573"/>
      <c r="F208" s="573"/>
      <c r="G208" s="573"/>
      <c r="H208" s="248"/>
      <c r="I208" s="248"/>
      <c r="J208" s="573"/>
      <c r="K208" s="573"/>
      <c r="L208" s="1929"/>
      <c r="M208" s="1974"/>
      <c r="N208" s="1974"/>
      <c r="O208" s="1974"/>
      <c r="P208" s="1974"/>
      <c r="Q208" s="1975"/>
      <c r="R208" s="300"/>
      <c r="S208" s="1929"/>
      <c r="T208" s="1974"/>
      <c r="U208" s="1974"/>
      <c r="V208" s="1974"/>
      <c r="W208" s="1974"/>
      <c r="X208" s="1975"/>
      <c r="Y208" s="570" t="s">
        <v>773</v>
      </c>
      <c r="Z208" s="212"/>
      <c r="AA208" s="794">
        <f>IF(L208="?",0,IF(L208&lt;&gt;"",1,0))+IF(S208="?",0,IF(S208&lt;&gt;"",1,0))</f>
        <v>0</v>
      </c>
    </row>
    <row r="209" spans="1:27" s="313" customFormat="1" ht="5.25" customHeight="1" x14ac:dyDescent="0.2">
      <c r="A209" s="269"/>
      <c r="B209" s="137"/>
      <c r="C209" s="353"/>
      <c r="D209" s="353"/>
      <c r="E209" s="353"/>
      <c r="F209" s="353"/>
      <c r="G209" s="353"/>
      <c r="H209" s="248"/>
      <c r="I209" s="248"/>
      <c r="J209" s="573"/>
      <c r="K209" s="573"/>
      <c r="L209" s="248"/>
      <c r="M209" s="248"/>
      <c r="N209" s="248"/>
      <c r="O209" s="248"/>
      <c r="P209" s="248"/>
      <c r="Q209" s="248"/>
      <c r="R209" s="248"/>
      <c r="S209" s="248"/>
      <c r="T209" s="571"/>
      <c r="U209" s="571"/>
      <c r="V209" s="571"/>
      <c r="W209" s="571"/>
      <c r="X209" s="574"/>
      <c r="Y209" s="140"/>
      <c r="Z209" s="141"/>
      <c r="AA209" s="794"/>
    </row>
    <row r="210" spans="1:27" s="313" customFormat="1" ht="21" customHeight="1" x14ac:dyDescent="0.2">
      <c r="A210" s="273" t="s">
        <v>1240</v>
      </c>
      <c r="B210" s="216"/>
      <c r="C210" s="575" t="s">
        <v>55</v>
      </c>
      <c r="D210" s="248"/>
      <c r="E210" s="248"/>
      <c r="F210" s="248"/>
      <c r="G210" s="248"/>
      <c r="H210" s="248"/>
      <c r="I210" s="248"/>
      <c r="J210" s="573"/>
      <c r="K210" s="573"/>
      <c r="L210" s="1929"/>
      <c r="M210" s="1974"/>
      <c r="N210" s="1974"/>
      <c r="O210" s="1974"/>
      <c r="P210" s="1974"/>
      <c r="Q210" s="1975"/>
      <c r="R210" s="300"/>
      <c r="S210" s="1929"/>
      <c r="T210" s="1974"/>
      <c r="U210" s="1974"/>
      <c r="V210" s="1974"/>
      <c r="W210" s="1974"/>
      <c r="X210" s="1975"/>
      <c r="Y210" s="570" t="s">
        <v>773</v>
      </c>
      <c r="Z210" s="212"/>
      <c r="AA210" s="794">
        <f>IF(L210="?",0,IF(L210&lt;&gt;"",1,0))+IF(S210="?",0,IF(S210&lt;&gt;"",1,0))</f>
        <v>0</v>
      </c>
    </row>
    <row r="211" spans="1:27" s="313" customFormat="1" ht="5.25" customHeight="1" x14ac:dyDescent="0.2">
      <c r="A211" s="269"/>
      <c r="B211" s="137"/>
      <c r="C211" s="353"/>
      <c r="D211" s="353"/>
      <c r="E211" s="353"/>
      <c r="F211" s="353"/>
      <c r="G211" s="353"/>
      <c r="H211" s="248"/>
      <c r="I211" s="248"/>
      <c r="J211" s="573"/>
      <c r="K211" s="573"/>
      <c r="L211" s="248"/>
      <c r="M211" s="248"/>
      <c r="N211" s="248"/>
      <c r="O211" s="248"/>
      <c r="P211" s="248"/>
      <c r="Q211" s="248"/>
      <c r="R211" s="248"/>
      <c r="S211" s="248"/>
      <c r="T211" s="571"/>
      <c r="U211" s="571"/>
      <c r="V211" s="571"/>
      <c r="W211" s="571"/>
      <c r="X211" s="574"/>
      <c r="Y211" s="140"/>
      <c r="Z211" s="141"/>
      <c r="AA211" s="794"/>
    </row>
    <row r="212" spans="1:27" s="313" customFormat="1" ht="21" customHeight="1" x14ac:dyDescent="0.2">
      <c r="A212" s="273" t="s">
        <v>1241</v>
      </c>
      <c r="B212" s="216"/>
      <c r="C212" s="575" t="s">
        <v>1128</v>
      </c>
      <c r="D212" s="248"/>
      <c r="E212" s="248"/>
      <c r="F212" s="248"/>
      <c r="G212" s="248"/>
      <c r="H212" s="248"/>
      <c r="I212" s="248"/>
      <c r="J212" s="573"/>
      <c r="K212" s="573"/>
      <c r="L212" s="1929"/>
      <c r="M212" s="1974"/>
      <c r="N212" s="1974"/>
      <c r="O212" s="1974"/>
      <c r="P212" s="1974"/>
      <c r="Q212" s="1975"/>
      <c r="R212" s="300"/>
      <c r="S212" s="1929"/>
      <c r="T212" s="1974"/>
      <c r="U212" s="1974"/>
      <c r="V212" s="1974"/>
      <c r="W212" s="1974"/>
      <c r="X212" s="1975"/>
      <c r="Y212" s="570" t="s">
        <v>773</v>
      </c>
      <c r="Z212" s="212"/>
      <c r="AA212" s="794">
        <f>IF(L212="?",0,IF(L212&lt;&gt;"",1,0))+IF(S212="?",0,IF(S212&lt;&gt;"",1,0))</f>
        <v>0</v>
      </c>
    </row>
    <row r="213" spans="1:27" s="313" customFormat="1" ht="5.25" customHeight="1" x14ac:dyDescent="0.2">
      <c r="A213" s="269"/>
      <c r="B213" s="137"/>
      <c r="C213" s="349"/>
      <c r="D213" s="353"/>
      <c r="E213" s="353"/>
      <c r="F213" s="353"/>
      <c r="G213" s="353"/>
      <c r="H213" s="248"/>
      <c r="I213" s="248"/>
      <c r="J213" s="573"/>
      <c r="K213" s="573"/>
      <c r="L213" s="248"/>
      <c r="M213" s="248"/>
      <c r="N213" s="248"/>
      <c r="O213" s="248"/>
      <c r="P213" s="248"/>
      <c r="Q213" s="248"/>
      <c r="R213" s="248"/>
      <c r="S213" s="248"/>
      <c r="T213" s="571"/>
      <c r="U213" s="571"/>
      <c r="V213" s="571"/>
      <c r="W213" s="571"/>
      <c r="X213" s="572"/>
      <c r="Y213" s="140"/>
      <c r="Z213" s="141"/>
      <c r="AA213" s="794"/>
    </row>
    <row r="214" spans="1:27" s="313" customFormat="1" ht="21" customHeight="1" x14ac:dyDescent="0.2">
      <c r="A214" s="273" t="s">
        <v>1243</v>
      </c>
      <c r="B214" s="216"/>
      <c r="C214" s="947" t="s">
        <v>1319</v>
      </c>
      <c r="D214" s="1053"/>
      <c r="E214" s="1053"/>
      <c r="F214" s="1053"/>
      <c r="G214" s="1053"/>
      <c r="H214" s="1053"/>
      <c r="I214" s="1053"/>
      <c r="J214" s="933"/>
      <c r="K214" s="933"/>
      <c r="L214" s="1929"/>
      <c r="M214" s="1974"/>
      <c r="N214" s="1974"/>
      <c r="O214" s="1974"/>
      <c r="P214" s="1974"/>
      <c r="Q214" s="1975"/>
      <c r="R214" s="300"/>
      <c r="S214" s="1929"/>
      <c r="T214" s="1974"/>
      <c r="U214" s="1974"/>
      <c r="V214" s="1974"/>
      <c r="W214" s="1974"/>
      <c r="X214" s="1975"/>
      <c r="Y214" s="570" t="s">
        <v>773</v>
      </c>
      <c r="Z214" s="212"/>
      <c r="AA214" s="794">
        <f>IF(L214="?",0,IF(L214&lt;&gt;"",1,0))+IF(S214="?",0,IF(S214&lt;&gt;"",1,0))</f>
        <v>0</v>
      </c>
    </row>
    <row r="215" spans="1:27" s="313" customFormat="1" ht="5.25" customHeight="1" x14ac:dyDescent="0.2">
      <c r="A215" s="269"/>
      <c r="B215" s="137"/>
      <c r="C215" s="349"/>
      <c r="D215" s="353"/>
      <c r="E215" s="353"/>
      <c r="F215" s="353"/>
      <c r="G215" s="353"/>
      <c r="H215" s="248"/>
      <c r="I215" s="248"/>
      <c r="J215" s="573"/>
      <c r="K215" s="573"/>
      <c r="L215" s="248"/>
      <c r="M215" s="248"/>
      <c r="N215" s="248"/>
      <c r="O215" s="248"/>
      <c r="P215" s="248"/>
      <c r="Q215" s="248"/>
      <c r="R215" s="248"/>
      <c r="S215" s="248"/>
      <c r="T215" s="571"/>
      <c r="U215" s="571"/>
      <c r="V215" s="571"/>
      <c r="W215" s="571"/>
      <c r="X215" s="572"/>
      <c r="Y215" s="140"/>
      <c r="Z215" s="141"/>
      <c r="AA215" s="794"/>
    </row>
    <row r="216" spans="1:27" s="313" customFormat="1" ht="21" customHeight="1" x14ac:dyDescent="0.2">
      <c r="A216" s="273" t="s">
        <v>1244</v>
      </c>
      <c r="B216" s="216"/>
      <c r="C216" s="615" t="s">
        <v>928</v>
      </c>
      <c r="D216" s="568"/>
      <c r="E216" s="568"/>
      <c r="F216" s="568"/>
      <c r="G216" s="568"/>
      <c r="H216" s="568"/>
      <c r="I216" s="568"/>
      <c r="J216" s="929"/>
      <c r="K216" s="929"/>
      <c r="L216" s="1983"/>
      <c r="M216" s="1984"/>
      <c r="N216" s="1984"/>
      <c r="O216" s="1984"/>
      <c r="P216" s="1984"/>
      <c r="Q216" s="1985"/>
      <c r="R216" s="1031"/>
      <c r="S216" s="1983"/>
      <c r="T216" s="1984"/>
      <c r="U216" s="1984"/>
      <c r="V216" s="1984"/>
      <c r="W216" s="1984"/>
      <c r="X216" s="1985"/>
      <c r="Y216" s="570" t="s">
        <v>773</v>
      </c>
      <c r="Z216" s="212"/>
      <c r="AA216" s="794">
        <f>IF(L216="?",0,IF(L216&lt;&gt;"",1,0))+IF(S216="?",0,IF(S216&lt;&gt;"",1,0))</f>
        <v>0</v>
      </c>
    </row>
    <row r="217" spans="1:27" s="313" customFormat="1" ht="9" customHeight="1" x14ac:dyDescent="0.2">
      <c r="A217" s="269"/>
      <c r="B217" s="137"/>
      <c r="C217" s="242"/>
      <c r="D217" s="242"/>
      <c r="E217" s="242"/>
      <c r="F217" s="242"/>
      <c r="G217" s="242"/>
      <c r="H217" s="625"/>
      <c r="I217" s="625"/>
      <c r="J217" s="595"/>
      <c r="K217" s="595"/>
      <c r="L217" s="625"/>
      <c r="M217" s="625"/>
      <c r="N217" s="625"/>
      <c r="O217" s="625"/>
      <c r="P217" s="625"/>
      <c r="Q217" s="625"/>
      <c r="R217" s="625"/>
      <c r="S217" s="625"/>
      <c r="T217" s="625"/>
      <c r="U217" s="625"/>
      <c r="V217" s="625"/>
      <c r="W217" s="625"/>
      <c r="X217" s="625"/>
      <c r="Y217" s="625"/>
      <c r="Z217" s="141"/>
      <c r="AA217" s="794"/>
    </row>
    <row r="218" spans="1:27" s="313" customFormat="1" ht="21" customHeight="1" thickBot="1" x14ac:dyDescent="0.25">
      <c r="A218" s="273" t="s">
        <v>1245</v>
      </c>
      <c r="B218" s="216"/>
      <c r="C218" s="1032" t="s">
        <v>243</v>
      </c>
      <c r="D218" s="1030"/>
      <c r="E218" s="1030"/>
      <c r="F218" s="1030"/>
      <c r="G218" s="1030"/>
      <c r="H218" s="1030"/>
      <c r="I218" s="1030"/>
      <c r="J218" s="1033"/>
      <c r="K218" s="1034"/>
      <c r="L218" s="1978"/>
      <c r="M218" s="1979"/>
      <c r="N218" s="1979"/>
      <c r="O218" s="1979"/>
      <c r="P218" s="1979"/>
      <c r="Q218" s="1980"/>
      <c r="R218" s="1035"/>
      <c r="S218" s="1978"/>
      <c r="T218" s="1979"/>
      <c r="U218" s="1979"/>
      <c r="V218" s="1979"/>
      <c r="W218" s="1979"/>
      <c r="X218" s="1980"/>
      <c r="Y218" s="570" t="s">
        <v>773</v>
      </c>
      <c r="Z218" s="212"/>
      <c r="AA218" s="794">
        <f>IF(L218="?",0,IF(L218&lt;&gt;"",1,0))+IF(S218="?",0,IF(S218&lt;&gt;"",1,0))</f>
        <v>0</v>
      </c>
    </row>
    <row r="219" spans="1:27" s="313" customFormat="1" ht="9" customHeight="1" thickTop="1" thickBot="1" x14ac:dyDescent="0.25">
      <c r="A219" s="269"/>
      <c r="B219" s="137"/>
      <c r="C219" s="935"/>
      <c r="D219" s="935"/>
      <c r="E219" s="935"/>
      <c r="F219" s="935"/>
      <c r="G219" s="935"/>
      <c r="H219" s="936"/>
      <c r="I219" s="936"/>
      <c r="J219" s="937"/>
      <c r="K219" s="937"/>
      <c r="L219" s="936"/>
      <c r="M219" s="936"/>
      <c r="N219" s="936"/>
      <c r="O219" s="936"/>
      <c r="P219" s="936"/>
      <c r="Q219" s="936"/>
      <c r="R219" s="936"/>
      <c r="S219" s="936"/>
      <c r="T219" s="938"/>
      <c r="U219" s="938"/>
      <c r="V219" s="938"/>
      <c r="W219" s="938"/>
      <c r="X219" s="938"/>
      <c r="Y219" s="140"/>
      <c r="Z219" s="141"/>
      <c r="AA219" s="794"/>
    </row>
    <row r="220" spans="1:27" s="313" customFormat="1" ht="9" customHeight="1" thickTop="1" x14ac:dyDescent="0.2">
      <c r="A220" s="269"/>
      <c r="B220" s="137"/>
      <c r="C220" s="939"/>
      <c r="D220" s="939"/>
      <c r="E220" s="939"/>
      <c r="F220" s="939"/>
      <c r="G220" s="939"/>
      <c r="H220" s="940"/>
      <c r="I220" s="940"/>
      <c r="J220" s="941"/>
      <c r="K220" s="941"/>
      <c r="L220" s="940"/>
      <c r="M220" s="940"/>
      <c r="N220" s="940"/>
      <c r="O220" s="940"/>
      <c r="P220" s="940"/>
      <c r="Q220" s="940"/>
      <c r="R220" s="940"/>
      <c r="S220" s="940"/>
      <c r="T220" s="942"/>
      <c r="U220" s="942"/>
      <c r="V220" s="942"/>
      <c r="W220" s="942"/>
      <c r="X220" s="942"/>
      <c r="Y220" s="140"/>
      <c r="Z220" s="141"/>
      <c r="AA220" s="794"/>
    </row>
    <row r="221" spans="1:27" s="313" customFormat="1" ht="21" customHeight="1" x14ac:dyDescent="0.2">
      <c r="A221" s="273" t="s">
        <v>1242</v>
      </c>
      <c r="B221" s="216"/>
      <c r="C221" s="575" t="s">
        <v>1127</v>
      </c>
      <c r="D221" s="248"/>
      <c r="E221" s="248"/>
      <c r="F221" s="248"/>
      <c r="G221" s="248"/>
      <c r="H221" s="248"/>
      <c r="I221" s="248"/>
      <c r="J221" s="573"/>
      <c r="K221" s="573"/>
      <c r="L221" s="1929"/>
      <c r="M221" s="1974"/>
      <c r="N221" s="1974"/>
      <c r="O221" s="1974"/>
      <c r="P221" s="1974"/>
      <c r="Q221" s="1975"/>
      <c r="R221" s="351"/>
      <c r="S221" s="1929"/>
      <c r="T221" s="1974"/>
      <c r="U221" s="1974"/>
      <c r="V221" s="1974"/>
      <c r="W221" s="1974"/>
      <c r="X221" s="1975"/>
      <c r="Y221" s="570" t="s">
        <v>773</v>
      </c>
      <c r="Z221" s="212"/>
      <c r="AA221" s="794">
        <f>IF(L221="?",0,IF(L221&lt;&gt;"",1,0))+IF(S221="?",0,IF(S221&lt;&gt;"",1,0))</f>
        <v>0</v>
      </c>
    </row>
    <row r="222" spans="1:27" s="313" customFormat="1" ht="12" customHeight="1" x14ac:dyDescent="0.2">
      <c r="A222" s="272"/>
      <c r="B222" s="216"/>
      <c r="C222" s="934"/>
      <c r="D222" s="934"/>
      <c r="E222" s="934"/>
      <c r="F222" s="934"/>
      <c r="G222" s="934"/>
      <c r="H222" s="901"/>
      <c r="I222" s="901"/>
      <c r="J222" s="933"/>
      <c r="K222" s="933"/>
      <c r="L222" s="901"/>
      <c r="M222" s="901"/>
      <c r="N222" s="901"/>
      <c r="O222" s="901"/>
      <c r="P222" s="143"/>
      <c r="Q222" s="143"/>
      <c r="R222" s="143"/>
      <c r="S222" s="143"/>
      <c r="T222" s="928"/>
      <c r="U222" s="144"/>
      <c r="V222" s="144"/>
      <c r="W222" s="144"/>
      <c r="X222" s="144"/>
      <c r="Y222" s="140"/>
      <c r="Z222" s="1029"/>
      <c r="AA222" s="794"/>
    </row>
    <row r="223" spans="1:27" s="313" customFormat="1" ht="60" customHeight="1" x14ac:dyDescent="0.2">
      <c r="A223" s="394" t="s">
        <v>219</v>
      </c>
      <c r="B223" s="137"/>
      <c r="C223" s="1826" t="s">
        <v>1318</v>
      </c>
      <c r="D223" s="1971"/>
      <c r="E223" s="1971"/>
      <c r="F223" s="1971"/>
      <c r="G223" s="1971"/>
      <c r="H223" s="1972"/>
      <c r="I223" s="1972"/>
      <c r="J223" s="1972"/>
      <c r="K223" s="1972"/>
      <c r="L223" s="1972"/>
      <c r="M223" s="1972"/>
      <c r="N223" s="1972"/>
      <c r="O223" s="1972"/>
      <c r="P223" s="1972"/>
      <c r="Q223" s="1972"/>
      <c r="R223" s="1972"/>
      <c r="S223" s="1972"/>
      <c r="T223" s="1972"/>
      <c r="U223" s="1972"/>
      <c r="V223" s="1972"/>
      <c r="W223" s="1972"/>
      <c r="X223" s="1973"/>
      <c r="Y223" s="140"/>
      <c r="Z223" s="141"/>
      <c r="AA223" s="794"/>
    </row>
    <row r="224" spans="1:27" s="313" customFormat="1" ht="9" customHeight="1" x14ac:dyDescent="0.2">
      <c r="A224" s="269"/>
      <c r="B224" s="137"/>
      <c r="C224" s="625"/>
      <c r="D224" s="625"/>
      <c r="E224" s="625"/>
      <c r="F224" s="625"/>
      <c r="G224" s="625"/>
      <c r="H224" s="625"/>
      <c r="I224" s="625"/>
      <c r="J224" s="625"/>
      <c r="K224" s="625"/>
      <c r="L224" s="628"/>
      <c r="M224" s="628"/>
      <c r="N224" s="628"/>
      <c r="O224" s="628"/>
      <c r="P224" s="226"/>
      <c r="Q224" s="226"/>
      <c r="R224" s="226"/>
      <c r="S224" s="226"/>
      <c r="T224" s="625"/>
      <c r="U224" s="625"/>
      <c r="V224" s="625"/>
      <c r="W224" s="625"/>
      <c r="X224" s="140"/>
      <c r="Y224" s="140"/>
      <c r="Z224" s="141"/>
      <c r="AA224" s="794"/>
    </row>
    <row r="225" spans="1:27" s="312" customFormat="1" ht="19.5" customHeight="1" x14ac:dyDescent="0.2">
      <c r="A225" s="274" t="s">
        <v>938</v>
      </c>
      <c r="B225" s="150"/>
      <c r="C225" s="594" t="s">
        <v>937</v>
      </c>
      <c r="D225" s="594"/>
      <c r="E225" s="594"/>
      <c r="F225" s="594"/>
      <c r="G225" s="594"/>
      <c r="H225" s="594"/>
      <c r="I225" s="594"/>
      <c r="J225" s="594"/>
      <c r="K225" s="594"/>
      <c r="L225" s="594"/>
      <c r="M225" s="1213" t="s">
        <v>849</v>
      </c>
      <c r="N225" s="528"/>
      <c r="O225" s="528"/>
      <c r="P225" s="594"/>
      <c r="Q225" s="594"/>
      <c r="R225" s="594"/>
      <c r="S225" s="594"/>
      <c r="T225" s="594"/>
      <c r="U225" s="594"/>
      <c r="V225" s="594"/>
      <c r="W225" s="594"/>
      <c r="X225" s="594"/>
      <c r="Y225" s="594"/>
      <c r="Z225" s="152"/>
      <c r="AA225" s="794">
        <f>IF(M225="?",0,IF(M225&lt;&gt;"",1,0))</f>
        <v>0</v>
      </c>
    </row>
    <row r="226" spans="1:27" s="768" customFormat="1" ht="19.5" customHeight="1" x14ac:dyDescent="0.2">
      <c r="A226" s="269"/>
      <c r="B226" s="155"/>
      <c r="C226" s="692" t="s">
        <v>826</v>
      </c>
      <c r="D226" s="692"/>
      <c r="E226" s="692"/>
      <c r="F226" s="122"/>
      <c r="G226" s="122"/>
      <c r="H226" s="122"/>
      <c r="I226" s="122"/>
      <c r="J226" s="122"/>
      <c r="K226" s="122"/>
      <c r="L226" s="122"/>
      <c r="M226" s="122"/>
      <c r="N226" s="122"/>
      <c r="O226" s="122"/>
      <c r="P226" s="122"/>
      <c r="Q226" s="122"/>
      <c r="R226" s="122"/>
      <c r="S226" s="122"/>
      <c r="T226" s="122"/>
      <c r="U226" s="122"/>
      <c r="V226" s="172"/>
      <c r="W226" s="172"/>
      <c r="X226" s="172"/>
      <c r="Y226" s="172"/>
      <c r="Z226" s="156"/>
      <c r="AA226" s="794"/>
    </row>
    <row r="227" spans="1:27" ht="75" customHeight="1" x14ac:dyDescent="0.2">
      <c r="A227" s="274" t="s">
        <v>939</v>
      </c>
      <c r="B227" s="174"/>
      <c r="C227" s="1458"/>
      <c r="D227" s="1630"/>
      <c r="E227" s="1630"/>
      <c r="F227" s="1630"/>
      <c r="G227" s="1630"/>
      <c r="H227" s="1630"/>
      <c r="I227" s="1630"/>
      <c r="J227" s="1630"/>
      <c r="K227" s="1630"/>
      <c r="L227" s="1630"/>
      <c r="M227" s="1630"/>
      <c r="N227" s="1630"/>
      <c r="O227" s="1630"/>
      <c r="P227" s="1630"/>
      <c r="Q227" s="1630"/>
      <c r="R227" s="1630"/>
      <c r="S227" s="1630"/>
      <c r="T227" s="1630"/>
      <c r="U227" s="1630"/>
      <c r="V227" s="1630"/>
      <c r="W227" s="1631"/>
      <c r="X227" s="1631"/>
      <c r="Y227" s="172"/>
      <c r="Z227" s="175"/>
      <c r="AA227" s="794">
        <f>IF(C227="?",0,IF(C227&lt;&gt;"",1,0))</f>
        <v>0</v>
      </c>
    </row>
    <row r="228" spans="1:27" s="313" customFormat="1" ht="9" customHeight="1" x14ac:dyDescent="0.2">
      <c r="A228" s="265" t="str">
        <f>IF(L4&lt;&gt;"",L4,"")</f>
        <v>00000000</v>
      </c>
      <c r="B228" s="183"/>
      <c r="C228" s="147"/>
      <c r="D228" s="147"/>
      <c r="E228" s="147"/>
      <c r="F228" s="147"/>
      <c r="G228" s="147"/>
      <c r="H228" s="147"/>
      <c r="I228" s="147"/>
      <c r="J228" s="147"/>
      <c r="K228" s="147"/>
      <c r="L228" s="147"/>
      <c r="M228" s="147"/>
      <c r="N228" s="147"/>
      <c r="O228" s="147"/>
      <c r="P228" s="147"/>
      <c r="Q228" s="147"/>
      <c r="R228" s="147"/>
      <c r="S228" s="147"/>
      <c r="T228" s="147"/>
      <c r="U228" s="147"/>
      <c r="V228" s="147"/>
      <c r="W228" s="147"/>
      <c r="X228" s="148"/>
      <c r="Y228" s="148"/>
      <c r="Z228" s="149"/>
      <c r="AA228" s="794"/>
    </row>
    <row r="229" spans="1:27" s="313" customFormat="1" ht="5.25" customHeight="1" x14ac:dyDescent="0.2">
      <c r="A229" s="265"/>
      <c r="B229" s="234"/>
      <c r="C229" s="133"/>
      <c r="D229" s="133"/>
      <c r="E229" s="133"/>
      <c r="F229" s="133"/>
      <c r="G229" s="133"/>
      <c r="H229" s="133"/>
      <c r="I229" s="133"/>
      <c r="J229" s="133"/>
      <c r="K229" s="133"/>
      <c r="L229" s="133"/>
      <c r="M229" s="133"/>
      <c r="N229" s="133"/>
      <c r="O229" s="133"/>
      <c r="P229" s="133"/>
      <c r="Q229" s="133"/>
      <c r="R229" s="133"/>
      <c r="S229" s="133"/>
      <c r="T229" s="133"/>
      <c r="U229" s="133"/>
      <c r="V229" s="133"/>
      <c r="W229" s="133"/>
      <c r="X229" s="134"/>
      <c r="Y229" s="134"/>
      <c r="Z229" s="135"/>
      <c r="AA229" s="794"/>
    </row>
    <row r="230" spans="1:27" s="313" customFormat="1" ht="39" customHeight="1" x14ac:dyDescent="0.2">
      <c r="A230" s="269"/>
      <c r="B230" s="216"/>
      <c r="C230" s="2020" t="s">
        <v>1385</v>
      </c>
      <c r="D230" s="2020"/>
      <c r="E230" s="2020"/>
      <c r="F230" s="2020"/>
      <c r="G230" s="2020"/>
      <c r="H230" s="2021"/>
      <c r="I230" s="2021"/>
      <c r="J230" s="2021"/>
      <c r="K230" s="2021"/>
      <c r="L230" s="2021"/>
      <c r="M230" s="2021"/>
      <c r="N230" s="2021"/>
      <c r="O230" s="2021"/>
      <c r="P230" s="2021"/>
      <c r="Q230" s="2021"/>
      <c r="R230" s="2021"/>
      <c r="S230" s="2021"/>
      <c r="T230" s="2021"/>
      <c r="U230" s="2021"/>
      <c r="V230" s="2021"/>
      <c r="W230" s="2021"/>
      <c r="X230" s="2021"/>
      <c r="Y230" s="140"/>
      <c r="Z230" s="141"/>
      <c r="AA230" s="794"/>
    </row>
    <row r="231" spans="1:27" s="313" customFormat="1" ht="5.25" customHeight="1" x14ac:dyDescent="0.2">
      <c r="A231" s="269"/>
      <c r="B231" s="216"/>
      <c r="C231" s="1047"/>
      <c r="D231" s="1047"/>
      <c r="E231" s="1047"/>
      <c r="F231" s="1047"/>
      <c r="G231" s="1047"/>
      <c r="H231" s="1047"/>
      <c r="I231" s="1047"/>
      <c r="J231" s="1047"/>
      <c r="K231" s="1047"/>
      <c r="L231" s="1047"/>
      <c r="M231" s="1047"/>
      <c r="N231" s="1047"/>
      <c r="O231" s="1047"/>
      <c r="P231" s="1047"/>
      <c r="Q231" s="1047"/>
      <c r="R231" s="1047"/>
      <c r="S231" s="1047"/>
      <c r="T231" s="1047"/>
      <c r="U231" s="1047"/>
      <c r="V231" s="1047"/>
      <c r="W231" s="1047"/>
      <c r="X231" s="1047"/>
      <c r="Y231" s="140"/>
      <c r="Z231" s="141"/>
      <c r="AA231" s="794"/>
    </row>
    <row r="232" spans="1:27" s="313" customFormat="1" ht="15" customHeight="1" x14ac:dyDescent="0.2">
      <c r="A232" s="394" t="s">
        <v>219</v>
      </c>
      <c r="B232" s="137"/>
      <c r="C232" s="2026" t="s">
        <v>1148</v>
      </c>
      <c r="D232" s="2027"/>
      <c r="E232" s="2027"/>
      <c r="F232" s="2027"/>
      <c r="G232" s="2027"/>
      <c r="H232" s="2028"/>
      <c r="I232" s="2028"/>
      <c r="J232" s="2028"/>
      <c r="K232" s="2028"/>
      <c r="L232" s="2028"/>
      <c r="M232" s="2028"/>
      <c r="N232" s="2028"/>
      <c r="O232" s="2028"/>
      <c r="P232" s="2028"/>
      <c r="Q232" s="2028"/>
      <c r="R232" s="2028"/>
      <c r="S232" s="2028"/>
      <c r="T232" s="2028"/>
      <c r="U232" s="2028"/>
      <c r="V232" s="2028"/>
      <c r="W232" s="2028"/>
      <c r="X232" s="2029"/>
      <c r="Y232" s="925"/>
      <c r="Z232" s="141"/>
      <c r="AA232" s="794"/>
    </row>
    <row r="233" spans="1:27" s="313" customFormat="1" ht="5.25" customHeight="1" x14ac:dyDescent="0.2">
      <c r="A233" s="269"/>
      <c r="B233" s="216"/>
      <c r="C233" s="1047"/>
      <c r="D233" s="1047"/>
      <c r="E233" s="1047"/>
      <c r="F233" s="1047"/>
      <c r="G233" s="1047"/>
      <c r="H233" s="1047"/>
      <c r="I233" s="1047"/>
      <c r="J233" s="1047"/>
      <c r="K233" s="1047"/>
      <c r="L233" s="1047"/>
      <c r="M233" s="1047"/>
      <c r="N233" s="1047"/>
      <c r="O233" s="1047"/>
      <c r="P233" s="1047"/>
      <c r="Q233" s="1047"/>
      <c r="R233" s="1047"/>
      <c r="S233" s="1047"/>
      <c r="T233" s="1047"/>
      <c r="U233" s="1047"/>
      <c r="V233" s="1047"/>
      <c r="W233" s="1047"/>
      <c r="X233" s="1047"/>
      <c r="Y233" s="140"/>
      <c r="Z233" s="141"/>
      <c r="AA233" s="794"/>
    </row>
    <row r="234" spans="1:27" s="313" customFormat="1" ht="57" customHeight="1" x14ac:dyDescent="0.2">
      <c r="A234" s="394" t="s">
        <v>219</v>
      </c>
      <c r="B234" s="137"/>
      <c r="C234" s="2022" t="s">
        <v>1394</v>
      </c>
      <c r="D234" s="1788"/>
      <c r="E234" s="1788"/>
      <c r="F234" s="1788"/>
      <c r="G234" s="1788"/>
      <c r="H234" s="2023"/>
      <c r="I234" s="2023"/>
      <c r="J234" s="2023"/>
      <c r="K234" s="2023"/>
      <c r="L234" s="2023"/>
      <c r="M234" s="2023"/>
      <c r="N234" s="2023"/>
      <c r="O234" s="2023"/>
      <c r="P234" s="2023"/>
      <c r="Q234" s="2023"/>
      <c r="R234" s="2023"/>
      <c r="S234" s="2023"/>
      <c r="T234" s="2023"/>
      <c r="U234" s="2023"/>
      <c r="V234" s="2023"/>
      <c r="W234" s="2023"/>
      <c r="X234" s="1278"/>
      <c r="Y234" s="897"/>
      <c r="Z234" s="141"/>
      <c r="AA234" s="794"/>
    </row>
    <row r="235" spans="1:27" s="313" customFormat="1" ht="9" customHeight="1" x14ac:dyDescent="0.2">
      <c r="A235" s="269"/>
      <c r="B235" s="216"/>
      <c r="C235" s="898"/>
      <c r="D235" s="898"/>
      <c r="E235" s="898"/>
      <c r="F235" s="898"/>
      <c r="G235" s="898"/>
      <c r="H235" s="898"/>
      <c r="I235" s="898"/>
      <c r="J235" s="898"/>
      <c r="K235" s="898"/>
      <c r="L235" s="898"/>
      <c r="M235" s="898"/>
      <c r="N235" s="898"/>
      <c r="O235" s="898"/>
      <c r="P235" s="898"/>
      <c r="Q235" s="898"/>
      <c r="R235" s="898"/>
      <c r="S235" s="898"/>
      <c r="T235" s="898"/>
      <c r="U235" s="898"/>
      <c r="V235" s="898"/>
      <c r="W235" s="898"/>
      <c r="X235" s="898"/>
      <c r="Y235" s="140"/>
      <c r="Z235" s="141"/>
      <c r="AA235" s="794"/>
    </row>
    <row r="236" spans="1:27" s="313" customFormat="1" ht="21" customHeight="1" x14ac:dyDescent="0.2">
      <c r="A236" s="272"/>
      <c r="B236" s="216"/>
      <c r="C236" s="1076"/>
      <c r="D236" s="1077"/>
      <c r="E236" s="1077"/>
      <c r="F236" s="1077"/>
      <c r="G236" s="1077"/>
      <c r="H236" s="1077"/>
      <c r="I236" s="1077"/>
      <c r="J236" s="1077"/>
      <c r="K236" s="1077"/>
      <c r="L236" s="1077"/>
      <c r="M236" s="1077"/>
      <c r="N236" s="1078"/>
      <c r="O236" s="2122" t="s">
        <v>1392</v>
      </c>
      <c r="P236" s="2122"/>
      <c r="Q236" s="2122"/>
      <c r="R236" s="2122"/>
      <c r="S236" s="2123"/>
      <c r="T236" s="2122" t="s">
        <v>1393</v>
      </c>
      <c r="U236" s="2122"/>
      <c r="V236" s="2122"/>
      <c r="W236" s="2122"/>
      <c r="X236" s="2123"/>
      <c r="Y236" s="140"/>
      <c r="Z236" s="141"/>
      <c r="AA236" s="794"/>
    </row>
    <row r="237" spans="1:27" s="313" customFormat="1" ht="5.25" customHeight="1" x14ac:dyDescent="0.2">
      <c r="A237" s="269"/>
      <c r="B237" s="216"/>
      <c r="C237" s="1065"/>
      <c r="D237" s="1065"/>
      <c r="E237" s="1065"/>
      <c r="F237" s="1065"/>
      <c r="G237" s="1065"/>
      <c r="H237" s="1065"/>
      <c r="I237" s="1065"/>
      <c r="J237" s="1065"/>
      <c r="K237" s="1065"/>
      <c r="L237" s="1065"/>
      <c r="M237" s="1065"/>
      <c r="N237" s="1065"/>
      <c r="O237" s="1065"/>
      <c r="P237" s="1065"/>
      <c r="Q237" s="1065"/>
      <c r="R237" s="1065"/>
      <c r="S237" s="1065"/>
      <c r="T237" s="1065"/>
      <c r="U237" s="1065"/>
      <c r="V237" s="1065"/>
      <c r="W237" s="1065"/>
      <c r="X237" s="1065"/>
      <c r="Y237" s="140"/>
      <c r="Z237" s="141"/>
      <c r="AA237" s="794"/>
    </row>
    <row r="238" spans="1:27" s="313" customFormat="1" ht="23.25" customHeight="1" x14ac:dyDescent="0.2">
      <c r="A238" s="273" t="s">
        <v>1642</v>
      </c>
      <c r="B238" s="216"/>
      <c r="C238" s="2121" t="s">
        <v>1386</v>
      </c>
      <c r="D238" s="2018"/>
      <c r="E238" s="2018"/>
      <c r="F238" s="2018"/>
      <c r="G238" s="2018"/>
      <c r="H238" s="2018"/>
      <c r="I238" s="2018"/>
      <c r="J238" s="2018"/>
      <c r="K238" s="2018"/>
      <c r="L238" s="2018"/>
      <c r="M238" s="2018"/>
      <c r="N238" s="2019"/>
      <c r="O238" s="1993"/>
      <c r="P238" s="1993"/>
      <c r="Q238" s="1993"/>
      <c r="R238" s="1993"/>
      <c r="S238" s="1993"/>
      <c r="T238" s="1993"/>
      <c r="U238" s="1993"/>
      <c r="V238" s="1993"/>
      <c r="W238" s="1993"/>
      <c r="X238" s="1993"/>
      <c r="Y238" s="570" t="s">
        <v>773</v>
      </c>
      <c r="Z238" s="141"/>
      <c r="AA238" s="794">
        <f>IF(O238="?",0,IF(O238&lt;&gt;"",1,0))+IF(T238="?",0,IF(T238&lt;&gt;"",1,0))</f>
        <v>0</v>
      </c>
    </row>
    <row r="239" spans="1:27" s="313" customFormat="1" ht="5.25" customHeight="1" x14ac:dyDescent="0.2">
      <c r="A239" s="269"/>
      <c r="B239" s="216"/>
      <c r="C239" s="590"/>
      <c r="D239" s="590"/>
      <c r="E239" s="590"/>
      <c r="F239" s="590"/>
      <c r="G239" s="590"/>
      <c r="H239" s="590"/>
      <c r="I239" s="590"/>
      <c r="J239" s="590"/>
      <c r="K239" s="590"/>
      <c r="L239" s="590"/>
      <c r="M239" s="590"/>
      <c r="N239" s="590"/>
      <c r="O239" s="625"/>
      <c r="P239" s="625"/>
      <c r="Q239" s="625"/>
      <c r="R239" s="625"/>
      <c r="S239" s="140"/>
      <c r="T239" s="625"/>
      <c r="U239" s="625"/>
      <c r="V239" s="625"/>
      <c r="W239" s="625"/>
      <c r="X239" s="140"/>
      <c r="Y239" s="140"/>
      <c r="Z239" s="141"/>
      <c r="AA239" s="794"/>
    </row>
    <row r="240" spans="1:27" s="313" customFormat="1" ht="23.25" customHeight="1" x14ac:dyDescent="0.2">
      <c r="A240" s="273" t="s">
        <v>1643</v>
      </c>
      <c r="B240" s="216"/>
      <c r="C240" s="2121" t="s">
        <v>1387</v>
      </c>
      <c r="D240" s="2018"/>
      <c r="E240" s="2018"/>
      <c r="F240" s="2018"/>
      <c r="G240" s="2018"/>
      <c r="H240" s="2018"/>
      <c r="I240" s="2018"/>
      <c r="J240" s="2018"/>
      <c r="K240" s="2018"/>
      <c r="L240" s="2018"/>
      <c r="M240" s="2018"/>
      <c r="N240" s="2019"/>
      <c r="O240" s="1993"/>
      <c r="P240" s="1993"/>
      <c r="Q240" s="1993"/>
      <c r="R240" s="1993"/>
      <c r="S240" s="1993"/>
      <c r="T240" s="1993"/>
      <c r="U240" s="1993"/>
      <c r="V240" s="1993"/>
      <c r="W240" s="1993"/>
      <c r="X240" s="1993"/>
      <c r="Y240" s="570" t="s">
        <v>773</v>
      </c>
      <c r="Z240" s="141"/>
      <c r="AA240" s="794">
        <f>IF(O240="?",0,IF(O240&lt;&gt;"",1,0))+IF(T240="?",0,IF(T240&lt;&gt;"",1,0))</f>
        <v>0</v>
      </c>
    </row>
    <row r="241" spans="1:27" s="313" customFormat="1" ht="5.25" customHeight="1" x14ac:dyDescent="0.2">
      <c r="A241" s="269"/>
      <c r="B241" s="216"/>
      <c r="C241" s="1075"/>
      <c r="D241" s="1075"/>
      <c r="E241" s="1075"/>
      <c r="F241" s="1075"/>
      <c r="G241" s="1075"/>
      <c r="H241" s="1064"/>
      <c r="I241" s="1064"/>
      <c r="J241" s="1064"/>
      <c r="K241" s="1064"/>
      <c r="L241" s="1064"/>
      <c r="M241" s="1064"/>
      <c r="N241" s="1064"/>
      <c r="O241" s="899"/>
      <c r="P241" s="193"/>
      <c r="Q241" s="193"/>
      <c r="R241" s="193"/>
      <c r="S241" s="140"/>
      <c r="T241" s="899"/>
      <c r="U241" s="193"/>
      <c r="V241" s="193"/>
      <c r="W241" s="193"/>
      <c r="X241" s="140"/>
      <c r="Y241" s="140"/>
      <c r="Z241" s="141"/>
      <c r="AA241" s="794"/>
    </row>
    <row r="242" spans="1:27" s="313" customFormat="1" ht="24" customHeight="1" x14ac:dyDescent="0.2">
      <c r="A242" s="273" t="s">
        <v>1644</v>
      </c>
      <c r="B242" s="216"/>
      <c r="C242" s="2121" t="s">
        <v>1388</v>
      </c>
      <c r="D242" s="2018"/>
      <c r="E242" s="2018"/>
      <c r="F242" s="2018"/>
      <c r="G242" s="2018"/>
      <c r="H242" s="2018"/>
      <c r="I242" s="2018"/>
      <c r="J242" s="2018"/>
      <c r="K242" s="2018"/>
      <c r="L242" s="2018"/>
      <c r="M242" s="2018"/>
      <c r="N242" s="2019"/>
      <c r="O242" s="1993"/>
      <c r="P242" s="1993"/>
      <c r="Q242" s="1993"/>
      <c r="R242" s="1993"/>
      <c r="S242" s="1993"/>
      <c r="T242" s="1993"/>
      <c r="U242" s="1993"/>
      <c r="V242" s="1993"/>
      <c r="W242" s="1993"/>
      <c r="X242" s="1993"/>
      <c r="Y242" s="570" t="s">
        <v>773</v>
      </c>
      <c r="Z242" s="141"/>
      <c r="AA242" s="794">
        <f>IF(O242="?",0,IF(O242&lt;&gt;"",1,0))+IF(T242="?",0,IF(T242&lt;&gt;"",1,0))</f>
        <v>0</v>
      </c>
    </row>
    <row r="243" spans="1:27" s="313" customFormat="1" ht="5.45" customHeight="1" x14ac:dyDescent="0.2">
      <c r="A243" s="269"/>
      <c r="B243" s="216"/>
      <c r="C243" s="590"/>
      <c r="D243" s="590"/>
      <c r="E243" s="590"/>
      <c r="F243" s="590"/>
      <c r="G243" s="590"/>
      <c r="H243" s="590"/>
      <c r="I243" s="590"/>
      <c r="J243" s="590"/>
      <c r="K243" s="590"/>
      <c r="L243" s="590"/>
      <c r="M243" s="590"/>
      <c r="N243" s="590"/>
      <c r="O243" s="625"/>
      <c r="P243" s="625"/>
      <c r="Q243" s="193"/>
      <c r="R243" s="193"/>
      <c r="S243" s="140"/>
      <c r="T243" s="625"/>
      <c r="U243" s="625"/>
      <c r="V243" s="193"/>
      <c r="W243" s="193"/>
      <c r="X243" s="140"/>
      <c r="Y243" s="625"/>
      <c r="Z243" s="141"/>
      <c r="AA243" s="794"/>
    </row>
    <row r="244" spans="1:27" s="313" customFormat="1" ht="24" customHeight="1" x14ac:dyDescent="0.2">
      <c r="A244" s="273" t="s">
        <v>1636</v>
      </c>
      <c r="B244" s="216"/>
      <c r="C244" s="2121" t="s">
        <v>1389</v>
      </c>
      <c r="D244" s="2018"/>
      <c r="E244" s="2018"/>
      <c r="F244" s="2018"/>
      <c r="G244" s="2018"/>
      <c r="H244" s="2018"/>
      <c r="I244" s="2018"/>
      <c r="J244" s="2018"/>
      <c r="K244" s="2018"/>
      <c r="L244" s="2018"/>
      <c r="M244" s="2018"/>
      <c r="N244" s="2019"/>
      <c r="O244" s="1993"/>
      <c r="P244" s="1993"/>
      <c r="Q244" s="1993"/>
      <c r="R244" s="1993"/>
      <c r="S244" s="1993"/>
      <c r="T244" s="1993"/>
      <c r="U244" s="1993"/>
      <c r="V244" s="1993"/>
      <c r="W244" s="1993"/>
      <c r="X244" s="1993"/>
      <c r="Y244" s="570" t="s">
        <v>773</v>
      </c>
      <c r="Z244" s="141"/>
      <c r="AA244" s="794">
        <f>IF(O244="?",0,IF(O244&lt;&gt;"",1,0))+IF(T244="?",0,IF(T244&lt;&gt;"",1,0))</f>
        <v>0</v>
      </c>
    </row>
    <row r="245" spans="1:27" s="313" customFormat="1" ht="5.45" customHeight="1" x14ac:dyDescent="0.2">
      <c r="A245" s="269"/>
      <c r="B245" s="216"/>
      <c r="C245" s="1075"/>
      <c r="D245" s="1075"/>
      <c r="E245" s="1075"/>
      <c r="F245" s="1075"/>
      <c r="G245" s="1075"/>
      <c r="H245" s="1064"/>
      <c r="I245" s="1064"/>
      <c r="J245" s="1064"/>
      <c r="K245" s="1064"/>
      <c r="L245" s="1064"/>
      <c r="M245" s="1064"/>
      <c r="N245" s="1064"/>
      <c r="O245" s="625"/>
      <c r="P245" s="625"/>
      <c r="Q245" s="193"/>
      <c r="R245" s="193"/>
      <c r="S245" s="140"/>
      <c r="T245" s="625"/>
      <c r="U245" s="625"/>
      <c r="V245" s="193"/>
      <c r="W245" s="193"/>
      <c r="X245" s="140"/>
      <c r="Y245" s="625"/>
      <c r="Z245" s="141"/>
      <c r="AA245" s="794"/>
    </row>
    <row r="246" spans="1:27" s="313" customFormat="1" ht="24" customHeight="1" x14ac:dyDescent="0.2">
      <c r="A246" s="273" t="s">
        <v>1645</v>
      </c>
      <c r="B246" s="216"/>
      <c r="C246" s="2121" t="s">
        <v>1390</v>
      </c>
      <c r="D246" s="2018"/>
      <c r="E246" s="2018"/>
      <c r="F246" s="2018"/>
      <c r="G246" s="2018"/>
      <c r="H246" s="2018"/>
      <c r="I246" s="2018"/>
      <c r="J246" s="2018"/>
      <c r="K246" s="2018"/>
      <c r="L246" s="2018"/>
      <c r="M246" s="2018"/>
      <c r="N246" s="2019"/>
      <c r="O246" s="1993"/>
      <c r="P246" s="1993"/>
      <c r="Q246" s="1993"/>
      <c r="R246" s="1993"/>
      <c r="S246" s="1993"/>
      <c r="T246" s="1993"/>
      <c r="U246" s="1993"/>
      <c r="V246" s="1993"/>
      <c r="W246" s="1993"/>
      <c r="X246" s="1993"/>
      <c r="Y246" s="570" t="s">
        <v>773</v>
      </c>
      <c r="Z246" s="141"/>
      <c r="AA246" s="794">
        <f>IF(O246="?",0,IF(O246&lt;&gt;"",1,0))+IF(T246="?",0,IF(T246&lt;&gt;"",1,0))</f>
        <v>0</v>
      </c>
    </row>
    <row r="247" spans="1:27" s="313" customFormat="1" ht="5.45" customHeight="1" x14ac:dyDescent="0.2">
      <c r="A247" s="269"/>
      <c r="B247" s="216"/>
      <c r="C247" s="1075"/>
      <c r="D247" s="1075"/>
      <c r="E247" s="1075"/>
      <c r="F247" s="1075"/>
      <c r="G247" s="1075"/>
      <c r="H247" s="1064"/>
      <c r="I247" s="1064"/>
      <c r="J247" s="1064"/>
      <c r="K247" s="1064"/>
      <c r="L247" s="1064"/>
      <c r="M247" s="1064"/>
      <c r="N247" s="1064"/>
      <c r="O247" s="625"/>
      <c r="P247" s="625"/>
      <c r="Q247" s="193"/>
      <c r="R247" s="193"/>
      <c r="S247" s="140"/>
      <c r="T247" s="625"/>
      <c r="U247" s="625"/>
      <c r="V247" s="193"/>
      <c r="W247" s="193"/>
      <c r="X247" s="140"/>
      <c r="Y247" s="625"/>
      <c r="Z247" s="141"/>
      <c r="AA247" s="794"/>
    </row>
    <row r="248" spans="1:27" s="313" customFormat="1" ht="24" customHeight="1" x14ac:dyDescent="0.2">
      <c r="A248" s="273" t="s">
        <v>1646</v>
      </c>
      <c r="B248" s="216"/>
      <c r="C248" s="2121" t="s">
        <v>1391</v>
      </c>
      <c r="D248" s="2018"/>
      <c r="E248" s="2018"/>
      <c r="F248" s="2018"/>
      <c r="G248" s="2018"/>
      <c r="H248" s="2018"/>
      <c r="I248" s="2018"/>
      <c r="J248" s="2018"/>
      <c r="K248" s="2018"/>
      <c r="L248" s="2018"/>
      <c r="M248" s="2018"/>
      <c r="N248" s="2019"/>
      <c r="O248" s="1993"/>
      <c r="P248" s="1993"/>
      <c r="Q248" s="1993"/>
      <c r="R248" s="1993"/>
      <c r="S248" s="1993"/>
      <c r="T248" s="1993"/>
      <c r="U248" s="1993"/>
      <c r="V248" s="1993"/>
      <c r="W248" s="1993"/>
      <c r="X248" s="1993"/>
      <c r="Y248" s="570" t="s">
        <v>773</v>
      </c>
      <c r="Z248" s="141"/>
      <c r="AA248" s="794">
        <f>IF(O248="?",0,IF(O248&lt;&gt;"",1,0))+IF(T248="?",0,IF(T248&lt;&gt;"",1,0))</f>
        <v>0</v>
      </c>
    </row>
    <row r="249" spans="1:27" s="313" customFormat="1" ht="5.25" customHeight="1" x14ac:dyDescent="0.2">
      <c r="A249" s="269"/>
      <c r="B249" s="216"/>
      <c r="C249" s="1075"/>
      <c r="D249" s="1075"/>
      <c r="E249" s="1075"/>
      <c r="F249" s="1075"/>
      <c r="G249" s="1075"/>
      <c r="H249" s="1064"/>
      <c r="I249" s="1064"/>
      <c r="J249" s="1064"/>
      <c r="K249" s="1064"/>
      <c r="L249" s="1064"/>
      <c r="M249" s="1064"/>
      <c r="N249" s="1064"/>
      <c r="O249" s="628"/>
      <c r="P249" s="628"/>
      <c r="Q249" s="193"/>
      <c r="R249" s="193"/>
      <c r="S249" s="140"/>
      <c r="T249" s="628"/>
      <c r="U249" s="628"/>
      <c r="V249" s="193"/>
      <c r="W249" s="193"/>
      <c r="X249" s="140"/>
      <c r="Y249" s="628"/>
      <c r="Z249" s="141"/>
      <c r="AA249" s="794"/>
    </row>
    <row r="250" spans="1:27" s="313" customFormat="1" ht="21" customHeight="1" x14ac:dyDescent="0.2">
      <c r="A250" s="273" t="s">
        <v>1647</v>
      </c>
      <c r="B250" s="216"/>
      <c r="C250" s="781"/>
      <c r="D250" s="1079" t="s">
        <v>775</v>
      </c>
      <c r="E250" s="1080"/>
      <c r="F250" s="1080"/>
      <c r="G250" s="1080"/>
      <c r="H250" s="1068"/>
      <c r="I250" s="1068"/>
      <c r="J250" s="1068"/>
      <c r="K250" s="1068"/>
      <c r="L250" s="1068"/>
      <c r="M250" s="1068"/>
      <c r="N250" s="1081"/>
      <c r="O250" s="1993"/>
      <c r="P250" s="1993"/>
      <c r="Q250" s="1993"/>
      <c r="R250" s="1993"/>
      <c r="S250" s="1993"/>
      <c r="T250" s="1993"/>
      <c r="U250" s="1993"/>
      <c r="V250" s="1993"/>
      <c r="W250" s="1993"/>
      <c r="X250" s="1993"/>
      <c r="Y250" s="570" t="s">
        <v>773</v>
      </c>
      <c r="Z250" s="141"/>
      <c r="AA250" s="794">
        <f>IF(O250="?",0,IF(O250&lt;&gt;"",1,0))+IF(T250="?",0,IF(T250&lt;&gt;"",1,0))</f>
        <v>0</v>
      </c>
    </row>
    <row r="251" spans="1:27" s="313" customFormat="1" ht="5.25" customHeight="1" x14ac:dyDescent="0.2">
      <c r="A251" s="269"/>
      <c r="B251" s="216"/>
      <c r="C251" s="628"/>
      <c r="D251" s="252"/>
      <c r="E251" s="252"/>
      <c r="F251" s="252"/>
      <c r="G251" s="252"/>
      <c r="H251" s="899"/>
      <c r="I251" s="899"/>
      <c r="J251" s="899"/>
      <c r="K251" s="899"/>
      <c r="L251" s="899"/>
      <c r="M251" s="899"/>
      <c r="N251" s="899"/>
      <c r="O251" s="899"/>
      <c r="P251" s="899"/>
      <c r="Q251" s="193"/>
      <c r="R251" s="193"/>
      <c r="S251" s="140"/>
      <c r="T251" s="899"/>
      <c r="U251" s="899"/>
      <c r="V251" s="193"/>
      <c r="W251" s="193"/>
      <c r="X251" s="140"/>
      <c r="Y251" s="899"/>
      <c r="Z251" s="141"/>
      <c r="AA251" s="794"/>
    </row>
    <row r="252" spans="1:27" s="313" customFormat="1" ht="21" customHeight="1" x14ac:dyDescent="0.2">
      <c r="A252" s="273" t="s">
        <v>1648</v>
      </c>
      <c r="B252" s="216"/>
      <c r="C252" s="781"/>
      <c r="D252" s="1079" t="s">
        <v>776</v>
      </c>
      <c r="E252" s="1080"/>
      <c r="F252" s="1080"/>
      <c r="G252" s="1080"/>
      <c r="H252" s="1068"/>
      <c r="I252" s="1068"/>
      <c r="J252" s="1068"/>
      <c r="K252" s="1068"/>
      <c r="L252" s="1068"/>
      <c r="M252" s="1068"/>
      <c r="N252" s="1081"/>
      <c r="O252" s="1993"/>
      <c r="P252" s="1993"/>
      <c r="Q252" s="1993"/>
      <c r="R252" s="1993"/>
      <c r="S252" s="1993"/>
      <c r="T252" s="1993"/>
      <c r="U252" s="1993"/>
      <c r="V252" s="1993"/>
      <c r="W252" s="1993"/>
      <c r="X252" s="1993"/>
      <c r="Y252" s="570" t="s">
        <v>773</v>
      </c>
      <c r="Z252" s="141"/>
      <c r="AA252" s="794">
        <f>IF(O252="?",0,IF(O252&lt;&gt;"",1,0))+IF(T252="?",0,IF(T252&lt;&gt;"",1,0))</f>
        <v>0</v>
      </c>
    </row>
    <row r="253" spans="1:27" s="313" customFormat="1" ht="5.45" customHeight="1" x14ac:dyDescent="0.2">
      <c r="A253" s="269"/>
      <c r="B253" s="216"/>
      <c r="C253" s="245"/>
      <c r="D253" s="245"/>
      <c r="E253" s="245"/>
      <c r="F253" s="245"/>
      <c r="G253" s="245"/>
      <c r="H253" s="245"/>
      <c r="I253" s="245"/>
      <c r="J253" s="245"/>
      <c r="K253" s="245"/>
      <c r="L253" s="245"/>
      <c r="M253" s="245"/>
      <c r="N253" s="245"/>
      <c r="O253" s="245"/>
      <c r="P253" s="245"/>
      <c r="Q253" s="245"/>
      <c r="R253" s="245"/>
      <c r="S253" s="245"/>
      <c r="T253" s="245"/>
      <c r="U253" s="245"/>
      <c r="V253" s="245"/>
      <c r="W253" s="245"/>
      <c r="X253" s="246"/>
      <c r="Y253" s="140"/>
      <c r="Z253" s="141"/>
      <c r="AA253" s="794"/>
    </row>
    <row r="254" spans="1:27" s="313" customFormat="1" ht="21" customHeight="1" x14ac:dyDescent="0.2">
      <c r="A254" s="272"/>
      <c r="B254" s="216"/>
      <c r="C254" s="225" t="s">
        <v>63</v>
      </c>
      <c r="D254" s="624"/>
      <c r="E254" s="624"/>
      <c r="F254" s="624"/>
      <c r="G254" s="624"/>
      <c r="H254" s="625"/>
      <c r="I254" s="625"/>
      <c r="J254" s="625"/>
      <c r="K254" s="625"/>
      <c r="L254" s="625"/>
      <c r="M254" s="625"/>
      <c r="N254" s="625"/>
      <c r="O254" s="625"/>
      <c r="P254" s="625"/>
      <c r="Q254" s="625"/>
      <c r="R254" s="625"/>
      <c r="S254" s="625"/>
      <c r="T254" s="625"/>
      <c r="U254" s="625"/>
      <c r="V254" s="625"/>
      <c r="W254" s="625"/>
      <c r="X254" s="140"/>
      <c r="Y254" s="140"/>
      <c r="Z254" s="141"/>
      <c r="AA254" s="794"/>
    </row>
    <row r="255" spans="1:27" s="313" customFormat="1" ht="75" customHeight="1" x14ac:dyDescent="0.2">
      <c r="A255" s="273" t="s">
        <v>1637</v>
      </c>
      <c r="B255" s="137"/>
      <c r="C255" s="1796"/>
      <c r="D255" s="1796"/>
      <c r="E255" s="1796"/>
      <c r="F255" s="1796"/>
      <c r="G255" s="1796"/>
      <c r="H255" s="1796"/>
      <c r="I255" s="1796"/>
      <c r="J255" s="1796"/>
      <c r="K255" s="1796"/>
      <c r="L255" s="1796"/>
      <c r="M255" s="1796"/>
      <c r="N255" s="1796"/>
      <c r="O255" s="1796"/>
      <c r="P255" s="1796"/>
      <c r="Q255" s="1796"/>
      <c r="R255" s="1796"/>
      <c r="S255" s="1796"/>
      <c r="T255" s="1796"/>
      <c r="U255" s="1796"/>
      <c r="V255" s="1796"/>
      <c r="W255" s="1796"/>
      <c r="X255" s="2124"/>
      <c r="Y255" s="140"/>
      <c r="Z255" s="141"/>
      <c r="AA255" s="794">
        <f>IF(C255="?",0,IF(C255&lt;&gt;"",1,0))</f>
        <v>0</v>
      </c>
    </row>
    <row r="256" spans="1:27" s="313" customFormat="1" ht="9" customHeight="1" x14ac:dyDescent="0.2">
      <c r="A256" s="265"/>
      <c r="B256" s="183"/>
      <c r="C256" s="147"/>
      <c r="D256" s="147"/>
      <c r="E256" s="147"/>
      <c r="F256" s="147"/>
      <c r="G256" s="147"/>
      <c r="H256" s="147"/>
      <c r="I256" s="147"/>
      <c r="J256" s="147"/>
      <c r="K256" s="147"/>
      <c r="L256" s="147"/>
      <c r="M256" s="147"/>
      <c r="N256" s="147"/>
      <c r="O256" s="147"/>
      <c r="P256" s="147"/>
      <c r="Q256" s="147"/>
      <c r="R256" s="147"/>
      <c r="S256" s="147"/>
      <c r="T256" s="147"/>
      <c r="U256" s="147"/>
      <c r="V256" s="147"/>
      <c r="W256" s="147"/>
      <c r="X256" s="148"/>
      <c r="Y256" s="148"/>
      <c r="Z256" s="149"/>
      <c r="AA256" s="794"/>
    </row>
    <row r="257" spans="1:27" s="313" customFormat="1" ht="5.25" customHeight="1" x14ac:dyDescent="0.2">
      <c r="A257" s="265"/>
      <c r="B257" s="234"/>
      <c r="C257" s="133"/>
      <c r="D257" s="133"/>
      <c r="E257" s="133"/>
      <c r="F257" s="133"/>
      <c r="G257" s="133"/>
      <c r="H257" s="133"/>
      <c r="I257" s="133"/>
      <c r="J257" s="133"/>
      <c r="K257" s="133"/>
      <c r="L257" s="133"/>
      <c r="M257" s="133"/>
      <c r="N257" s="133"/>
      <c r="O257" s="133"/>
      <c r="P257" s="133"/>
      <c r="Q257" s="133"/>
      <c r="R257" s="133"/>
      <c r="S257" s="133"/>
      <c r="T257" s="133"/>
      <c r="U257" s="133"/>
      <c r="V257" s="133"/>
      <c r="W257" s="133"/>
      <c r="X257" s="134"/>
      <c r="Y257" s="134"/>
      <c r="Z257" s="135"/>
      <c r="AA257" s="794"/>
    </row>
    <row r="258" spans="1:27" s="313" customFormat="1" ht="24" customHeight="1" x14ac:dyDescent="0.2">
      <c r="A258" s="269"/>
      <c r="B258" s="216"/>
      <c r="C258" s="283" t="s">
        <v>1317</v>
      </c>
      <c r="D258" s="283"/>
      <c r="E258" s="283"/>
      <c r="F258" s="283"/>
      <c r="G258" s="283"/>
      <c r="H258" s="593"/>
      <c r="I258" s="593"/>
      <c r="J258" s="593"/>
      <c r="K258" s="593"/>
      <c r="L258" s="593"/>
      <c r="M258" s="593"/>
      <c r="N258" s="593"/>
      <c r="O258" s="593"/>
      <c r="P258" s="593"/>
      <c r="Q258" s="593"/>
      <c r="R258" s="593"/>
      <c r="S258" s="593"/>
      <c r="T258" s="593"/>
      <c r="U258" s="593"/>
      <c r="V258" s="593"/>
      <c r="W258" s="593"/>
      <c r="X258" s="285"/>
      <c r="Y258" s="285"/>
      <c r="Z258" s="141"/>
      <c r="AA258" s="794"/>
    </row>
    <row r="259" spans="1:27" s="312" customFormat="1" ht="22.5" customHeight="1" x14ac:dyDescent="0.2">
      <c r="A259" s="398" t="s">
        <v>604</v>
      </c>
      <c r="B259" s="150"/>
      <c r="C259" s="182" t="s">
        <v>93</v>
      </c>
      <c r="D259" s="182"/>
      <c r="E259" s="182"/>
      <c r="F259" s="182"/>
      <c r="G259" s="182"/>
      <c r="H259" s="182"/>
      <c r="I259" s="182"/>
      <c r="J259" s="182"/>
      <c r="K259" s="182"/>
      <c r="L259" s="182"/>
      <c r="M259" s="182"/>
      <c r="N259" s="182"/>
      <c r="O259" s="182"/>
      <c r="P259" s="318"/>
      <c r="Q259" s="407"/>
      <c r="R259" s="407"/>
      <c r="S259" s="407"/>
      <c r="T259" s="706"/>
      <c r="U259" s="706"/>
      <c r="V259" s="706"/>
      <c r="W259" s="1358" t="s">
        <v>849</v>
      </c>
      <c r="X259" s="1359"/>
      <c r="Y259" s="193"/>
      <c r="Z259" s="141"/>
      <c r="AA259" s="794">
        <f>IF(W259="?",0,IF(W259&lt;&gt;"",1,0))</f>
        <v>0</v>
      </c>
    </row>
    <row r="260" spans="1:27" s="313" customFormat="1" ht="5.25" customHeight="1" x14ac:dyDescent="0.2">
      <c r="A260" s="269"/>
      <c r="B260" s="216"/>
      <c r="C260" s="1066"/>
      <c r="D260" s="1066"/>
      <c r="E260" s="1066"/>
      <c r="F260" s="1066"/>
      <c r="G260" s="1066"/>
      <c r="H260" s="1066"/>
      <c r="I260" s="1066"/>
      <c r="J260" s="1066"/>
      <c r="K260" s="1066"/>
      <c r="L260" s="1066"/>
      <c r="M260" s="1066"/>
      <c r="N260" s="1066"/>
      <c r="O260" s="1066"/>
      <c r="P260" s="1066"/>
      <c r="Q260" s="1066"/>
      <c r="R260" s="1066"/>
      <c r="S260" s="1066"/>
      <c r="T260" s="1066"/>
      <c r="U260" s="1066"/>
      <c r="V260" s="1066"/>
      <c r="W260" s="1066"/>
      <c r="X260" s="1066"/>
      <c r="Y260" s="140"/>
      <c r="Z260" s="141"/>
      <c r="AA260" s="794"/>
    </row>
    <row r="261" spans="1:27" s="312" customFormat="1" ht="48" customHeight="1" x14ac:dyDescent="0.2">
      <c r="A261" s="398"/>
      <c r="B261" s="150"/>
      <c r="C261" s="1970" t="s">
        <v>1384</v>
      </c>
      <c r="D261" s="1723"/>
      <c r="E261" s="1723"/>
      <c r="F261" s="1723"/>
      <c r="G261" s="1723"/>
      <c r="H261" s="1723"/>
      <c r="I261" s="1723"/>
      <c r="J261" s="1723"/>
      <c r="K261" s="1723"/>
      <c r="L261" s="1723"/>
      <c r="M261" s="1723"/>
      <c r="N261" s="1074"/>
      <c r="O261" s="2120" t="s">
        <v>1383</v>
      </c>
      <c r="P261" s="1658"/>
      <c r="Q261" s="1658"/>
      <c r="R261" s="1658"/>
      <c r="S261" s="1658"/>
      <c r="T261" s="1658"/>
      <c r="U261" s="1658"/>
      <c r="V261" s="1658"/>
      <c r="W261" s="1658"/>
      <c r="X261" s="1659"/>
      <c r="Y261" s="140"/>
      <c r="Z261" s="256"/>
      <c r="AA261" s="794"/>
    </row>
    <row r="262" spans="1:27" s="312" customFormat="1" ht="33" customHeight="1" x14ac:dyDescent="0.2">
      <c r="A262" s="397" t="s">
        <v>219</v>
      </c>
      <c r="B262" s="150"/>
      <c r="C262" s="1829" t="s">
        <v>297</v>
      </c>
      <c r="D262" s="1829"/>
      <c r="E262" s="1829"/>
      <c r="F262" s="1829"/>
      <c r="G262" s="1829"/>
      <c r="H262" s="1968"/>
      <c r="I262" s="1968"/>
      <c r="J262" s="1968"/>
      <c r="K262" s="1968"/>
      <c r="L262" s="1968"/>
      <c r="M262" s="1968"/>
      <c r="N262" s="1968"/>
      <c r="O262" s="1968"/>
      <c r="P262" s="1968"/>
      <c r="Q262" s="1968"/>
      <c r="R262" s="1968"/>
      <c r="S262" s="1968"/>
      <c r="T262" s="1968"/>
      <c r="U262" s="1968"/>
      <c r="V262" s="1968"/>
      <c r="W262" s="1968"/>
      <c r="X262" s="1968"/>
      <c r="Y262" s="1968"/>
      <c r="Z262" s="1969"/>
      <c r="AA262" s="794"/>
    </row>
    <row r="263" spans="1:27" s="313" customFormat="1" ht="9" customHeight="1" x14ac:dyDescent="0.2">
      <c r="A263" s="265" t="str">
        <f>IF(L4&lt;&gt;"",L4,"")</f>
        <v>00000000</v>
      </c>
      <c r="B263" s="183"/>
      <c r="C263" s="184"/>
      <c r="D263" s="184"/>
      <c r="E263" s="184"/>
      <c r="F263" s="184"/>
      <c r="G263" s="184"/>
      <c r="H263" s="184"/>
      <c r="I263" s="184"/>
      <c r="J263" s="184"/>
      <c r="K263" s="184"/>
      <c r="L263" s="184"/>
      <c r="M263" s="184"/>
      <c r="N263" s="184"/>
      <c r="O263" s="184"/>
      <c r="P263" s="184"/>
      <c r="Q263" s="184"/>
      <c r="R263" s="184"/>
      <c r="S263" s="184"/>
      <c r="T263" s="184"/>
      <c r="U263" s="184"/>
      <c r="V263" s="184"/>
      <c r="W263" s="184"/>
      <c r="X263" s="148"/>
      <c r="Y263" s="148"/>
      <c r="Z263" s="149"/>
      <c r="AA263" s="794"/>
    </row>
    <row r="264" spans="1:27" s="312" customFormat="1" ht="5.25" customHeight="1" x14ac:dyDescent="0.2">
      <c r="A264" s="265"/>
      <c r="B264" s="631"/>
      <c r="C264" s="632"/>
      <c r="D264" s="632"/>
      <c r="E264" s="632"/>
      <c r="F264" s="632"/>
      <c r="G264" s="632"/>
      <c r="H264" s="632"/>
      <c r="I264" s="632"/>
      <c r="J264" s="632"/>
      <c r="K264" s="632"/>
      <c r="L264" s="632"/>
      <c r="M264" s="632"/>
      <c r="N264" s="632"/>
      <c r="O264" s="632"/>
      <c r="P264" s="632"/>
      <c r="Q264" s="632"/>
      <c r="R264" s="632"/>
      <c r="S264" s="632"/>
      <c r="T264" s="632"/>
      <c r="U264" s="632"/>
      <c r="V264" s="632"/>
      <c r="W264" s="632"/>
      <c r="X264" s="632"/>
      <c r="Y264" s="632"/>
      <c r="Z264" s="634"/>
      <c r="AA264" s="794"/>
    </row>
    <row r="265" spans="1:27" s="312" customFormat="1" ht="45" customHeight="1" x14ac:dyDescent="0.2">
      <c r="A265" s="269"/>
      <c r="B265" s="150"/>
      <c r="C265" s="1783" t="s">
        <v>866</v>
      </c>
      <c r="D265" s="1783"/>
      <c r="E265" s="1783"/>
      <c r="F265" s="1783"/>
      <c r="G265" s="1783"/>
      <c r="H265" s="1783"/>
      <c r="I265" s="1783"/>
      <c r="J265" s="1783"/>
      <c r="K265" s="1783"/>
      <c r="L265" s="1783"/>
      <c r="M265" s="1783"/>
      <c r="N265" s="1783"/>
      <c r="O265" s="1783"/>
      <c r="P265" s="1783"/>
      <c r="Q265" s="1783"/>
      <c r="R265" s="1783"/>
      <c r="S265" s="1783"/>
      <c r="T265" s="1783"/>
      <c r="U265" s="1783"/>
      <c r="V265" s="1783"/>
      <c r="W265" s="1783"/>
      <c r="X265" s="1783"/>
      <c r="Y265" s="594"/>
      <c r="Z265" s="152"/>
      <c r="AA265" s="794"/>
    </row>
    <row r="266" spans="1:27" ht="300" customHeight="1" x14ac:dyDescent="0.2">
      <c r="A266" s="404" t="s">
        <v>795</v>
      </c>
      <c r="B266" s="174"/>
      <c r="C266" s="1458"/>
      <c r="D266" s="1630"/>
      <c r="E266" s="1630"/>
      <c r="F266" s="1630"/>
      <c r="G266" s="1630"/>
      <c r="H266" s="1630"/>
      <c r="I266" s="1630"/>
      <c r="J266" s="1630"/>
      <c r="K266" s="1630"/>
      <c r="L266" s="1630"/>
      <c r="M266" s="1630"/>
      <c r="N266" s="1630"/>
      <c r="O266" s="1630"/>
      <c r="P266" s="1630"/>
      <c r="Q266" s="1630"/>
      <c r="R266" s="1630"/>
      <c r="S266" s="1630"/>
      <c r="T266" s="1630"/>
      <c r="U266" s="1630"/>
      <c r="V266" s="1630"/>
      <c r="W266" s="1402"/>
      <c r="X266" s="1402"/>
      <c r="Y266" s="594"/>
      <c r="Z266" s="175"/>
      <c r="AA266" s="794">
        <f>IF(C266="?",0,IF(C266&lt;&gt;"",1,0))</f>
        <v>0</v>
      </c>
    </row>
    <row r="267" spans="1:27" s="312" customFormat="1" ht="5.25" customHeight="1" x14ac:dyDescent="0.2">
      <c r="A267" s="393"/>
      <c r="B267" s="166"/>
      <c r="C267" s="167"/>
      <c r="D267" s="167"/>
      <c r="E267" s="167"/>
      <c r="F267" s="167"/>
      <c r="G267" s="167"/>
      <c r="H267" s="167"/>
      <c r="I267" s="167"/>
      <c r="J267" s="167"/>
      <c r="K267" s="167"/>
      <c r="L267" s="167"/>
      <c r="M267" s="167"/>
      <c r="N267" s="167"/>
      <c r="O267" s="167"/>
      <c r="P267" s="167"/>
      <c r="Q267" s="167"/>
      <c r="R267" s="167"/>
      <c r="S267" s="167"/>
      <c r="T267" s="167"/>
      <c r="U267" s="167"/>
      <c r="V267" s="167"/>
      <c r="W267" s="167"/>
      <c r="X267" s="167"/>
      <c r="Y267" s="167"/>
      <c r="Z267" s="168"/>
      <c r="AA267" s="794"/>
    </row>
    <row r="268" spans="1:27" s="313" customFormat="1" ht="5.45" customHeight="1" x14ac:dyDescent="0.2">
      <c r="A268" s="393"/>
      <c r="B268" s="132"/>
      <c r="C268" s="133"/>
      <c r="D268" s="133"/>
      <c r="E268" s="133"/>
      <c r="F268" s="133"/>
      <c r="G268" s="133"/>
      <c r="H268" s="133"/>
      <c r="I268" s="133"/>
      <c r="J268" s="133"/>
      <c r="K268" s="133"/>
      <c r="L268" s="133"/>
      <c r="M268" s="133"/>
      <c r="N268" s="133"/>
      <c r="O268" s="133"/>
      <c r="P268" s="133"/>
      <c r="Q268" s="133"/>
      <c r="R268" s="133"/>
      <c r="S268" s="133"/>
      <c r="T268" s="133"/>
      <c r="U268" s="133"/>
      <c r="V268" s="134"/>
      <c r="W268" s="134"/>
      <c r="X268" s="134"/>
      <c r="Y268" s="134"/>
      <c r="Z268" s="135"/>
      <c r="AA268" s="794"/>
    </row>
    <row r="269" spans="1:27" s="712" customFormat="1" ht="120" customHeight="1" x14ac:dyDescent="0.2">
      <c r="A269" s="269"/>
      <c r="B269" s="211"/>
      <c r="C269" s="821"/>
      <c r="D269" s="1971" t="s">
        <v>1083</v>
      </c>
      <c r="E269" s="1971"/>
      <c r="F269" s="1971"/>
      <c r="G269" s="1971"/>
      <c r="H269" s="1971"/>
      <c r="I269" s="1971"/>
      <c r="J269" s="1971"/>
      <c r="K269" s="1971"/>
      <c r="L269" s="1971"/>
      <c r="M269" s="1971"/>
      <c r="N269" s="1971"/>
      <c r="O269" s="1971"/>
      <c r="P269" s="1971"/>
      <c r="Q269" s="1971"/>
      <c r="R269" s="1971"/>
      <c r="S269" s="1971"/>
      <c r="T269" s="1971"/>
      <c r="U269" s="1971"/>
      <c r="V269" s="1971"/>
      <c r="W269" s="1971"/>
      <c r="X269" s="2017"/>
      <c r="Y269" s="594"/>
      <c r="Z269" s="212"/>
      <c r="AA269" s="794"/>
    </row>
    <row r="270" spans="1:27" s="313" customFormat="1" ht="5.25" customHeight="1" x14ac:dyDescent="0.2">
      <c r="A270" s="269"/>
      <c r="B270" s="216"/>
      <c r="C270" s="591"/>
      <c r="D270" s="591"/>
      <c r="E270" s="591"/>
      <c r="F270" s="591"/>
      <c r="G270" s="591"/>
      <c r="H270" s="591"/>
      <c r="I270" s="591"/>
      <c r="J270" s="591"/>
      <c r="K270" s="591"/>
      <c r="L270" s="591"/>
      <c r="M270" s="591"/>
      <c r="N270" s="591"/>
      <c r="O270" s="591"/>
      <c r="P270" s="591"/>
      <c r="Q270" s="591"/>
      <c r="R270" s="591"/>
      <c r="S270" s="591"/>
      <c r="T270" s="591"/>
      <c r="U270" s="591"/>
      <c r="V270" s="591"/>
      <c r="W270" s="591"/>
      <c r="X270" s="591"/>
      <c r="Y270" s="591"/>
      <c r="Z270" s="141"/>
      <c r="AA270" s="794"/>
    </row>
    <row r="271" spans="1:27" s="769" customFormat="1" ht="22.5" customHeight="1" x14ac:dyDescent="0.2">
      <c r="A271" s="269"/>
      <c r="B271" s="137"/>
      <c r="C271" s="589" t="s">
        <v>805</v>
      </c>
      <c r="D271" s="589"/>
      <c r="E271" s="589"/>
      <c r="F271" s="589"/>
      <c r="G271" s="589"/>
      <c r="H271" s="589"/>
      <c r="I271" s="589"/>
      <c r="J271" s="589"/>
      <c r="K271" s="589"/>
      <c r="L271" s="589"/>
      <c r="M271" s="589"/>
      <c r="N271" s="589"/>
      <c r="O271" s="589"/>
      <c r="P271" s="589"/>
      <c r="Q271" s="589"/>
      <c r="R271" s="586"/>
      <c r="S271" s="586"/>
      <c r="T271" s="586"/>
      <c r="U271" s="586"/>
      <c r="V271" s="586"/>
      <c r="W271" s="586"/>
      <c r="X271" s="586"/>
      <c r="Y271" s="585"/>
      <c r="Z271" s="217"/>
      <c r="AA271" s="794"/>
    </row>
    <row r="272" spans="1:27" s="313" customFormat="1" ht="5.25" customHeight="1" x14ac:dyDescent="0.2">
      <c r="A272" s="269"/>
      <c r="B272" s="216"/>
      <c r="C272" s="591"/>
      <c r="D272" s="588"/>
      <c r="E272" s="588"/>
      <c r="F272" s="591"/>
      <c r="G272" s="591"/>
      <c r="H272" s="591"/>
      <c r="I272" s="591"/>
      <c r="J272" s="591"/>
      <c r="K272" s="591"/>
      <c r="L272" s="591"/>
      <c r="M272" s="591"/>
      <c r="N272" s="591"/>
      <c r="O272" s="591"/>
      <c r="P272" s="591"/>
      <c r="Q272" s="591"/>
      <c r="R272" s="591"/>
      <c r="S272" s="591"/>
      <c r="T272" s="591"/>
      <c r="U272" s="591"/>
      <c r="V272" s="591"/>
      <c r="W272" s="591"/>
      <c r="X272" s="591"/>
      <c r="Y272" s="591"/>
      <c r="Z272" s="141"/>
      <c r="AA272" s="794"/>
    </row>
    <row r="273" spans="1:27" s="313" customFormat="1" ht="21" customHeight="1" x14ac:dyDescent="0.2">
      <c r="A273" s="274" t="s">
        <v>839</v>
      </c>
      <c r="B273" s="216"/>
      <c r="C273" s="591" t="s">
        <v>69</v>
      </c>
      <c r="D273" s="588"/>
      <c r="E273" s="588"/>
      <c r="F273" s="591"/>
      <c r="G273" s="591"/>
      <c r="H273" s="591"/>
      <c r="I273" s="1785"/>
      <c r="J273" s="2024"/>
      <c r="K273" s="2024"/>
      <c r="L273" s="2024"/>
      <c r="M273" s="2024"/>
      <c r="N273" s="2024"/>
      <c r="O273" s="2024"/>
      <c r="P273" s="2024"/>
      <c r="Q273" s="2024"/>
      <c r="R273" s="2024"/>
      <c r="S273" s="2024"/>
      <c r="T273" s="2024"/>
      <c r="U273" s="2024"/>
      <c r="V273" s="2024"/>
      <c r="W273" s="2024"/>
      <c r="X273" s="2025"/>
      <c r="Y273" s="591"/>
      <c r="Z273" s="141"/>
      <c r="AA273" s="794">
        <f>IF(I273="?",0,IF(I273&lt;&gt;"",1,0))</f>
        <v>0</v>
      </c>
    </row>
    <row r="274" spans="1:27" s="313" customFormat="1" ht="5.25" customHeight="1" x14ac:dyDescent="0.2">
      <c r="A274" s="269"/>
      <c r="B274" s="216"/>
      <c r="C274" s="586"/>
      <c r="D274" s="588"/>
      <c r="E274" s="588"/>
      <c r="F274" s="591"/>
      <c r="G274" s="591"/>
      <c r="H274" s="591"/>
      <c r="I274" s="591"/>
      <c r="J274" s="591"/>
      <c r="K274" s="591"/>
      <c r="L274" s="591"/>
      <c r="M274" s="591"/>
      <c r="N274" s="591"/>
      <c r="O274" s="591"/>
      <c r="P274" s="591"/>
      <c r="Q274" s="591"/>
      <c r="R274" s="591"/>
      <c r="S274" s="591"/>
      <c r="T274" s="591"/>
      <c r="U274" s="591"/>
      <c r="V274" s="591"/>
      <c r="W274" s="591"/>
      <c r="X274" s="591"/>
      <c r="Y274" s="591"/>
      <c r="Z274" s="141"/>
      <c r="AA274" s="794"/>
    </row>
    <row r="275" spans="1:27" s="313" customFormat="1" ht="21" customHeight="1" x14ac:dyDescent="0.2">
      <c r="A275" s="274" t="s">
        <v>840</v>
      </c>
      <c r="B275" s="221"/>
      <c r="C275" s="591" t="s">
        <v>51</v>
      </c>
      <c r="D275" s="588"/>
      <c r="E275" s="588"/>
      <c r="F275" s="591"/>
      <c r="G275" s="591"/>
      <c r="H275" s="591"/>
      <c r="I275" s="1785"/>
      <c r="J275" s="2024"/>
      <c r="K275" s="2024"/>
      <c r="L275" s="2024"/>
      <c r="M275" s="2024"/>
      <c r="N275" s="2024"/>
      <c r="O275" s="2024"/>
      <c r="P275" s="2024"/>
      <c r="Q275" s="2024"/>
      <c r="R275" s="2024"/>
      <c r="S275" s="2024"/>
      <c r="T275" s="2024"/>
      <c r="U275" s="2024"/>
      <c r="V275" s="2024"/>
      <c r="W275" s="2024"/>
      <c r="X275" s="2025"/>
      <c r="Y275" s="591"/>
      <c r="Z275" s="141"/>
      <c r="AA275" s="794">
        <f>IF(I275="?",0,IF(I275&lt;&gt;"",1,0))</f>
        <v>0</v>
      </c>
    </row>
    <row r="276" spans="1:27" s="313" customFormat="1" ht="5.25" customHeight="1" x14ac:dyDescent="0.2">
      <c r="A276" s="269"/>
      <c r="B276" s="216"/>
      <c r="C276" s="586"/>
      <c r="D276" s="588"/>
      <c r="E276" s="588"/>
      <c r="F276" s="591"/>
      <c r="G276" s="591"/>
      <c r="H276" s="591"/>
      <c r="I276" s="591"/>
      <c r="J276" s="591"/>
      <c r="K276" s="591"/>
      <c r="L276" s="591"/>
      <c r="M276" s="591"/>
      <c r="N276" s="591"/>
      <c r="O276" s="591"/>
      <c r="P276" s="591"/>
      <c r="Q276" s="591"/>
      <c r="R276" s="591"/>
      <c r="S276" s="591"/>
      <c r="T276" s="591"/>
      <c r="U276" s="591"/>
      <c r="V276" s="591"/>
      <c r="W276" s="591"/>
      <c r="X276" s="591"/>
      <c r="Y276" s="591"/>
      <c r="Z276" s="141"/>
      <c r="AA276" s="794"/>
    </row>
    <row r="277" spans="1:27" s="313" customFormat="1" ht="21" customHeight="1" x14ac:dyDescent="0.2">
      <c r="A277" s="274" t="s">
        <v>841</v>
      </c>
      <c r="B277" s="221"/>
      <c r="C277" s="591" t="s">
        <v>205</v>
      </c>
      <c r="D277" s="588"/>
      <c r="E277" s="588"/>
      <c r="F277" s="591"/>
      <c r="G277" s="591"/>
      <c r="H277" s="591"/>
      <c r="I277" s="1785"/>
      <c r="J277" s="2024"/>
      <c r="K277" s="2024"/>
      <c r="L277" s="2024"/>
      <c r="M277" s="2024"/>
      <c r="N277" s="2024"/>
      <c r="O277" s="2024"/>
      <c r="P277" s="2024"/>
      <c r="Q277" s="2024"/>
      <c r="R277" s="2024"/>
      <c r="S277" s="2024"/>
      <c r="T277" s="2024"/>
      <c r="U277" s="2024"/>
      <c r="V277" s="2024"/>
      <c r="W277" s="2024"/>
      <c r="X277" s="2025"/>
      <c r="Y277" s="591"/>
      <c r="Z277" s="141"/>
      <c r="AA277" s="794">
        <f>IF(I277="?",0,IF(I277&lt;&gt;"",1,0))</f>
        <v>0</v>
      </c>
    </row>
    <row r="278" spans="1:27" s="313" customFormat="1" ht="5.25" customHeight="1" x14ac:dyDescent="0.2">
      <c r="A278" s="269"/>
      <c r="B278" s="214"/>
      <c r="C278" s="215"/>
      <c r="D278" s="215"/>
      <c r="E278" s="215"/>
      <c r="F278" s="215"/>
      <c r="G278" s="215"/>
      <c r="H278" s="215"/>
      <c r="I278" s="215"/>
      <c r="J278" s="215"/>
      <c r="K278" s="215"/>
      <c r="L278" s="215"/>
      <c r="M278" s="215"/>
      <c r="N278" s="215"/>
      <c r="O278" s="215"/>
      <c r="P278" s="215"/>
      <c r="Q278" s="215"/>
      <c r="R278" s="215"/>
      <c r="S278" s="215"/>
      <c r="T278" s="215"/>
      <c r="U278" s="215"/>
      <c r="V278" s="215"/>
      <c r="W278" s="215"/>
      <c r="X278" s="215"/>
      <c r="Y278" s="215"/>
      <c r="Z278" s="145"/>
      <c r="AA278" s="794"/>
    </row>
    <row r="279" spans="1:27" s="313" customFormat="1" ht="5.25" customHeight="1" x14ac:dyDescent="0.2">
      <c r="A279" s="269"/>
      <c r="B279" s="216"/>
      <c r="C279" s="591"/>
      <c r="D279" s="591"/>
      <c r="E279" s="591"/>
      <c r="F279" s="591"/>
      <c r="G279" s="591"/>
      <c r="H279" s="591"/>
      <c r="I279" s="591"/>
      <c r="J279" s="591"/>
      <c r="K279" s="591"/>
      <c r="L279" s="591"/>
      <c r="M279" s="591"/>
      <c r="N279" s="591"/>
      <c r="O279" s="591"/>
      <c r="P279" s="591"/>
      <c r="Q279" s="591"/>
      <c r="R279" s="591"/>
      <c r="S279" s="591"/>
      <c r="T279" s="591"/>
      <c r="U279" s="591"/>
      <c r="V279" s="591"/>
      <c r="W279" s="591"/>
      <c r="X279" s="591"/>
      <c r="Y279" s="591"/>
      <c r="Z279" s="141"/>
      <c r="AA279" s="794"/>
    </row>
    <row r="280" spans="1:27" s="711" customFormat="1" ht="36" customHeight="1" x14ac:dyDescent="0.2">
      <c r="A280" s="269"/>
      <c r="B280" s="211"/>
      <c r="C280" s="804"/>
      <c r="D280" s="1971" t="s">
        <v>1082</v>
      </c>
      <c r="E280" s="2018"/>
      <c r="F280" s="2018"/>
      <c r="G280" s="2018"/>
      <c r="H280" s="2018"/>
      <c r="I280" s="2018"/>
      <c r="J280" s="2018"/>
      <c r="K280" s="2018"/>
      <c r="L280" s="2018"/>
      <c r="M280" s="2018"/>
      <c r="N280" s="2018"/>
      <c r="O280" s="2018"/>
      <c r="P280" s="2018"/>
      <c r="Q280" s="2018"/>
      <c r="R280" s="2018"/>
      <c r="S280" s="2018"/>
      <c r="T280" s="2018"/>
      <c r="U280" s="2018"/>
      <c r="V280" s="2018"/>
      <c r="W280" s="2018"/>
      <c r="X280" s="2019"/>
      <c r="Y280" s="594"/>
      <c r="Z280" s="212"/>
      <c r="AA280" s="794"/>
    </row>
    <row r="281" spans="1:27" s="313" customFormat="1" ht="5.25" customHeight="1" x14ac:dyDescent="0.2">
      <c r="A281" s="269"/>
      <c r="B281" s="214"/>
      <c r="C281" s="215"/>
      <c r="D281" s="215"/>
      <c r="E281" s="215"/>
      <c r="F281" s="215"/>
      <c r="G281" s="215"/>
      <c r="H281" s="215"/>
      <c r="I281" s="215"/>
      <c r="J281" s="215"/>
      <c r="K281" s="215"/>
      <c r="L281" s="215"/>
      <c r="M281" s="215"/>
      <c r="N281" s="215"/>
      <c r="O281" s="215"/>
      <c r="P281" s="215"/>
      <c r="Q281" s="215"/>
      <c r="R281" s="215"/>
      <c r="S281" s="215"/>
      <c r="T281" s="215"/>
      <c r="U281" s="215"/>
      <c r="V281" s="215"/>
      <c r="W281" s="215"/>
      <c r="X281" s="215"/>
      <c r="Y281" s="215"/>
      <c r="Z281" s="145"/>
      <c r="AA281" s="794"/>
    </row>
    <row r="282" spans="1:27" s="313" customFormat="1" ht="5.25" customHeight="1" x14ac:dyDescent="0.2">
      <c r="A282" s="269"/>
      <c r="B282" s="216"/>
      <c r="C282" s="591"/>
      <c r="D282" s="591"/>
      <c r="E282" s="591"/>
      <c r="F282" s="591"/>
      <c r="G282" s="591"/>
      <c r="H282" s="591"/>
      <c r="I282" s="591"/>
      <c r="J282" s="591"/>
      <c r="K282" s="591"/>
      <c r="L282" s="591"/>
      <c r="M282" s="591"/>
      <c r="N282" s="591"/>
      <c r="O282" s="591"/>
      <c r="P282" s="591"/>
      <c r="Q282" s="591"/>
      <c r="R282" s="591"/>
      <c r="S282" s="591"/>
      <c r="T282" s="591"/>
      <c r="U282" s="591"/>
      <c r="V282" s="591"/>
      <c r="W282" s="591"/>
      <c r="X282" s="591"/>
      <c r="Y282" s="591"/>
      <c r="Z282" s="141"/>
      <c r="AA282" s="794"/>
    </row>
    <row r="283" spans="1:27" s="313" customFormat="1" ht="30.75" customHeight="1" x14ac:dyDescent="0.2">
      <c r="A283" s="274" t="s">
        <v>1020</v>
      </c>
      <c r="B283" s="216"/>
      <c r="C283" s="1782" t="s">
        <v>837</v>
      </c>
      <c r="D283" s="1782"/>
      <c r="E283" s="1782"/>
      <c r="F283" s="1782"/>
      <c r="G283" s="1782"/>
      <c r="H283" s="1782"/>
      <c r="I283" s="1782"/>
      <c r="J283" s="1782"/>
      <c r="K283" s="1782"/>
      <c r="L283" s="1782"/>
      <c r="M283" s="1782"/>
      <c r="N283" s="1675"/>
      <c r="O283" s="1675"/>
      <c r="P283" s="1675"/>
      <c r="Q283" s="1675"/>
      <c r="R283" s="1675"/>
      <c r="S283" s="1675"/>
      <c r="T283" s="1675"/>
      <c r="U283" s="302"/>
      <c r="V283" s="302"/>
      <c r="W283" s="1358" t="s">
        <v>849</v>
      </c>
      <c r="X283" s="1359"/>
      <c r="Y283" s="591"/>
      <c r="Z283" s="141"/>
      <c r="AA283" s="794">
        <f>IF(W283="?",0,IF(W283&lt;&gt;"",1,0))</f>
        <v>0</v>
      </c>
    </row>
    <row r="284" spans="1:27" s="313" customFormat="1" ht="10.5" customHeight="1" x14ac:dyDescent="0.2">
      <c r="A284" s="265" t="str">
        <f>IF(L4&lt;&gt;"",L4,"")</f>
        <v>00000000</v>
      </c>
      <c r="B284" s="183"/>
      <c r="C284" s="184"/>
      <c r="D284" s="184"/>
      <c r="E284" s="184"/>
      <c r="F284" s="184"/>
      <c r="G284" s="184"/>
      <c r="H284" s="184"/>
      <c r="I284" s="184"/>
      <c r="J284" s="184"/>
      <c r="K284" s="184"/>
      <c r="L284" s="184"/>
      <c r="M284" s="184"/>
      <c r="N284" s="184"/>
      <c r="O284" s="184"/>
      <c r="P284" s="184"/>
      <c r="Q284" s="184"/>
      <c r="R284" s="184"/>
      <c r="S284" s="184"/>
      <c r="T284" s="184"/>
      <c r="U284" s="184"/>
      <c r="V284" s="184"/>
      <c r="W284" s="184"/>
      <c r="X284" s="184"/>
      <c r="Y284" s="184"/>
      <c r="Z284" s="149"/>
      <c r="AA284" s="794"/>
    </row>
    <row r="285" spans="1:27" x14ac:dyDescent="0.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sheetData>
  <sheetProtection algorithmName="SHA-512" hashValue="g7NZaQ9ls67foLcjS+7YUzdXg04WZdMa9Q1a0KFY3UAac5hmP/fxJc+BTCZisj93vzWX2FlfGLbG/h/Q+WCT0w==" saltValue="tplWtTHf4YhzUIdjV5k/Vg==" spinCount="100000" sheet="1" selectLockedCells="1"/>
  <mergeCells count="242">
    <mergeCell ref="C227:X227"/>
    <mergeCell ref="O246:S246"/>
    <mergeCell ref="O240:S240"/>
    <mergeCell ref="W259:X259"/>
    <mergeCell ref="L163:O163"/>
    <mergeCell ref="P166:S166"/>
    <mergeCell ref="L166:O166"/>
    <mergeCell ref="C170:X170"/>
    <mergeCell ref="L208:Q208"/>
    <mergeCell ref="L210:Q210"/>
    <mergeCell ref="S210:X210"/>
    <mergeCell ref="S206:X206"/>
    <mergeCell ref="L206:Q206"/>
    <mergeCell ref="C164:K164"/>
    <mergeCell ref="O261:X261"/>
    <mergeCell ref="C238:N238"/>
    <mergeCell ref="C240:N240"/>
    <mergeCell ref="C244:N244"/>
    <mergeCell ref="C246:N246"/>
    <mergeCell ref="C248:N248"/>
    <mergeCell ref="T236:X236"/>
    <mergeCell ref="O236:S236"/>
    <mergeCell ref="C255:X255"/>
    <mergeCell ref="T244:X244"/>
    <mergeCell ref="O238:S238"/>
    <mergeCell ref="O250:S250"/>
    <mergeCell ref="O248:S248"/>
    <mergeCell ref="O244:S244"/>
    <mergeCell ref="T242:X242"/>
    <mergeCell ref="C242:N242"/>
    <mergeCell ref="T240:X240"/>
    <mergeCell ref="O242:S242"/>
    <mergeCell ref="P152:S152"/>
    <mergeCell ref="T154:X154"/>
    <mergeCell ref="C154:K154"/>
    <mergeCell ref="C203:K203"/>
    <mergeCell ref="S203:X203"/>
    <mergeCell ref="L203:Q203"/>
    <mergeCell ref="C188:X188"/>
    <mergeCell ref="T197:X197"/>
    <mergeCell ref="T193:X193"/>
    <mergeCell ref="T195:X195"/>
    <mergeCell ref="T194:X194"/>
    <mergeCell ref="L157:O157"/>
    <mergeCell ref="T157:X157"/>
    <mergeCell ref="C166:K166"/>
    <mergeCell ref="C157:K157"/>
    <mergeCell ref="C163:K163"/>
    <mergeCell ref="P162:S162"/>
    <mergeCell ref="L162:O162"/>
    <mergeCell ref="P165:S165"/>
    <mergeCell ref="C165:K165"/>
    <mergeCell ref="R98:T98"/>
    <mergeCell ref="U98:W98"/>
    <mergeCell ref="N117:R117"/>
    <mergeCell ref="S115:W115"/>
    <mergeCell ref="S116:W116"/>
    <mergeCell ref="N114:R114"/>
    <mergeCell ref="S117:W117"/>
    <mergeCell ref="L165:O165"/>
    <mergeCell ref="P164:S164"/>
    <mergeCell ref="P163:S163"/>
    <mergeCell ref="L164:O164"/>
    <mergeCell ref="N126:R126"/>
    <mergeCell ref="S126:W126"/>
    <mergeCell ref="N127:R127"/>
    <mergeCell ref="C141:X141"/>
    <mergeCell ref="T146:X146"/>
    <mergeCell ref="T139:X139"/>
    <mergeCell ref="C126:M126"/>
    <mergeCell ref="N130:R130"/>
    <mergeCell ref="S130:W130"/>
    <mergeCell ref="N131:R131"/>
    <mergeCell ref="C139:R139"/>
    <mergeCell ref="S131:W131"/>
    <mergeCell ref="C137:X137"/>
    <mergeCell ref="O92:Q92"/>
    <mergeCell ref="C86:T86"/>
    <mergeCell ref="R92:T92"/>
    <mergeCell ref="U92:W92"/>
    <mergeCell ref="R94:T94"/>
    <mergeCell ref="S128:W128"/>
    <mergeCell ref="N129:R129"/>
    <mergeCell ref="C133:X133"/>
    <mergeCell ref="S127:W127"/>
    <mergeCell ref="N118:R118"/>
    <mergeCell ref="N119:R119"/>
    <mergeCell ref="S118:W118"/>
    <mergeCell ref="S119:W119"/>
    <mergeCell ref="C121:X121"/>
    <mergeCell ref="R95:T95"/>
    <mergeCell ref="U95:W95"/>
    <mergeCell ref="R97:T97"/>
    <mergeCell ref="U97:W97"/>
    <mergeCell ref="C103:W103"/>
    <mergeCell ref="W105:X105"/>
    <mergeCell ref="W106:X106"/>
    <mergeCell ref="C114:M114"/>
    <mergeCell ref="C109:X109"/>
    <mergeCell ref="U94:W94"/>
    <mergeCell ref="C63:H63"/>
    <mergeCell ref="C64:H64"/>
    <mergeCell ref="I67:L67"/>
    <mergeCell ref="O91:Q91"/>
    <mergeCell ref="M63:P63"/>
    <mergeCell ref="M64:P64"/>
    <mergeCell ref="Q63:T63"/>
    <mergeCell ref="U63:X63"/>
    <mergeCell ref="R89:T89"/>
    <mergeCell ref="R91:T91"/>
    <mergeCell ref="U67:X67"/>
    <mergeCell ref="C69:X69"/>
    <mergeCell ref="C76:Y76"/>
    <mergeCell ref="C66:H66"/>
    <mergeCell ref="M67:P67"/>
    <mergeCell ref="Q67:T67"/>
    <mergeCell ref="Q64:T64"/>
    <mergeCell ref="C72:F72"/>
    <mergeCell ref="G72:H72"/>
    <mergeCell ref="U89:W89"/>
    <mergeCell ref="C91:M91"/>
    <mergeCell ref="C84:X84"/>
    <mergeCell ref="V49:W49"/>
    <mergeCell ref="C61:H61"/>
    <mergeCell ref="C59:X59"/>
    <mergeCell ref="R88:T88"/>
    <mergeCell ref="U88:W88"/>
    <mergeCell ref="U91:W91"/>
    <mergeCell ref="V51:W51"/>
    <mergeCell ref="V53:W53"/>
    <mergeCell ref="Q66:T66"/>
    <mergeCell ref="U66:X66"/>
    <mergeCell ref="J72:M72"/>
    <mergeCell ref="C78:X78"/>
    <mergeCell ref="C80:T80"/>
    <mergeCell ref="U80:W80"/>
    <mergeCell ref="W57:X57"/>
    <mergeCell ref="U64:X64"/>
    <mergeCell ref="I66:L66"/>
    <mergeCell ref="M66:P66"/>
    <mergeCell ref="N72:O72"/>
    <mergeCell ref="I61:L61"/>
    <mergeCell ref="C67:H67"/>
    <mergeCell ref="I63:L63"/>
    <mergeCell ref="I64:L64"/>
    <mergeCell ref="U86:W86"/>
    <mergeCell ref="U61:X61"/>
    <mergeCell ref="Q61:T61"/>
    <mergeCell ref="M61:P61"/>
    <mergeCell ref="B2:Z2"/>
    <mergeCell ref="C18:Q18"/>
    <mergeCell ref="S30:X30"/>
    <mergeCell ref="M20:P20"/>
    <mergeCell ref="M26:P26"/>
    <mergeCell ref="M32:P32"/>
    <mergeCell ref="C30:P30"/>
    <mergeCell ref="L4:Q4"/>
    <mergeCell ref="S4:Y4"/>
    <mergeCell ref="L10:X10"/>
    <mergeCell ref="S17:X17"/>
    <mergeCell ref="C7:X7"/>
    <mergeCell ref="M22:P22"/>
    <mergeCell ref="C27:X27"/>
    <mergeCell ref="M24:P24"/>
    <mergeCell ref="T20:X24"/>
    <mergeCell ref="C28:X28"/>
    <mergeCell ref="C12:X12"/>
    <mergeCell ref="R38:X38"/>
    <mergeCell ref="R40:X40"/>
    <mergeCell ref="Y40:Z40"/>
    <mergeCell ref="C33:X33"/>
    <mergeCell ref="C34:X34"/>
    <mergeCell ref="C35:X35"/>
    <mergeCell ref="V45:W45"/>
    <mergeCell ref="C45:Q45"/>
    <mergeCell ref="V47:W47"/>
    <mergeCell ref="C283:T283"/>
    <mergeCell ref="W283:X283"/>
    <mergeCell ref="C265:X265"/>
    <mergeCell ref="C266:X266"/>
    <mergeCell ref="D269:X269"/>
    <mergeCell ref="D280:X280"/>
    <mergeCell ref="C230:X230"/>
    <mergeCell ref="C234:X234"/>
    <mergeCell ref="I273:X273"/>
    <mergeCell ref="O252:S252"/>
    <mergeCell ref="C232:X232"/>
    <mergeCell ref="T248:X248"/>
    <mergeCell ref="I275:X275"/>
    <mergeCell ref="I277:X277"/>
    <mergeCell ref="T246:X246"/>
    <mergeCell ref="T238:X238"/>
    <mergeCell ref="S114:W114"/>
    <mergeCell ref="C156:K156"/>
    <mergeCell ref="N115:R115"/>
    <mergeCell ref="N116:R116"/>
    <mergeCell ref="C151:X151"/>
    <mergeCell ref="C160:X160"/>
    <mergeCell ref="L154:O154"/>
    <mergeCell ref="P154:S154"/>
    <mergeCell ref="T152:X152"/>
    <mergeCell ref="P155:S155"/>
    <mergeCell ref="L156:O156"/>
    <mergeCell ref="P156:S156"/>
    <mergeCell ref="C153:K153"/>
    <mergeCell ref="L153:O153"/>
    <mergeCell ref="P153:S153"/>
    <mergeCell ref="T155:X155"/>
    <mergeCell ref="T156:X156"/>
    <mergeCell ref="C140:X140"/>
    <mergeCell ref="S129:W129"/>
    <mergeCell ref="C147:X147"/>
    <mergeCell ref="T153:X153"/>
    <mergeCell ref="C155:K155"/>
    <mergeCell ref="N128:R128"/>
    <mergeCell ref="P157:S157"/>
    <mergeCell ref="L155:O155"/>
    <mergeCell ref="L152:O152"/>
    <mergeCell ref="C262:Z262"/>
    <mergeCell ref="C261:M261"/>
    <mergeCell ref="C223:X223"/>
    <mergeCell ref="L221:Q221"/>
    <mergeCell ref="P172:S172"/>
    <mergeCell ref="S221:X221"/>
    <mergeCell ref="L218:Q218"/>
    <mergeCell ref="S218:X218"/>
    <mergeCell ref="L212:Q212"/>
    <mergeCell ref="S212:X212"/>
    <mergeCell ref="T192:X192"/>
    <mergeCell ref="L216:Q216"/>
    <mergeCell ref="C198:Y198"/>
    <mergeCell ref="C201:X201"/>
    <mergeCell ref="T196:X196"/>
    <mergeCell ref="C204:K204"/>
    <mergeCell ref="T250:X250"/>
    <mergeCell ref="T252:X252"/>
    <mergeCell ref="L204:Q204"/>
    <mergeCell ref="S216:X216"/>
    <mergeCell ref="S204:X204"/>
    <mergeCell ref="L214:Q214"/>
    <mergeCell ref="S214:X214"/>
    <mergeCell ref="S208:X208"/>
  </mergeCells>
  <phoneticPr fontId="11" type="noConversion"/>
  <conditionalFormatting sqref="R38:S38">
    <cfRule type="cellIs" dxfId="785" priority="19" operator="equal">
      <formula>"?"</formula>
    </cfRule>
  </conditionalFormatting>
  <conditionalFormatting sqref="W57:X57">
    <cfRule type="cellIs" dxfId="784" priority="18" operator="equal">
      <formula>"?"</formula>
    </cfRule>
  </conditionalFormatting>
  <conditionalFormatting sqref="W105:X106">
    <cfRule type="cellIs" dxfId="783" priority="17" operator="equal">
      <formula>"?"</formula>
    </cfRule>
  </conditionalFormatting>
  <conditionalFormatting sqref="L135">
    <cfRule type="cellIs" dxfId="782" priority="16" operator="equal">
      <formula>"?"</formula>
    </cfRule>
  </conditionalFormatting>
  <conditionalFormatting sqref="D177">
    <cfRule type="cellIs" dxfId="781" priority="14" operator="equal">
      <formula>"?"</formula>
    </cfRule>
  </conditionalFormatting>
  <conditionalFormatting sqref="D179">
    <cfRule type="cellIs" dxfId="780" priority="13" operator="equal">
      <formula>"?"</formula>
    </cfRule>
  </conditionalFormatting>
  <conditionalFormatting sqref="D181">
    <cfRule type="cellIs" dxfId="779" priority="12" operator="equal">
      <formula>"?"</formula>
    </cfRule>
  </conditionalFormatting>
  <conditionalFormatting sqref="D183">
    <cfRule type="cellIs" dxfId="778" priority="11" operator="equal">
      <formula>"?"</formula>
    </cfRule>
  </conditionalFormatting>
  <conditionalFormatting sqref="D185">
    <cfRule type="cellIs" dxfId="777" priority="10" operator="equal">
      <formula>"?"</formula>
    </cfRule>
  </conditionalFormatting>
  <conditionalFormatting sqref="N177">
    <cfRule type="cellIs" dxfId="776" priority="9" operator="equal">
      <formula>"?"</formula>
    </cfRule>
  </conditionalFormatting>
  <conditionalFormatting sqref="N179">
    <cfRule type="cellIs" dxfId="775" priority="8" operator="equal">
      <formula>"?"</formula>
    </cfRule>
  </conditionalFormatting>
  <conditionalFormatting sqref="N181">
    <cfRule type="cellIs" dxfId="774" priority="7" operator="equal">
      <formula>"?"</formula>
    </cfRule>
  </conditionalFormatting>
  <conditionalFormatting sqref="N183">
    <cfRule type="cellIs" dxfId="773" priority="6" operator="equal">
      <formula>"?"</formula>
    </cfRule>
  </conditionalFormatting>
  <conditionalFormatting sqref="M225">
    <cfRule type="cellIs" dxfId="772" priority="5" operator="equal">
      <formula>"?"</formula>
    </cfRule>
  </conditionalFormatting>
  <conditionalFormatting sqref="W283:X283">
    <cfRule type="cellIs" dxfId="771" priority="1" operator="equal">
      <formula>"?"</formula>
    </cfRule>
  </conditionalFormatting>
  <conditionalFormatting sqref="W259:X259">
    <cfRule type="cellIs" dxfId="770" priority="2" operator="equal">
      <formula>"?"</formula>
    </cfRule>
  </conditionalFormatting>
  <dataValidations count="17">
    <dataValidation type="list" allowBlank="1" showInputMessage="1" showErrorMessage="1" sqref="M225 W283:X283 L135 D177 D179 D181 N183 N177 N179 N181 D183 D185">
      <formula1>"?,x"</formula1>
    </dataValidation>
    <dataValidation type="list" allowBlank="1" showInputMessage="1" showErrorMessage="1" sqref="R38:S38">
      <formula1>"?,Regelspur (1435mm),Regelspur und andere Spurweite(n),andere Spurweite(n)"</formula1>
    </dataValidation>
    <dataValidation type="custom" operator="greaterThan" allowBlank="1" showInputMessage="1" showErrorMessage="1" errorTitle="Bitte prüfen Sie Ihre Eingabe!" error="Die Eingabe ist auf 2 Nachkommastellen begrenzt." sqref="T146:X146">
      <formula1>MOD(T146*10^2,1)=0</formula1>
    </dataValidation>
    <dataValidation type="list" allowBlank="1" showInputMessage="1" showErrorMessage="1" sqref="W106:X106">
      <formula1>"?,1,2,3,4,5"</formula1>
    </dataValidation>
    <dataValidation type="custom" allowBlank="1" showInputMessage="1" showErrorMessage="1" errorTitle="Bitte prüfen Sie Ihre Eingabe!" error="Die Eingabe ist auf 1 Nachkommastelle begrenzt._x000a_Prozentwerte können 100 nicht überschreiten." sqref="P172:S172">
      <formula1>MOD(P172*10^1,1)=0</formula1>
    </dataValidation>
    <dataValidation type="list" allowBlank="1" showInputMessage="1" showErrorMessage="1" sqref="W57:X57 W259:X259">
      <formula1>"?,Ja,Nein"</formula1>
    </dataValidation>
    <dataValidation type="whole" operator="greaterThanOrEqual" allowBlank="1" showInputMessage="1" showErrorMessage="1" errorTitle="Bitte prüfen Sie Ihre Eingabe!" error="Die Eingabe ist auf ganzzahlige Werte begrenzt." sqref="T139:X139">
      <formula1>0</formula1>
    </dataValidation>
    <dataValidation type="whole" allowBlank="1" showInputMessage="1" showErrorMessage="1" errorTitle="Bitte prüfen Sie Ihre Eingabe!" error="Die Eingabe ist auf ganzzahlige Werte begrenzt._x000a_Text und Sonderzeichen sind in diesem Feld nicht zugelassen." sqref="V45:W45 V47:W47 V49:W49 V51:W51 V53:W53">
      <formula1>0</formula1>
      <formula2>9999</formula2>
    </dataValidation>
    <dataValidation type="list" showInputMessage="1" showErrorMessage="1" error="Bitte wählen Sie aus der Auswahl für dieses Feld." sqref="W105:X105">
      <formula1>"?,1,2,3,4,5"</formula1>
    </dataValidation>
    <dataValidation type="custom" allowBlank="1" showInputMessage="1" showErrorMessage="1" error="Die Eingabe ist auf 2 Nachkommastellen begrenzt." sqref="U80:W80">
      <formula1>MOD(U80*10^2,1)=0</formula1>
    </dataValidation>
    <dataValidation allowBlank="1" showInputMessage="1" showErrorMessage="1" errorTitle="Bitte prüfen Sie Ihre Eingabe!" error="Text und Sonderzeichen sind in diesem Feld nicht zugelassen._x000a_Dieses Feld darf nur ganzzahlige Werte enthalten." sqref="L204:Q204 S204:X204"/>
    <dataValidation type="list" allowBlank="1" showInputMessage="1" showErrorMessage="1" sqref="Y105:Y106">
      <formula1>#REF!</formula1>
    </dataValidation>
    <dataValidation type="whole" operator="greaterThanOrEqual" allowBlank="1" showInputMessage="1" showErrorMessage="1" error="Die Eingabe ist auf ganzzahlige Werte begrenzt." sqref="L153:X157 S218:X218 R98:W98 R95:W95 O92:W92 R89:W89 U86:W86 N115:W119 N127:W131 L163:S166 L221:Q221 S221:X221 O238:X238 O240:X240 O242:X242 O244:X244 O246:X246 O248:X248 O250:X250 O252:X252 T194:X197 L206:Q206 S206:X206 S208:X208 L208:Q208 L210:Q210 S210:X210 L212:Q212 S212:X212 L214:Q214 S214:X214 L216:Q216 S216:X216 L218:Q218">
      <formula1>0</formula1>
    </dataValidation>
    <dataValidation type="custom" operator="greaterThanOrEqual" allowBlank="1" showInputMessage="1" showErrorMessage="1" error="Die Eingabe ist auf 1 Nachkommastelle begrenzt." sqref="S17:X17 M32:P32 S30:X30">
      <formula1>MOD(M17*10^1,1)=0</formula1>
    </dataValidation>
    <dataValidation allowBlank="1" showInputMessage="1" showErrorMessage="1" error="Die Spurweite liegt außerhalb der Plausibilitätsgrenzen." sqref="R40:X40"/>
    <dataValidation type="whole" allowBlank="1" showInputMessage="1" showErrorMessage="1" error="Die Eingabe ist auf ganzzahlige Werte begrenzt." sqref="I63:X64 I66:X67">
      <formula1>0</formula1>
      <formula2>999999999</formula2>
    </dataValidation>
    <dataValidation type="custom" allowBlank="1" showInputMessage="1" showErrorMessage="1" error="Die Eingabe ist auf 1 Nachkommastelle begrenzt." sqref="M26:P26 M20:P20 M22:P22 M24:P24">
      <formula1>MOD(M20*10^1,1)=0</formula1>
    </dataValidation>
  </dataValidations>
  <pageMargins left="0.59055118110236227" right="0.39370078740157483" top="0.59055118110236227" bottom="0.59055118110236227" header="0.39370078740157483" footer="0.51181102362204722"/>
  <pageSetup paperSize="9" orientation="portrait" r:id="rId1"/>
  <headerFooter alignWithMargins="0">
    <oddFooter>&amp;L         Berichtszeitraum: 2019 / Version 1.9&amp;RSeite &amp;P von &amp;N</oddFooter>
  </headerFooter>
  <rowBreaks count="7" manualBreakCount="7">
    <brk id="41" max="25" man="1"/>
    <brk id="73" max="25" man="1"/>
    <brk id="110" max="16383" man="1"/>
    <brk id="148" max="16383" man="1"/>
    <brk id="189" max="16383" man="1"/>
    <brk id="228" max="25" man="1"/>
    <brk id="263" max="25" man="1"/>
  </rowBreaks>
  <ignoredErrors>
    <ignoredError sqref="A3 A18 A20 A38:A40 A57:A70 A266:A267 A72 A239 A145:A157 A25:A26 A30:A36 A14:A16 A74:A143 A44:A53 A174:A228 A231:A235 A241 A243 A245 A247 A249 A251 A162:A173 A22 A159 A269:A283" twoDigitTextYear="1"/>
  </ignoredError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tabColor theme="0" tint="-0.14999847407452621"/>
  </sheetPr>
  <dimension ref="A1:AF443"/>
  <sheetViews>
    <sheetView zoomScale="130" zoomScaleNormal="130" zoomScaleSheetLayoutView="100" workbookViewId="0">
      <selection activeCell="R4" sqref="R4"/>
    </sheetView>
  </sheetViews>
  <sheetFormatPr baseColWidth="10" defaultColWidth="11.42578125" defaultRowHeight="12.75" x14ac:dyDescent="0.2"/>
  <cols>
    <col min="1" max="1" width="6.7109375" style="754" customWidth="1"/>
    <col min="2" max="3" width="1.7109375" style="314" customWidth="1"/>
    <col min="4" max="24" width="3.7109375" style="314" customWidth="1"/>
    <col min="25" max="26" width="1.7109375" style="314" customWidth="1"/>
    <col min="27" max="27" width="6.7109375" style="768" customWidth="1"/>
    <col min="28" max="16384" width="11.42578125" style="314"/>
  </cols>
  <sheetData>
    <row r="1" spans="1:28" s="697" customFormat="1" ht="5.25" customHeight="1" x14ac:dyDescent="0.2">
      <c r="A1" s="742"/>
      <c r="B1" s="59"/>
      <c r="C1" s="60"/>
      <c r="D1" s="60"/>
      <c r="E1" s="60"/>
      <c r="F1" s="60"/>
      <c r="G1" s="60"/>
      <c r="H1" s="60"/>
      <c r="I1" s="60"/>
      <c r="J1" s="60"/>
      <c r="K1" s="60"/>
      <c r="L1" s="60"/>
      <c r="M1" s="60"/>
      <c r="N1" s="60"/>
      <c r="O1" s="60"/>
      <c r="P1" s="60"/>
      <c r="Q1" s="60"/>
      <c r="R1" s="60"/>
      <c r="S1" s="60"/>
      <c r="T1" s="60"/>
      <c r="U1" s="60"/>
      <c r="V1" s="60"/>
      <c r="W1" s="60"/>
      <c r="X1" s="60"/>
      <c r="Y1" s="61"/>
      <c r="Z1" s="62"/>
      <c r="AA1" s="779"/>
      <c r="AB1" s="5"/>
    </row>
    <row r="2" spans="1:28" s="697" customFormat="1" ht="22.5" customHeight="1" x14ac:dyDescent="0.2">
      <c r="A2" s="742"/>
      <c r="B2" s="1724" t="s">
        <v>1145</v>
      </c>
      <c r="C2" s="2300"/>
      <c r="D2" s="2300"/>
      <c r="E2" s="2300"/>
      <c r="F2" s="2300"/>
      <c r="G2" s="2300"/>
      <c r="H2" s="2300"/>
      <c r="I2" s="2300"/>
      <c r="J2" s="2300"/>
      <c r="K2" s="2300"/>
      <c r="L2" s="2300"/>
      <c r="M2" s="2300"/>
      <c r="N2" s="2300"/>
      <c r="O2" s="2300"/>
      <c r="P2" s="2300"/>
      <c r="Q2" s="2300"/>
      <c r="R2" s="2300"/>
      <c r="S2" s="2300"/>
      <c r="T2" s="2300"/>
      <c r="U2" s="2300"/>
      <c r="V2" s="2300"/>
      <c r="W2" s="2300"/>
      <c r="X2" s="2300"/>
      <c r="Y2" s="2300"/>
      <c r="Z2" s="2301"/>
      <c r="AA2" s="777">
        <f>SUM(AA19:AA442)-SUM(AA173:AA187)-SUM(AA202:AA224)-SUM(AA321:AA350)</f>
        <v>0</v>
      </c>
      <c r="AB2" s="5"/>
    </row>
    <row r="3" spans="1:28" s="313" customFormat="1" ht="9" customHeight="1" x14ac:dyDescent="0.2">
      <c r="A3" s="743"/>
      <c r="B3" s="132"/>
      <c r="C3" s="133"/>
      <c r="D3" s="133"/>
      <c r="E3" s="133"/>
      <c r="F3" s="133"/>
      <c r="G3" s="133"/>
      <c r="H3" s="133"/>
      <c r="I3" s="133"/>
      <c r="J3" s="133"/>
      <c r="K3" s="133"/>
      <c r="L3" s="133"/>
      <c r="M3" s="133"/>
      <c r="N3" s="133"/>
      <c r="O3" s="133"/>
      <c r="P3" s="133"/>
      <c r="Q3" s="133"/>
      <c r="R3" s="133"/>
      <c r="S3" s="133"/>
      <c r="T3" s="133"/>
      <c r="U3" s="133"/>
      <c r="V3" s="133"/>
      <c r="W3" s="133"/>
      <c r="X3" s="133"/>
      <c r="Y3" s="134"/>
      <c r="Z3" s="135"/>
      <c r="AA3" s="772"/>
      <c r="AB3" s="136"/>
    </row>
    <row r="4" spans="1:28" s="313" customFormat="1" ht="27" customHeight="1" x14ac:dyDescent="0.2">
      <c r="A4" s="744" t="s">
        <v>395</v>
      </c>
      <c r="B4" s="137"/>
      <c r="C4" s="138" t="s">
        <v>47</v>
      </c>
      <c r="D4" s="426"/>
      <c r="E4" s="426"/>
      <c r="F4" s="426"/>
      <c r="G4" s="426"/>
      <c r="H4" s="138"/>
      <c r="I4" s="426"/>
      <c r="J4" s="426"/>
      <c r="K4" s="426"/>
      <c r="L4" s="2302" t="str">
        <f>IF(Stammdaten!S21&lt;&gt;"",Stammdaten!S21,"-")</f>
        <v>00000000</v>
      </c>
      <c r="M4" s="2303"/>
      <c r="N4" s="2303"/>
      <c r="O4" s="2303"/>
      <c r="P4" s="2303"/>
      <c r="Q4" s="2304"/>
      <c r="R4" s="775"/>
      <c r="S4" s="2047" t="str">
        <f>IF(Stammdaten!S21&lt;&gt;"","","Die Berichtsstellennummer wird aus den Stammdaten übertragen.")</f>
        <v/>
      </c>
      <c r="T4" s="2047"/>
      <c r="U4" s="2047"/>
      <c r="V4" s="2047"/>
      <c r="W4" s="2047"/>
      <c r="X4" s="2047"/>
      <c r="Y4" s="2047"/>
      <c r="Z4" s="141"/>
      <c r="AA4" s="777">
        <f>SUM(AA173:AA187)+SUM(AA202:AA224)+SUM(AA321:AA350)</f>
        <v>0</v>
      </c>
      <c r="AB4" s="136"/>
    </row>
    <row r="5" spans="1:28" s="313" customFormat="1" ht="5.45" customHeight="1" x14ac:dyDescent="0.2">
      <c r="A5" s="742"/>
      <c r="B5" s="142"/>
      <c r="C5" s="143"/>
      <c r="D5" s="143"/>
      <c r="E5" s="143"/>
      <c r="F5" s="143"/>
      <c r="G5" s="143"/>
      <c r="H5" s="143"/>
      <c r="I5" s="143"/>
      <c r="J5" s="143"/>
      <c r="K5" s="143"/>
      <c r="L5" s="143"/>
      <c r="M5" s="143"/>
      <c r="N5" s="143"/>
      <c r="O5" s="143"/>
      <c r="P5" s="143"/>
      <c r="Q5" s="143"/>
      <c r="R5" s="143"/>
      <c r="S5" s="143"/>
      <c r="T5" s="143"/>
      <c r="U5" s="143"/>
      <c r="V5" s="143"/>
      <c r="W5" s="143"/>
      <c r="X5" s="143"/>
      <c r="Y5" s="144"/>
      <c r="Z5" s="145"/>
      <c r="AA5" s="772"/>
      <c r="AB5" s="136"/>
    </row>
    <row r="6" spans="1:28" s="313" customFormat="1" ht="5.45" customHeight="1" x14ac:dyDescent="0.2">
      <c r="A6" s="742"/>
      <c r="B6" s="137"/>
      <c r="C6" s="138"/>
      <c r="D6" s="426"/>
      <c r="E6" s="426"/>
      <c r="F6" s="426"/>
      <c r="G6" s="426"/>
      <c r="H6" s="138"/>
      <c r="I6" s="426"/>
      <c r="J6" s="426"/>
      <c r="K6" s="426"/>
      <c r="L6" s="138"/>
      <c r="M6" s="426"/>
      <c r="N6" s="426"/>
      <c r="O6" s="426"/>
      <c r="P6" s="138"/>
      <c r="Q6" s="426"/>
      <c r="R6" s="426"/>
      <c r="S6" s="426"/>
      <c r="T6" s="138"/>
      <c r="U6" s="426"/>
      <c r="V6" s="426"/>
      <c r="W6" s="426"/>
      <c r="X6" s="426"/>
      <c r="Y6" s="140"/>
      <c r="Z6" s="141"/>
      <c r="AA6" s="772"/>
      <c r="AB6" s="136"/>
    </row>
    <row r="7" spans="1:28" s="697" customFormat="1" ht="36" customHeight="1" x14ac:dyDescent="0.2">
      <c r="A7" s="392" t="s">
        <v>219</v>
      </c>
      <c r="B7" s="74"/>
      <c r="C7" s="1376" t="s">
        <v>1036</v>
      </c>
      <c r="D7" s="1377"/>
      <c r="E7" s="1377"/>
      <c r="F7" s="1377"/>
      <c r="G7" s="1377"/>
      <c r="H7" s="1377"/>
      <c r="I7" s="1377"/>
      <c r="J7" s="1377"/>
      <c r="K7" s="1377"/>
      <c r="L7" s="1377"/>
      <c r="M7" s="1377"/>
      <c r="N7" s="1377"/>
      <c r="O7" s="1377"/>
      <c r="P7" s="1377"/>
      <c r="Q7" s="1377"/>
      <c r="R7" s="1377"/>
      <c r="S7" s="1377"/>
      <c r="T7" s="1377"/>
      <c r="U7" s="1377"/>
      <c r="V7" s="1377"/>
      <c r="W7" s="1377"/>
      <c r="X7" s="1377"/>
      <c r="Y7" s="56"/>
      <c r="Z7" s="69"/>
      <c r="AA7" s="779"/>
      <c r="AB7" s="5"/>
    </row>
    <row r="8" spans="1:28" s="313" customFormat="1" ht="5.45" customHeight="1" x14ac:dyDescent="0.2">
      <c r="A8" s="742"/>
      <c r="B8" s="142"/>
      <c r="C8" s="143"/>
      <c r="D8" s="143"/>
      <c r="E8" s="143"/>
      <c r="F8" s="143"/>
      <c r="G8" s="143"/>
      <c r="H8" s="143"/>
      <c r="I8" s="143"/>
      <c r="J8" s="143"/>
      <c r="K8" s="143"/>
      <c r="L8" s="143"/>
      <c r="M8" s="143"/>
      <c r="N8" s="143"/>
      <c r="O8" s="143"/>
      <c r="P8" s="143"/>
      <c r="Q8" s="143"/>
      <c r="R8" s="143"/>
      <c r="S8" s="143"/>
      <c r="T8" s="143"/>
      <c r="U8" s="143"/>
      <c r="V8" s="143"/>
      <c r="W8" s="143"/>
      <c r="X8" s="143"/>
      <c r="Y8" s="144"/>
      <c r="Z8" s="145"/>
      <c r="AA8" s="772"/>
      <c r="AB8" s="136"/>
    </row>
    <row r="9" spans="1:28" s="313" customFormat="1" ht="5.25" customHeight="1" x14ac:dyDescent="0.2">
      <c r="A9" s="743"/>
      <c r="B9" s="137"/>
      <c r="C9" s="138"/>
      <c r="D9" s="426"/>
      <c r="E9" s="426"/>
      <c r="F9" s="426"/>
      <c r="G9" s="426"/>
      <c r="H9" s="138"/>
      <c r="I9" s="426"/>
      <c r="J9" s="426"/>
      <c r="K9" s="426"/>
      <c r="L9" s="138"/>
      <c r="M9" s="426"/>
      <c r="N9" s="426"/>
      <c r="O9" s="426"/>
      <c r="P9" s="138"/>
      <c r="Q9" s="426"/>
      <c r="R9" s="426"/>
      <c r="S9" s="426"/>
      <c r="T9" s="138"/>
      <c r="U9" s="426"/>
      <c r="V9" s="426"/>
      <c r="W9" s="426"/>
      <c r="X9" s="426"/>
      <c r="Y9" s="140"/>
      <c r="Z9" s="141"/>
      <c r="AA9" s="772"/>
      <c r="AB9" s="136"/>
    </row>
    <row r="10" spans="1:28" s="313" customFormat="1" ht="30" customHeight="1" x14ac:dyDescent="0.2">
      <c r="A10" s="745" t="s">
        <v>386</v>
      </c>
      <c r="B10" s="137"/>
      <c r="C10" s="138" t="s">
        <v>147</v>
      </c>
      <c r="D10" s="426"/>
      <c r="E10" s="426"/>
      <c r="F10" s="426"/>
      <c r="G10" s="426"/>
      <c r="H10" s="139"/>
      <c r="I10" s="435"/>
      <c r="J10" s="435"/>
      <c r="K10" s="435"/>
      <c r="L10" s="1731" t="str">
        <f>IF(Stammdaten!L28&lt;&gt;"",Stammdaten!L28,"")</f>
        <v/>
      </c>
      <c r="M10" s="1732"/>
      <c r="N10" s="1732"/>
      <c r="O10" s="1732"/>
      <c r="P10" s="1732"/>
      <c r="Q10" s="1732"/>
      <c r="R10" s="1732"/>
      <c r="S10" s="1732"/>
      <c r="T10" s="1732"/>
      <c r="U10" s="1732"/>
      <c r="V10" s="1732"/>
      <c r="W10" s="1732"/>
      <c r="X10" s="1733"/>
      <c r="Y10" s="56"/>
      <c r="Z10" s="141"/>
      <c r="AA10" s="772"/>
      <c r="AB10" s="136"/>
    </row>
    <row r="11" spans="1:28" s="313" customFormat="1" ht="5.25" customHeight="1" x14ac:dyDescent="0.2">
      <c r="A11" s="743"/>
      <c r="B11" s="146"/>
      <c r="C11" s="147"/>
      <c r="D11" s="147"/>
      <c r="E11" s="147"/>
      <c r="F11" s="147"/>
      <c r="G11" s="147"/>
      <c r="H11" s="147"/>
      <c r="I11" s="147"/>
      <c r="J11" s="147"/>
      <c r="K11" s="147"/>
      <c r="L11" s="147"/>
      <c r="M11" s="147"/>
      <c r="N11" s="147"/>
      <c r="O11" s="147"/>
      <c r="P11" s="147"/>
      <c r="Q11" s="147"/>
      <c r="R11" s="147"/>
      <c r="S11" s="147"/>
      <c r="T11" s="147"/>
      <c r="U11" s="147"/>
      <c r="V11" s="147"/>
      <c r="W11" s="147"/>
      <c r="X11" s="147"/>
      <c r="Y11" s="148"/>
      <c r="Z11" s="149"/>
      <c r="AA11" s="772"/>
      <c r="AB11" s="136"/>
    </row>
    <row r="12" spans="1:28" s="313" customFormat="1" ht="5.45" customHeight="1" x14ac:dyDescent="0.2">
      <c r="A12" s="743"/>
      <c r="B12" s="906"/>
      <c r="C12" s="905"/>
      <c r="D12" s="905"/>
      <c r="E12" s="905"/>
      <c r="F12" s="905"/>
      <c r="G12" s="905"/>
      <c r="H12" s="905"/>
      <c r="I12" s="905"/>
      <c r="J12" s="905"/>
      <c r="K12" s="905"/>
      <c r="L12" s="905"/>
      <c r="M12" s="905"/>
      <c r="N12" s="905"/>
      <c r="O12" s="905"/>
      <c r="P12" s="905"/>
      <c r="Q12" s="905"/>
      <c r="R12" s="905"/>
      <c r="S12" s="905"/>
      <c r="T12" s="905"/>
      <c r="U12" s="905"/>
      <c r="V12" s="905"/>
      <c r="W12" s="905"/>
      <c r="X12" s="905"/>
      <c r="Y12" s="669"/>
      <c r="Z12" s="670"/>
      <c r="AA12" s="772"/>
      <c r="AB12" s="136"/>
    </row>
    <row r="13" spans="1:28" s="697" customFormat="1" ht="33" customHeight="1" x14ac:dyDescent="0.2">
      <c r="A13" s="392" t="s">
        <v>219</v>
      </c>
      <c r="B13" s="74"/>
      <c r="C13" s="1899" t="s">
        <v>1640</v>
      </c>
      <c r="D13" s="2305"/>
      <c r="E13" s="2305"/>
      <c r="F13" s="2305"/>
      <c r="G13" s="2305"/>
      <c r="H13" s="2305"/>
      <c r="I13" s="2305"/>
      <c r="J13" s="2305"/>
      <c r="K13" s="2305"/>
      <c r="L13" s="2305"/>
      <c r="M13" s="2305"/>
      <c r="N13" s="2305"/>
      <c r="O13" s="2305"/>
      <c r="P13" s="2305"/>
      <c r="Q13" s="2305"/>
      <c r="R13" s="2305"/>
      <c r="S13" s="2305"/>
      <c r="T13" s="2305"/>
      <c r="U13" s="2305"/>
      <c r="V13" s="2305"/>
      <c r="W13" s="2305"/>
      <c r="X13" s="2305"/>
      <c r="Y13" s="56"/>
      <c r="Z13" s="69"/>
      <c r="AA13" s="779"/>
      <c r="AB13" s="5"/>
    </row>
    <row r="14" spans="1:28" s="697" customFormat="1" ht="5.25" customHeight="1" thickBot="1" x14ac:dyDescent="0.25">
      <c r="A14" s="743"/>
      <c r="B14" s="150"/>
      <c r="C14" s="818"/>
      <c r="D14" s="818"/>
      <c r="E14" s="818"/>
      <c r="F14" s="819"/>
      <c r="G14" s="819"/>
      <c r="H14" s="819"/>
      <c r="I14" s="819"/>
      <c r="J14" s="819"/>
      <c r="K14" s="819"/>
      <c r="L14" s="819"/>
      <c r="M14" s="441"/>
      <c r="N14" s="441"/>
      <c r="O14" s="441"/>
      <c r="P14" s="441"/>
      <c r="Q14" s="441"/>
      <c r="R14" s="441"/>
      <c r="S14" s="820"/>
      <c r="T14" s="820"/>
      <c r="U14" s="820"/>
      <c r="V14" s="820"/>
      <c r="W14" s="820"/>
      <c r="X14" s="820"/>
      <c r="Y14" s="594"/>
      <c r="Z14" s="152"/>
      <c r="AA14" s="779"/>
      <c r="AB14" s="5"/>
    </row>
    <row r="15" spans="1:28" s="697" customFormat="1" ht="5.25" customHeight="1" x14ac:dyDescent="0.2">
      <c r="A15" s="743"/>
      <c r="B15" s="150"/>
      <c r="C15" s="851"/>
      <c r="D15" s="851"/>
      <c r="E15" s="851"/>
      <c r="F15" s="852"/>
      <c r="G15" s="852"/>
      <c r="H15" s="852"/>
      <c r="I15" s="852"/>
      <c r="J15" s="852"/>
      <c r="K15" s="852"/>
      <c r="L15" s="852"/>
      <c r="M15" s="853"/>
      <c r="N15" s="853"/>
      <c r="O15" s="853"/>
      <c r="P15" s="853"/>
      <c r="Q15" s="853"/>
      <c r="R15" s="853"/>
      <c r="S15" s="854"/>
      <c r="T15" s="854"/>
      <c r="U15" s="854"/>
      <c r="V15" s="854"/>
      <c r="W15" s="107"/>
      <c r="X15" s="107"/>
      <c r="Y15" s="107"/>
      <c r="Z15" s="152"/>
      <c r="AA15" s="779"/>
      <c r="AB15" s="5"/>
    </row>
    <row r="16" spans="1:28" s="697" customFormat="1" ht="15" customHeight="1" x14ac:dyDescent="0.2">
      <c r="A16" s="392" t="s">
        <v>219</v>
      </c>
      <c r="B16" s="74"/>
      <c r="C16" s="1376" t="s">
        <v>1641</v>
      </c>
      <c r="D16" s="1377"/>
      <c r="E16" s="1377"/>
      <c r="F16" s="1377"/>
      <c r="G16" s="1377"/>
      <c r="H16" s="1377"/>
      <c r="I16" s="1377"/>
      <c r="J16" s="1377"/>
      <c r="K16" s="1377"/>
      <c r="L16" s="1377"/>
      <c r="M16" s="1377"/>
      <c r="N16" s="1377"/>
      <c r="O16" s="1377"/>
      <c r="P16" s="1377"/>
      <c r="Q16" s="1377"/>
      <c r="R16" s="1377"/>
      <c r="S16" s="1377"/>
      <c r="T16" s="1377"/>
      <c r="U16" s="1377"/>
      <c r="V16" s="1377"/>
      <c r="W16" s="1377"/>
      <c r="X16" s="1377"/>
      <c r="Y16" s="56"/>
      <c r="Z16" s="69"/>
      <c r="AA16" s="779"/>
      <c r="AB16" s="5"/>
    </row>
    <row r="17" spans="1:28" s="313" customFormat="1" ht="9" customHeight="1" x14ac:dyDescent="0.2">
      <c r="A17" s="743"/>
      <c r="B17" s="146"/>
      <c r="C17" s="147"/>
      <c r="D17" s="147"/>
      <c r="E17" s="147"/>
      <c r="F17" s="147"/>
      <c r="G17" s="147"/>
      <c r="H17" s="147"/>
      <c r="I17" s="147"/>
      <c r="J17" s="147"/>
      <c r="K17" s="147"/>
      <c r="L17" s="147"/>
      <c r="M17" s="147"/>
      <c r="N17" s="147"/>
      <c r="O17" s="147"/>
      <c r="P17" s="147"/>
      <c r="Q17" s="147"/>
      <c r="R17" s="147"/>
      <c r="S17" s="147"/>
      <c r="T17" s="147"/>
      <c r="U17" s="147"/>
      <c r="V17" s="147"/>
      <c r="W17" s="147"/>
      <c r="X17" s="147"/>
      <c r="Y17" s="148"/>
      <c r="Z17" s="149"/>
      <c r="AA17" s="772"/>
      <c r="AB17" s="136"/>
    </row>
    <row r="18" spans="1:28" s="313" customFormat="1" ht="5.45" customHeight="1" x14ac:dyDescent="0.2">
      <c r="A18" s="743"/>
      <c r="B18" s="906"/>
      <c r="C18" s="905"/>
      <c r="D18" s="905"/>
      <c r="E18" s="905"/>
      <c r="F18" s="905"/>
      <c r="G18" s="905"/>
      <c r="H18" s="905"/>
      <c r="I18" s="905"/>
      <c r="J18" s="905"/>
      <c r="K18" s="905"/>
      <c r="L18" s="905"/>
      <c r="M18" s="905"/>
      <c r="N18" s="905"/>
      <c r="O18" s="905"/>
      <c r="P18" s="905"/>
      <c r="Q18" s="905"/>
      <c r="R18" s="905"/>
      <c r="S18" s="905"/>
      <c r="T18" s="905"/>
      <c r="U18" s="905"/>
      <c r="V18" s="905"/>
      <c r="W18" s="905"/>
      <c r="X18" s="905"/>
      <c r="Y18" s="669"/>
      <c r="Z18" s="670"/>
      <c r="AA18" s="772"/>
      <c r="AB18" s="136"/>
    </row>
    <row r="19" spans="1:28" s="313" customFormat="1" ht="24" customHeight="1" x14ac:dyDescent="0.2">
      <c r="A19" s="743"/>
      <c r="B19" s="216"/>
      <c r="C19" s="224" t="s">
        <v>1328</v>
      </c>
      <c r="D19" s="224"/>
      <c r="E19" s="224"/>
      <c r="F19" s="224"/>
      <c r="G19" s="224"/>
      <c r="H19" s="139"/>
      <c r="I19" s="435"/>
      <c r="J19" s="435"/>
      <c r="K19" s="435"/>
      <c r="L19" s="139"/>
      <c r="M19" s="435"/>
      <c r="N19" s="435"/>
      <c r="O19" s="435"/>
      <c r="P19" s="139"/>
      <c r="Q19" s="435"/>
      <c r="R19" s="435"/>
      <c r="S19" s="435"/>
      <c r="T19" s="139"/>
      <c r="U19" s="435"/>
      <c r="V19" s="435"/>
      <c r="W19" s="435"/>
      <c r="X19" s="435"/>
      <c r="Y19" s="140"/>
      <c r="Z19" s="141"/>
      <c r="AA19" s="794"/>
      <c r="AB19" s="136"/>
    </row>
    <row r="20" spans="1:28" s="313" customFormat="1" ht="24" customHeight="1" x14ac:dyDescent="0.2">
      <c r="A20" s="743"/>
      <c r="B20" s="216"/>
      <c r="C20" s="232" t="s">
        <v>62</v>
      </c>
      <c r="D20" s="428"/>
      <c r="E20" s="428"/>
      <c r="F20" s="428"/>
      <c r="G20" s="428"/>
      <c r="H20" s="138"/>
      <c r="I20" s="426"/>
      <c r="J20" s="426"/>
      <c r="K20" s="426"/>
      <c r="L20" s="138"/>
      <c r="M20" s="426"/>
      <c r="N20" s="426"/>
      <c r="O20" s="426"/>
      <c r="P20" s="138"/>
      <c r="Q20" s="426"/>
      <c r="R20" s="426"/>
      <c r="S20" s="426"/>
      <c r="T20" s="138"/>
      <c r="U20" s="426"/>
      <c r="V20" s="426"/>
      <c r="W20" s="426"/>
      <c r="X20" s="426"/>
      <c r="Y20" s="140"/>
      <c r="Z20" s="141"/>
      <c r="AA20" s="794"/>
      <c r="AB20" s="136"/>
    </row>
    <row r="21" spans="1:28" s="313" customFormat="1" ht="36" customHeight="1" x14ac:dyDescent="0.2">
      <c r="A21" s="746" t="s">
        <v>219</v>
      </c>
      <c r="B21" s="216"/>
      <c r="C21" s="1457" t="s">
        <v>1828</v>
      </c>
      <c r="D21" s="1457"/>
      <c r="E21" s="1457"/>
      <c r="F21" s="1457"/>
      <c r="G21" s="1457"/>
      <c r="H21" s="1457"/>
      <c r="I21" s="1457"/>
      <c r="J21" s="1457"/>
      <c r="K21" s="1457"/>
      <c r="L21" s="1457"/>
      <c r="M21" s="1457"/>
      <c r="N21" s="1457"/>
      <c r="O21" s="1457"/>
      <c r="P21" s="1457"/>
      <c r="Q21" s="1457"/>
      <c r="R21" s="1457"/>
      <c r="S21" s="1457"/>
      <c r="T21" s="1457"/>
      <c r="U21" s="1457"/>
      <c r="V21" s="1457"/>
      <c r="W21" s="1457"/>
      <c r="X21" s="1457"/>
      <c r="Y21" s="1457"/>
      <c r="Z21" s="141"/>
      <c r="AA21" s="794"/>
      <c r="AB21" s="136"/>
    </row>
    <row r="22" spans="1:28" s="313" customFormat="1" ht="9" customHeight="1" x14ac:dyDescent="0.2">
      <c r="A22" s="743"/>
      <c r="B22" s="216"/>
      <c r="C22" s="139"/>
      <c r="D22" s="435"/>
      <c r="E22" s="435"/>
      <c r="F22" s="435"/>
      <c r="G22" s="435"/>
      <c r="H22" s="138"/>
      <c r="I22" s="426"/>
      <c r="J22" s="426"/>
      <c r="K22" s="426"/>
      <c r="L22" s="138"/>
      <c r="M22" s="426"/>
      <c r="N22" s="426"/>
      <c r="O22" s="426"/>
      <c r="P22" s="138"/>
      <c r="Q22" s="426"/>
      <c r="R22" s="426"/>
      <c r="S22" s="426"/>
      <c r="T22" s="138"/>
      <c r="U22" s="426"/>
      <c r="V22" s="426"/>
      <c r="W22" s="426"/>
      <c r="X22" s="426"/>
      <c r="Y22" s="140"/>
      <c r="Z22" s="141"/>
      <c r="AA22" s="794"/>
      <c r="AB22" s="136"/>
    </row>
    <row r="23" spans="1:28" s="313" customFormat="1" ht="35.25" customHeight="1" x14ac:dyDescent="0.2">
      <c r="A23" s="743"/>
      <c r="B23" s="216"/>
      <c r="C23" s="2130" t="s">
        <v>78</v>
      </c>
      <c r="D23" s="2131"/>
      <c r="E23" s="2131"/>
      <c r="F23" s="2131"/>
      <c r="G23" s="2131"/>
      <c r="H23" s="2131"/>
      <c r="I23" s="2131"/>
      <c r="J23" s="2131"/>
      <c r="K23" s="2131"/>
      <c r="L23" s="2131"/>
      <c r="M23" s="2131"/>
      <c r="N23" s="2131"/>
      <c r="O23" s="2131"/>
      <c r="P23" s="2131"/>
      <c r="Q23" s="2131"/>
      <c r="R23" s="2132"/>
      <c r="S23" s="2204" t="s">
        <v>777</v>
      </c>
      <c r="T23" s="2205"/>
      <c r="U23" s="2205"/>
      <c r="V23" s="2205"/>
      <c r="W23" s="2205"/>
      <c r="X23" s="2206"/>
      <c r="Y23" s="140"/>
      <c r="Z23" s="141"/>
      <c r="AA23" s="794"/>
      <c r="AB23" s="136"/>
    </row>
    <row r="24" spans="1:28" s="313" customFormat="1" ht="21" customHeight="1" x14ac:dyDescent="0.2">
      <c r="A24" s="745" t="s">
        <v>236</v>
      </c>
      <c r="B24" s="216"/>
      <c r="C24" s="575" t="s">
        <v>342</v>
      </c>
      <c r="D24" s="600"/>
      <c r="E24" s="600"/>
      <c r="F24" s="600"/>
      <c r="G24" s="600"/>
      <c r="H24" s="600"/>
      <c r="I24" s="600"/>
      <c r="J24" s="600"/>
      <c r="K24" s="600"/>
      <c r="L24" s="600"/>
      <c r="M24" s="600"/>
      <c r="N24" s="600"/>
      <c r="O24" s="600"/>
      <c r="P24" s="600"/>
      <c r="Q24" s="600"/>
      <c r="R24" s="600"/>
      <c r="S24" s="2278"/>
      <c r="T24" s="2279"/>
      <c r="U24" s="2279"/>
      <c r="V24" s="2279"/>
      <c r="W24" s="2279"/>
      <c r="X24" s="2280"/>
      <c r="Y24" s="219" t="s">
        <v>752</v>
      </c>
      <c r="Z24" s="141"/>
      <c r="AA24" s="794">
        <f t="shared" ref="AA24:AA29" si="0">IF(S24="?",0,IF(S24&lt;&gt;"",1,0))</f>
        <v>0</v>
      </c>
      <c r="AB24" s="136"/>
    </row>
    <row r="25" spans="1:28" s="313" customFormat="1" ht="21" customHeight="1" x14ac:dyDescent="0.2">
      <c r="A25" s="745" t="s">
        <v>605</v>
      </c>
      <c r="B25" s="216"/>
      <c r="C25" s="575" t="s">
        <v>148</v>
      </c>
      <c r="D25" s="600"/>
      <c r="E25" s="600"/>
      <c r="F25" s="600"/>
      <c r="G25" s="600"/>
      <c r="H25" s="600"/>
      <c r="I25" s="600"/>
      <c r="J25" s="600"/>
      <c r="K25" s="600"/>
      <c r="L25" s="600"/>
      <c r="M25" s="600"/>
      <c r="N25" s="600"/>
      <c r="O25" s="600"/>
      <c r="P25" s="600"/>
      <c r="Q25" s="600"/>
      <c r="R25" s="600"/>
      <c r="S25" s="2278"/>
      <c r="T25" s="2279"/>
      <c r="U25" s="2279"/>
      <c r="V25" s="2279"/>
      <c r="W25" s="2279"/>
      <c r="X25" s="2280"/>
      <c r="Y25" s="588" t="s">
        <v>752</v>
      </c>
      <c r="Z25" s="141"/>
      <c r="AA25" s="794">
        <f t="shared" si="0"/>
        <v>0</v>
      </c>
      <c r="AB25" s="136"/>
    </row>
    <row r="26" spans="1:28" s="313" customFormat="1" ht="21" customHeight="1" x14ac:dyDescent="0.2">
      <c r="A26" s="745" t="s">
        <v>606</v>
      </c>
      <c r="B26" s="216"/>
      <c r="C26" s="575" t="s">
        <v>244</v>
      </c>
      <c r="D26" s="600"/>
      <c r="E26" s="600"/>
      <c r="F26" s="600"/>
      <c r="G26" s="600"/>
      <c r="H26" s="600"/>
      <c r="I26" s="600"/>
      <c r="J26" s="600"/>
      <c r="K26" s="600"/>
      <c r="L26" s="600"/>
      <c r="M26" s="600"/>
      <c r="N26" s="600"/>
      <c r="O26" s="600"/>
      <c r="P26" s="600"/>
      <c r="Q26" s="600"/>
      <c r="R26" s="600"/>
      <c r="S26" s="2278"/>
      <c r="T26" s="2279"/>
      <c r="U26" s="2279"/>
      <c r="V26" s="2279"/>
      <c r="W26" s="2279"/>
      <c r="X26" s="2280"/>
      <c r="Y26" s="588" t="s">
        <v>752</v>
      </c>
      <c r="Z26" s="141"/>
      <c r="AA26" s="794">
        <f t="shared" si="0"/>
        <v>0</v>
      </c>
      <c r="AB26" s="136"/>
    </row>
    <row r="27" spans="1:28" s="313" customFormat="1" ht="21" customHeight="1" x14ac:dyDescent="0.2">
      <c r="A27" s="745" t="s">
        <v>607</v>
      </c>
      <c r="B27" s="216"/>
      <c r="C27" s="575" t="s">
        <v>1</v>
      </c>
      <c r="D27" s="600"/>
      <c r="E27" s="600"/>
      <c r="F27" s="600"/>
      <c r="G27" s="600"/>
      <c r="H27" s="600"/>
      <c r="I27" s="600"/>
      <c r="J27" s="600"/>
      <c r="K27" s="600"/>
      <c r="L27" s="600"/>
      <c r="M27" s="600"/>
      <c r="N27" s="600"/>
      <c r="O27" s="600"/>
      <c r="P27" s="600"/>
      <c r="Q27" s="600"/>
      <c r="R27" s="600"/>
      <c r="S27" s="2278"/>
      <c r="T27" s="2279"/>
      <c r="U27" s="2279"/>
      <c r="V27" s="2279"/>
      <c r="W27" s="2279"/>
      <c r="X27" s="2280"/>
      <c r="Y27" s="588" t="s">
        <v>752</v>
      </c>
      <c r="Z27" s="141"/>
      <c r="AA27" s="794">
        <f t="shared" si="0"/>
        <v>0</v>
      </c>
      <c r="AB27" s="136"/>
    </row>
    <row r="28" spans="1:28" s="313" customFormat="1" ht="21" customHeight="1" x14ac:dyDescent="0.2">
      <c r="A28" s="745" t="s">
        <v>609</v>
      </c>
      <c r="B28" s="216"/>
      <c r="C28" s="2281" t="s">
        <v>778</v>
      </c>
      <c r="D28" s="2282"/>
      <c r="E28" s="2282"/>
      <c r="F28" s="2282"/>
      <c r="G28" s="2282"/>
      <c r="H28" s="2282"/>
      <c r="I28" s="2282"/>
      <c r="J28" s="2282"/>
      <c r="K28" s="2282"/>
      <c r="L28" s="2282"/>
      <c r="M28" s="2282"/>
      <c r="N28" s="2282"/>
      <c r="O28" s="2282"/>
      <c r="P28" s="2282"/>
      <c r="Q28" s="2282"/>
      <c r="R28" s="2283"/>
      <c r="S28" s="2278"/>
      <c r="T28" s="2279"/>
      <c r="U28" s="2279"/>
      <c r="V28" s="2279"/>
      <c r="W28" s="2279"/>
      <c r="X28" s="2280"/>
      <c r="Y28" s="588" t="s">
        <v>752</v>
      </c>
      <c r="Z28" s="141"/>
      <c r="AA28" s="794">
        <f t="shared" si="0"/>
        <v>0</v>
      </c>
      <c r="AB28" s="136"/>
    </row>
    <row r="29" spans="1:28" s="313" customFormat="1" ht="21" customHeight="1" x14ac:dyDescent="0.2">
      <c r="A29" s="745" t="s">
        <v>610</v>
      </c>
      <c r="B29" s="216"/>
      <c r="C29" s="601" t="s">
        <v>34</v>
      </c>
      <c r="D29" s="601"/>
      <c r="E29" s="602"/>
      <c r="F29" s="604"/>
      <c r="G29" s="604"/>
      <c r="H29" s="604"/>
      <c r="I29" s="604"/>
      <c r="J29" s="604"/>
      <c r="K29" s="604"/>
      <c r="L29" s="604"/>
      <c r="M29" s="604"/>
      <c r="N29" s="604"/>
      <c r="O29" s="604"/>
      <c r="P29" s="604"/>
      <c r="Q29" s="604"/>
      <c r="R29" s="603"/>
      <c r="S29" s="2278"/>
      <c r="T29" s="2279"/>
      <c r="U29" s="2279"/>
      <c r="V29" s="2279"/>
      <c r="W29" s="2279"/>
      <c r="X29" s="2280"/>
      <c r="Y29" s="588" t="s">
        <v>752</v>
      </c>
      <c r="Z29" s="141"/>
      <c r="AA29" s="794">
        <f t="shared" si="0"/>
        <v>0</v>
      </c>
      <c r="AB29" s="136"/>
    </row>
    <row r="30" spans="1:28" s="313" customFormat="1" ht="5.45" customHeight="1" x14ac:dyDescent="0.2">
      <c r="A30" s="743"/>
      <c r="B30" s="216"/>
      <c r="C30" s="139"/>
      <c r="D30" s="435"/>
      <c r="E30" s="435"/>
      <c r="F30" s="435"/>
      <c r="G30" s="435"/>
      <c r="H30" s="138"/>
      <c r="I30" s="426"/>
      <c r="J30" s="426"/>
      <c r="K30" s="426"/>
      <c r="L30" s="138"/>
      <c r="M30" s="426"/>
      <c r="N30" s="426"/>
      <c r="O30" s="426"/>
      <c r="P30" s="587"/>
      <c r="Q30" s="587"/>
      <c r="R30" s="587"/>
      <c r="S30" s="587"/>
      <c r="T30" s="587"/>
      <c r="U30" s="426"/>
      <c r="V30" s="426"/>
      <c r="W30" s="426"/>
      <c r="X30" s="426"/>
      <c r="Y30" s="588"/>
      <c r="Z30" s="141"/>
      <c r="AA30" s="794"/>
      <c r="AB30" s="136"/>
    </row>
    <row r="31" spans="1:28" s="313" customFormat="1" ht="21" customHeight="1" x14ac:dyDescent="0.2">
      <c r="A31" s="745" t="s">
        <v>608</v>
      </c>
      <c r="B31" s="216"/>
      <c r="C31" s="628"/>
      <c r="D31" s="780"/>
      <c r="E31" s="215" t="s">
        <v>1539</v>
      </c>
      <c r="F31" s="215"/>
      <c r="G31" s="215"/>
      <c r="H31" s="227"/>
      <c r="I31" s="227"/>
      <c r="J31" s="227"/>
      <c r="K31" s="227"/>
      <c r="L31" s="227"/>
      <c r="M31" s="227"/>
      <c r="N31" s="227"/>
      <c r="O31" s="227"/>
      <c r="P31" s="227"/>
      <c r="Q31" s="227"/>
      <c r="R31" s="227"/>
      <c r="S31" s="2278"/>
      <c r="T31" s="2279"/>
      <c r="U31" s="2279"/>
      <c r="V31" s="2279"/>
      <c r="W31" s="2279"/>
      <c r="X31" s="2280"/>
      <c r="Y31" s="626" t="s">
        <v>752</v>
      </c>
      <c r="Z31" s="141"/>
      <c r="AA31" s="794">
        <f>IF(S31="?",0,IF(S31&lt;&gt;"",1,0))</f>
        <v>0</v>
      </c>
      <c r="AB31" s="136"/>
    </row>
    <row r="32" spans="1:28" s="313" customFormat="1" ht="9" customHeight="1" x14ac:dyDescent="0.2">
      <c r="A32" s="745"/>
      <c r="B32" s="216"/>
      <c r="C32" s="628"/>
      <c r="D32" s="628"/>
      <c r="E32" s="628"/>
      <c r="F32" s="628"/>
      <c r="G32" s="628"/>
      <c r="H32" s="627"/>
      <c r="I32" s="627"/>
      <c r="J32" s="627"/>
      <c r="K32" s="627"/>
      <c r="L32" s="625"/>
      <c r="M32" s="625"/>
      <c r="N32" s="625"/>
      <c r="O32" s="625"/>
      <c r="P32" s="625"/>
      <c r="Q32" s="625"/>
      <c r="R32" s="625"/>
      <c r="S32" s="625"/>
      <c r="T32" s="140"/>
      <c r="U32" s="140"/>
      <c r="V32" s="140"/>
      <c r="W32" s="140"/>
      <c r="X32" s="140"/>
      <c r="Y32" s="140"/>
      <c r="Z32" s="141"/>
      <c r="AA32" s="794"/>
      <c r="AB32" s="136"/>
    </row>
    <row r="33" spans="1:28" s="313" customFormat="1" ht="21" customHeight="1" x14ac:dyDescent="0.2">
      <c r="A33" s="745" t="s">
        <v>611</v>
      </c>
      <c r="B33" s="216"/>
      <c r="C33" s="628"/>
      <c r="D33" s="780"/>
      <c r="E33" s="215" t="s">
        <v>1247</v>
      </c>
      <c r="F33" s="215"/>
      <c r="G33" s="215"/>
      <c r="H33" s="227"/>
      <c r="I33" s="227"/>
      <c r="J33" s="227"/>
      <c r="K33" s="227"/>
      <c r="L33" s="227"/>
      <c r="M33" s="227"/>
      <c r="N33" s="227"/>
      <c r="O33" s="227"/>
      <c r="P33" s="227"/>
      <c r="Q33" s="227"/>
      <c r="R33" s="227"/>
      <c r="S33" s="2278"/>
      <c r="T33" s="2279"/>
      <c r="U33" s="2279"/>
      <c r="V33" s="2279"/>
      <c r="W33" s="2279"/>
      <c r="X33" s="2280"/>
      <c r="Y33" s="588" t="s">
        <v>752</v>
      </c>
      <c r="Z33" s="141"/>
      <c r="AA33" s="794">
        <f>IF(S33="?",0,IF(S33&lt;&gt;"",1,0))</f>
        <v>0</v>
      </c>
      <c r="AB33" s="136"/>
    </row>
    <row r="34" spans="1:28" s="313" customFormat="1" ht="9" customHeight="1" x14ac:dyDescent="0.2">
      <c r="A34" s="745"/>
      <c r="B34" s="216"/>
      <c r="C34" s="139"/>
      <c r="D34" s="435"/>
      <c r="E34" s="435"/>
      <c r="F34" s="435"/>
      <c r="G34" s="435"/>
      <c r="H34" s="220"/>
      <c r="I34" s="425"/>
      <c r="J34" s="425"/>
      <c r="K34" s="425"/>
      <c r="L34" s="138"/>
      <c r="M34" s="426"/>
      <c r="N34" s="426"/>
      <c r="O34" s="426"/>
      <c r="P34" s="138"/>
      <c r="Q34" s="426"/>
      <c r="R34" s="426"/>
      <c r="S34" s="426"/>
      <c r="T34" s="140"/>
      <c r="U34" s="140"/>
      <c r="V34" s="140"/>
      <c r="W34" s="140"/>
      <c r="X34" s="140"/>
      <c r="Y34" s="140"/>
      <c r="Z34" s="141"/>
      <c r="AA34" s="794"/>
      <c r="AB34" s="136"/>
    </row>
    <row r="35" spans="1:28" s="313" customFormat="1" ht="21" customHeight="1" x14ac:dyDescent="0.2">
      <c r="A35" s="743"/>
      <c r="B35" s="216"/>
      <c r="C35" s="229" t="s">
        <v>845</v>
      </c>
      <c r="D35" s="229"/>
      <c r="E35" s="229"/>
      <c r="F35" s="229"/>
      <c r="G35" s="229"/>
      <c r="H35" s="625"/>
      <c r="I35" s="625"/>
      <c r="J35" s="625"/>
      <c r="K35" s="625"/>
      <c r="L35" s="625"/>
      <c r="M35" s="625"/>
      <c r="N35" s="625"/>
      <c r="O35" s="625"/>
      <c r="P35" s="625"/>
      <c r="Q35" s="705"/>
      <c r="R35" s="705"/>
      <c r="S35" s="179"/>
      <c r="T35" s="302"/>
      <c r="U35" s="302"/>
      <c r="V35" s="302"/>
      <c r="W35" s="705"/>
      <c r="X35" s="140"/>
      <c r="Y35" s="140" t="s">
        <v>746</v>
      </c>
      <c r="Z35" s="141"/>
      <c r="AA35" s="794"/>
      <c r="AB35" s="136"/>
    </row>
    <row r="36" spans="1:28" s="313" customFormat="1" ht="21" customHeight="1" x14ac:dyDescent="0.2">
      <c r="A36" s="747" t="s">
        <v>842</v>
      </c>
      <c r="B36" s="137"/>
      <c r="C36" s="628" t="s">
        <v>1130</v>
      </c>
      <c r="D36" s="628"/>
      <c r="E36" s="628"/>
      <c r="F36" s="628"/>
      <c r="G36" s="628"/>
      <c r="H36" s="594"/>
      <c r="I36" s="594"/>
      <c r="J36" s="594"/>
      <c r="K36" s="628"/>
      <c r="L36" s="230"/>
      <c r="M36" s="230"/>
      <c r="N36" s="230"/>
      <c r="O36" s="230"/>
      <c r="P36" s="625"/>
      <c r="Q36" s="625"/>
      <c r="R36" s="2058" t="s">
        <v>849</v>
      </c>
      <c r="S36" s="2059"/>
      <c r="T36" s="2060"/>
      <c r="U36" s="2060"/>
      <c r="V36" s="2060"/>
      <c r="W36" s="2060"/>
      <c r="X36" s="2061"/>
      <c r="Y36" s="140"/>
      <c r="Z36" s="141" t="s">
        <v>746</v>
      </c>
      <c r="AA36" s="794">
        <f>IF(R36="?",0,IF(R36&lt;&gt;"",1,0))</f>
        <v>0</v>
      </c>
      <c r="AB36" s="136"/>
    </row>
    <row r="37" spans="1:28" s="313" customFormat="1" ht="5.45" customHeight="1" x14ac:dyDescent="0.2">
      <c r="A37" s="743"/>
      <c r="B37" s="216"/>
      <c r="C37" s="625"/>
      <c r="D37" s="625"/>
      <c r="E37" s="625"/>
      <c r="F37" s="625"/>
      <c r="G37" s="625"/>
      <c r="H37" s="625"/>
      <c r="I37" s="625"/>
      <c r="J37" s="625"/>
      <c r="K37" s="625"/>
      <c r="L37" s="625"/>
      <c r="M37" s="625"/>
      <c r="N37" s="625"/>
      <c r="O37" s="625"/>
      <c r="P37" s="226"/>
      <c r="Q37" s="226"/>
      <c r="R37" s="226"/>
      <c r="S37" s="226"/>
      <c r="T37" s="226"/>
      <c r="U37" s="226"/>
      <c r="V37" s="226"/>
      <c r="W37" s="226"/>
      <c r="X37" s="626"/>
      <c r="Y37" s="140"/>
      <c r="Z37" s="141"/>
      <c r="AA37" s="798"/>
      <c r="AB37" s="136"/>
    </row>
    <row r="38" spans="1:28" s="313" customFormat="1" ht="21" customHeight="1" x14ac:dyDescent="0.2">
      <c r="A38" s="747" t="s">
        <v>843</v>
      </c>
      <c r="B38" s="137"/>
      <c r="C38" s="627" t="s">
        <v>1029</v>
      </c>
      <c r="D38" s="626"/>
      <c r="E38" s="626"/>
      <c r="F38" s="626"/>
      <c r="G38" s="626"/>
      <c r="H38" s="626"/>
      <c r="I38" s="626"/>
      <c r="J38" s="626"/>
      <c r="K38" s="626"/>
      <c r="L38" s="626"/>
      <c r="M38" s="626"/>
      <c r="N38" s="626"/>
      <c r="O38" s="626"/>
      <c r="P38" s="626"/>
      <c r="Q38" s="626"/>
      <c r="R38" s="2062"/>
      <c r="S38" s="2284"/>
      <c r="T38" s="2284"/>
      <c r="U38" s="2284"/>
      <c r="V38" s="2284"/>
      <c r="W38" s="2284"/>
      <c r="X38" s="2284"/>
      <c r="Y38" s="140"/>
      <c r="Z38" s="141"/>
      <c r="AA38" s="794">
        <f>IF(R38="?",0,IF(R38&lt;&gt;"",1,0))</f>
        <v>0</v>
      </c>
      <c r="AB38" s="136"/>
    </row>
    <row r="39" spans="1:28" s="313" customFormat="1" ht="9" customHeight="1" x14ac:dyDescent="0.2">
      <c r="A39" s="743"/>
      <c r="B39" s="183"/>
      <c r="C39" s="147"/>
      <c r="D39" s="147"/>
      <c r="E39" s="147"/>
      <c r="F39" s="147"/>
      <c r="G39" s="147"/>
      <c r="H39" s="147"/>
      <c r="I39" s="147"/>
      <c r="J39" s="147"/>
      <c r="K39" s="147"/>
      <c r="L39" s="147"/>
      <c r="M39" s="147"/>
      <c r="N39" s="147"/>
      <c r="O39" s="147"/>
      <c r="P39" s="147"/>
      <c r="Q39" s="147"/>
      <c r="R39" s="147"/>
      <c r="S39" s="147"/>
      <c r="T39" s="147"/>
      <c r="U39" s="147"/>
      <c r="V39" s="147"/>
      <c r="W39" s="147"/>
      <c r="X39" s="148"/>
      <c r="Y39" s="148"/>
      <c r="Z39" s="149"/>
      <c r="AA39" s="794"/>
      <c r="AB39" s="136"/>
    </row>
    <row r="40" spans="1:28" s="312" customFormat="1" ht="5.25" customHeight="1" x14ac:dyDescent="0.2">
      <c r="A40" s="748"/>
      <c r="B40" s="169"/>
      <c r="C40" s="170"/>
      <c r="D40" s="325"/>
      <c r="E40" s="325"/>
      <c r="F40" s="170"/>
      <c r="G40" s="170"/>
      <c r="H40" s="170"/>
      <c r="I40" s="170"/>
      <c r="J40" s="170"/>
      <c r="K40" s="170"/>
      <c r="L40" s="170"/>
      <c r="M40" s="170"/>
      <c r="N40" s="170"/>
      <c r="O40" s="170"/>
      <c r="P40" s="170"/>
      <c r="Q40" s="170"/>
      <c r="R40" s="170"/>
      <c r="S40" s="170"/>
      <c r="T40" s="170"/>
      <c r="U40" s="170"/>
      <c r="V40" s="170"/>
      <c r="W40" s="170"/>
      <c r="X40" s="170"/>
      <c r="Y40" s="170"/>
      <c r="Z40" s="171"/>
      <c r="AA40" s="795"/>
      <c r="AB40" s="27"/>
    </row>
    <row r="41" spans="1:28" s="697" customFormat="1" ht="24" customHeight="1" x14ac:dyDescent="0.2">
      <c r="A41" s="741"/>
      <c r="B41" s="102"/>
      <c r="C41" s="308" t="s">
        <v>1321</v>
      </c>
      <c r="D41" s="75"/>
      <c r="E41" s="75"/>
      <c r="F41" s="75"/>
      <c r="G41" s="75"/>
      <c r="H41" s="88"/>
      <c r="I41" s="88"/>
      <c r="J41" s="88"/>
      <c r="K41" s="88"/>
      <c r="L41" s="88"/>
      <c r="M41" s="88"/>
      <c r="N41" s="88"/>
      <c r="O41" s="88"/>
      <c r="P41" s="88"/>
      <c r="Q41" s="88"/>
      <c r="R41" s="88"/>
      <c r="S41" s="88"/>
      <c r="T41" s="88"/>
      <c r="U41" s="88"/>
      <c r="V41" s="88"/>
      <c r="W41" s="88"/>
      <c r="X41" s="88"/>
      <c r="Y41" s="87"/>
      <c r="Z41" s="103"/>
      <c r="AA41" s="798"/>
      <c r="AB41" s="5"/>
    </row>
    <row r="42" spans="1:28" s="697" customFormat="1" ht="36" customHeight="1" x14ac:dyDescent="0.2">
      <c r="A42" s="746" t="s">
        <v>219</v>
      </c>
      <c r="B42" s="67"/>
      <c r="C42" s="2086" t="s">
        <v>1381</v>
      </c>
      <c r="D42" s="2086"/>
      <c r="E42" s="2086"/>
      <c r="F42" s="2086"/>
      <c r="G42" s="2086"/>
      <c r="H42" s="2087"/>
      <c r="I42" s="2087"/>
      <c r="J42" s="2087"/>
      <c r="K42" s="2087"/>
      <c r="L42" s="2087"/>
      <c r="M42" s="2087"/>
      <c r="N42" s="2087"/>
      <c r="O42" s="2087"/>
      <c r="P42" s="2087"/>
      <c r="Q42" s="2087"/>
      <c r="R42" s="2087"/>
      <c r="S42" s="2087"/>
      <c r="T42" s="2087"/>
      <c r="U42" s="2087"/>
      <c r="V42" s="2087"/>
      <c r="W42" s="2087"/>
      <c r="X42" s="2087"/>
      <c r="Y42" s="2087"/>
      <c r="Z42" s="69"/>
      <c r="AA42" s="798"/>
      <c r="AB42" s="5"/>
    </row>
    <row r="43" spans="1:28" s="697" customFormat="1" ht="5.25" customHeight="1" x14ac:dyDescent="0.2">
      <c r="A43" s="744"/>
      <c r="B43" s="67"/>
      <c r="C43" s="107"/>
      <c r="D43" s="107"/>
      <c r="E43" s="107"/>
      <c r="F43" s="107"/>
      <c r="G43" s="107"/>
      <c r="H43" s="108"/>
      <c r="I43" s="108"/>
      <c r="J43" s="108"/>
      <c r="K43" s="108"/>
      <c r="L43" s="108"/>
      <c r="M43" s="108"/>
      <c r="N43" s="108"/>
      <c r="O43" s="108"/>
      <c r="P43" s="55"/>
      <c r="Q43" s="55"/>
      <c r="R43" s="55"/>
      <c r="S43" s="55"/>
      <c r="T43" s="55"/>
      <c r="U43" s="55"/>
      <c r="V43" s="55"/>
      <c r="W43" s="55"/>
      <c r="X43" s="55"/>
      <c r="Y43" s="106"/>
      <c r="Z43" s="69"/>
      <c r="AA43" s="798"/>
      <c r="AB43" s="5"/>
    </row>
    <row r="44" spans="1:28" s="697" customFormat="1" ht="24" customHeight="1" x14ac:dyDescent="0.2">
      <c r="A44" s="746" t="s">
        <v>219</v>
      </c>
      <c r="B44" s="67"/>
      <c r="C44" s="2291" t="s">
        <v>853</v>
      </c>
      <c r="D44" s="2292"/>
      <c r="E44" s="2292"/>
      <c r="F44" s="2292"/>
      <c r="G44" s="2292"/>
      <c r="H44" s="2292"/>
      <c r="I44" s="2292"/>
      <c r="J44" s="2292"/>
      <c r="K44" s="2292"/>
      <c r="L44" s="2292"/>
      <c r="M44" s="2292"/>
      <c r="N44" s="2292"/>
      <c r="O44" s="2292"/>
      <c r="P44" s="2292"/>
      <c r="Q44" s="2292"/>
      <c r="R44" s="2292"/>
      <c r="S44" s="2292"/>
      <c r="T44" s="2292"/>
      <c r="U44" s="2292"/>
      <c r="V44" s="2292"/>
      <c r="W44" s="2292"/>
      <c r="X44" s="2293"/>
      <c r="Y44" s="106"/>
      <c r="Z44" s="69"/>
      <c r="AA44" s="798"/>
      <c r="AB44" s="5"/>
    </row>
    <row r="45" spans="1:28" s="697" customFormat="1" ht="9" customHeight="1" x14ac:dyDescent="0.2">
      <c r="A45" s="744"/>
      <c r="B45" s="67"/>
      <c r="C45" s="596"/>
      <c r="D45" s="596"/>
      <c r="E45" s="596"/>
      <c r="F45" s="596"/>
      <c r="G45" s="596"/>
      <c r="H45" s="109"/>
      <c r="I45" s="109"/>
      <c r="J45" s="109"/>
      <c r="K45" s="109"/>
      <c r="L45" s="109"/>
      <c r="M45" s="109"/>
      <c r="N45" s="109"/>
      <c r="O45" s="109"/>
      <c r="P45" s="109"/>
      <c r="Q45" s="109"/>
      <c r="R45" s="109"/>
      <c r="S45" s="109"/>
      <c r="T45" s="109"/>
      <c r="U45" s="109"/>
      <c r="V45" s="109"/>
      <c r="W45" s="109"/>
      <c r="X45" s="109"/>
      <c r="Y45" s="109"/>
      <c r="Z45" s="69"/>
      <c r="AA45" s="798"/>
      <c r="AB45" s="5"/>
    </row>
    <row r="46" spans="1:28" s="697" customFormat="1" ht="21" customHeight="1" x14ac:dyDescent="0.2">
      <c r="A46" s="741" t="s">
        <v>797</v>
      </c>
      <c r="B46" s="67"/>
      <c r="C46" s="2288" t="s">
        <v>798</v>
      </c>
      <c r="D46" s="2289"/>
      <c r="E46" s="2289"/>
      <c r="F46" s="2289"/>
      <c r="G46" s="2289"/>
      <c r="H46" s="2289"/>
      <c r="I46" s="2289"/>
      <c r="J46" s="2289"/>
      <c r="K46" s="2289"/>
      <c r="L46" s="2289"/>
      <c r="M46" s="2289"/>
      <c r="N46" s="2289"/>
      <c r="O46" s="2289"/>
      <c r="P46" s="2289"/>
      <c r="Q46" s="2289"/>
      <c r="R46" s="2289"/>
      <c r="S46" s="2289"/>
      <c r="T46" s="2290"/>
      <c r="U46" s="2285"/>
      <c r="V46" s="2286"/>
      <c r="W46" s="2287"/>
      <c r="X46" s="231" t="s">
        <v>736</v>
      </c>
      <c r="Y46" s="87"/>
      <c r="Z46" s="103"/>
      <c r="AA46" s="794">
        <f>IF(U46="?",0,IF(U46&lt;&gt;"",1,0))</f>
        <v>0</v>
      </c>
      <c r="AB46" s="5"/>
    </row>
    <row r="47" spans="1:28" s="312" customFormat="1" ht="9" customHeight="1" x14ac:dyDescent="0.2">
      <c r="A47" s="741" t="str">
        <f>IF(L4&lt;&gt;"",L4,"")</f>
        <v>00000000</v>
      </c>
      <c r="B47" s="146"/>
      <c r="C47" s="147"/>
      <c r="D47" s="147"/>
      <c r="E47" s="147"/>
      <c r="F47" s="147"/>
      <c r="G47" s="147"/>
      <c r="H47" s="147"/>
      <c r="I47" s="147"/>
      <c r="J47" s="147"/>
      <c r="K47" s="147"/>
      <c r="L47" s="147"/>
      <c r="M47" s="147"/>
      <c r="N47" s="147"/>
      <c r="O47" s="147"/>
      <c r="P47" s="147"/>
      <c r="Q47" s="147"/>
      <c r="R47" s="147"/>
      <c r="S47" s="147"/>
      <c r="T47" s="147"/>
      <c r="U47" s="147"/>
      <c r="V47" s="148"/>
      <c r="W47" s="148"/>
      <c r="X47" s="148"/>
      <c r="Y47" s="148"/>
      <c r="Z47" s="149"/>
      <c r="AA47" s="795"/>
      <c r="AB47" s="27"/>
    </row>
    <row r="48" spans="1:28" s="313" customFormat="1" ht="5.25" customHeight="1" x14ac:dyDescent="0.2">
      <c r="A48" s="743"/>
      <c r="B48" s="132"/>
      <c r="C48" s="133"/>
      <c r="D48" s="133"/>
      <c r="E48" s="133"/>
      <c r="F48" s="133"/>
      <c r="G48" s="133"/>
      <c r="H48" s="133"/>
      <c r="I48" s="133"/>
      <c r="J48" s="133"/>
      <c r="K48" s="133"/>
      <c r="L48" s="133"/>
      <c r="M48" s="133"/>
      <c r="N48" s="133"/>
      <c r="O48" s="133"/>
      <c r="P48" s="133"/>
      <c r="Q48" s="133"/>
      <c r="R48" s="133"/>
      <c r="S48" s="133"/>
      <c r="T48" s="133"/>
      <c r="U48" s="133"/>
      <c r="V48" s="133"/>
      <c r="W48" s="133"/>
      <c r="X48" s="133"/>
      <c r="Y48" s="134"/>
      <c r="Z48" s="135"/>
      <c r="AA48" s="794"/>
      <c r="AB48" s="136"/>
    </row>
    <row r="49" spans="1:28" s="313" customFormat="1" ht="24" customHeight="1" x14ac:dyDescent="0.2">
      <c r="A49" s="743"/>
      <c r="B49" s="216"/>
      <c r="C49" s="224" t="s">
        <v>784</v>
      </c>
      <c r="D49" s="224"/>
      <c r="E49" s="224"/>
      <c r="F49" s="224"/>
      <c r="G49" s="224"/>
      <c r="H49" s="139"/>
      <c r="I49" s="435"/>
      <c r="J49" s="435"/>
      <c r="K49" s="435"/>
      <c r="L49" s="139"/>
      <c r="M49" s="435"/>
      <c r="N49" s="435"/>
      <c r="O49" s="435"/>
      <c r="P49" s="139"/>
      <c r="Q49" s="435"/>
      <c r="R49" s="435"/>
      <c r="S49" s="435"/>
      <c r="T49" s="139"/>
      <c r="U49" s="435"/>
      <c r="V49" s="435"/>
      <c r="W49" s="435"/>
      <c r="X49" s="435"/>
      <c r="Y49" s="140"/>
      <c r="Z49" s="141"/>
      <c r="AA49" s="794"/>
      <c r="AB49" s="136"/>
    </row>
    <row r="50" spans="1:28" s="313" customFormat="1" ht="21" customHeight="1" x14ac:dyDescent="0.25">
      <c r="A50" s="743"/>
      <c r="B50" s="216"/>
      <c r="C50" s="607" t="s">
        <v>227</v>
      </c>
      <c r="D50" s="428"/>
      <c r="E50" s="428"/>
      <c r="F50" s="428"/>
      <c r="G50" s="428"/>
      <c r="H50" s="138"/>
      <c r="I50" s="426"/>
      <c r="J50" s="426"/>
      <c r="K50" s="426"/>
      <c r="L50" s="138"/>
      <c r="M50" s="426"/>
      <c r="N50" s="426"/>
      <c r="O50" s="426"/>
      <c r="P50" s="138"/>
      <c r="Q50" s="426"/>
      <c r="R50" s="426"/>
      <c r="S50" s="426"/>
      <c r="T50" s="138"/>
      <c r="U50" s="426"/>
      <c r="V50" s="426"/>
      <c r="W50" s="426"/>
      <c r="X50" s="426"/>
      <c r="Y50" s="140"/>
      <c r="Z50" s="141"/>
      <c r="AA50" s="794"/>
      <c r="AB50" s="136"/>
    </row>
    <row r="51" spans="1:28" s="313" customFormat="1" ht="5.45" customHeight="1" x14ac:dyDescent="0.2">
      <c r="A51" s="743"/>
      <c r="B51" s="216"/>
      <c r="C51" s="587"/>
      <c r="D51" s="587"/>
      <c r="E51" s="587"/>
      <c r="F51" s="587"/>
      <c r="G51" s="587"/>
      <c r="H51" s="587"/>
      <c r="I51" s="587"/>
      <c r="J51" s="587"/>
      <c r="K51" s="587"/>
      <c r="L51" s="587"/>
      <c r="M51" s="587"/>
      <c r="N51" s="587"/>
      <c r="O51" s="587"/>
      <c r="P51" s="587"/>
      <c r="Q51" s="587"/>
      <c r="R51" s="587"/>
      <c r="S51" s="587"/>
      <c r="T51" s="587"/>
      <c r="U51" s="587"/>
      <c r="V51" s="587"/>
      <c r="W51" s="587"/>
      <c r="X51" s="587"/>
      <c r="Y51" s="140"/>
      <c r="Z51" s="141"/>
      <c r="AA51" s="794"/>
      <c r="AB51" s="136"/>
    </row>
    <row r="52" spans="1:28" s="313" customFormat="1" ht="21" customHeight="1" x14ac:dyDescent="0.2">
      <c r="A52" s="745" t="s">
        <v>617</v>
      </c>
      <c r="B52" s="216"/>
      <c r="C52" s="591" t="s">
        <v>121</v>
      </c>
      <c r="D52" s="426"/>
      <c r="E52" s="426"/>
      <c r="F52" s="426"/>
      <c r="G52" s="426"/>
      <c r="H52" s="138"/>
      <c r="I52" s="426"/>
      <c r="J52" s="426"/>
      <c r="K52" s="426"/>
      <c r="L52" s="138"/>
      <c r="M52" s="426"/>
      <c r="N52" s="426"/>
      <c r="O52" s="426"/>
      <c r="P52" s="587"/>
      <c r="Q52" s="587"/>
      <c r="R52" s="587"/>
      <c r="S52" s="587"/>
      <c r="T52" s="625"/>
      <c r="U52" s="587"/>
      <c r="V52" s="2192"/>
      <c r="W52" s="2193"/>
      <c r="X52" s="2194"/>
      <c r="Y52" s="140"/>
      <c r="Z52" s="141"/>
      <c r="AA52" s="794">
        <f>IF(V52="?",0,IF(V52&lt;&gt;"",1,0))</f>
        <v>0</v>
      </c>
      <c r="AB52" s="136"/>
    </row>
    <row r="53" spans="1:28" s="313" customFormat="1" ht="5.45" customHeight="1" x14ac:dyDescent="0.2">
      <c r="A53" s="743"/>
      <c r="B53" s="216"/>
      <c r="C53" s="138"/>
      <c r="D53" s="426"/>
      <c r="E53" s="426"/>
      <c r="F53" s="426"/>
      <c r="G53" s="426"/>
      <c r="H53" s="138"/>
      <c r="I53" s="426"/>
      <c r="J53" s="426"/>
      <c r="K53" s="426"/>
      <c r="L53" s="138"/>
      <c r="M53" s="426"/>
      <c r="N53" s="426"/>
      <c r="O53" s="426"/>
      <c r="P53" s="138"/>
      <c r="Q53" s="426"/>
      <c r="R53" s="426"/>
      <c r="S53" s="426"/>
      <c r="T53" s="625"/>
      <c r="U53" s="138"/>
      <c r="V53" s="426"/>
      <c r="W53" s="426"/>
      <c r="X53" s="426"/>
      <c r="Y53" s="140"/>
      <c r="Z53" s="141"/>
      <c r="AA53" s="794"/>
      <c r="AB53" s="136"/>
    </row>
    <row r="54" spans="1:28" s="313" customFormat="1" ht="21" customHeight="1" x14ac:dyDescent="0.2">
      <c r="A54" s="745" t="s">
        <v>618</v>
      </c>
      <c r="B54" s="216"/>
      <c r="C54" s="780"/>
      <c r="D54" s="374" t="s">
        <v>779</v>
      </c>
      <c r="E54" s="437"/>
      <c r="F54" s="437"/>
      <c r="G54" s="437"/>
      <c r="H54" s="287"/>
      <c r="I54" s="287"/>
      <c r="J54" s="287"/>
      <c r="K54" s="287"/>
      <c r="L54" s="287"/>
      <c r="M54" s="287"/>
      <c r="N54" s="287"/>
      <c r="O54" s="587"/>
      <c r="P54" s="587"/>
      <c r="Q54" s="587"/>
      <c r="R54" s="587"/>
      <c r="S54" s="587"/>
      <c r="T54" s="625"/>
      <c r="U54" s="587"/>
      <c r="V54" s="2192"/>
      <c r="W54" s="2193"/>
      <c r="X54" s="2194"/>
      <c r="Y54" s="140"/>
      <c r="Z54" s="141"/>
      <c r="AA54" s="794">
        <f>IF(V54="?",0,IF(V54&lt;&gt;"",1,0))</f>
        <v>0</v>
      </c>
      <c r="AB54" s="136"/>
    </row>
    <row r="55" spans="1:28" s="313" customFormat="1" ht="5.45" customHeight="1" x14ac:dyDescent="0.2">
      <c r="A55" s="743"/>
      <c r="B55" s="216"/>
      <c r="C55" s="287"/>
      <c r="D55" s="287"/>
      <c r="E55" s="287"/>
      <c r="F55" s="287"/>
      <c r="G55" s="287"/>
      <c r="H55" s="287"/>
      <c r="I55" s="287"/>
      <c r="J55" s="287"/>
      <c r="K55" s="287"/>
      <c r="L55" s="287"/>
      <c r="M55" s="287"/>
      <c r="N55" s="287"/>
      <c r="O55" s="287"/>
      <c r="P55" s="287"/>
      <c r="Q55" s="287"/>
      <c r="R55" s="287"/>
      <c r="S55" s="287"/>
      <c r="T55" s="287"/>
      <c r="U55" s="278"/>
      <c r="V55" s="426"/>
      <c r="W55" s="426"/>
      <c r="X55" s="426"/>
      <c r="Y55" s="140"/>
      <c r="Z55" s="141"/>
      <c r="AA55" s="794"/>
      <c r="AB55" s="136"/>
    </row>
    <row r="56" spans="1:28" s="313" customFormat="1" ht="21" customHeight="1" x14ac:dyDescent="0.2">
      <c r="A56" s="745" t="s">
        <v>619</v>
      </c>
      <c r="B56" s="216"/>
      <c r="C56" s="780"/>
      <c r="D56" s="374" t="s">
        <v>780</v>
      </c>
      <c r="E56" s="437"/>
      <c r="F56" s="437"/>
      <c r="G56" s="437"/>
      <c r="H56" s="287"/>
      <c r="I56" s="287"/>
      <c r="J56" s="287"/>
      <c r="K56" s="287"/>
      <c r="L56" s="287"/>
      <c r="M56" s="287"/>
      <c r="N56" s="287"/>
      <c r="O56" s="587"/>
      <c r="P56" s="587"/>
      <c r="Q56" s="587"/>
      <c r="R56" s="587"/>
      <c r="S56" s="587"/>
      <c r="T56" s="625"/>
      <c r="U56" s="587"/>
      <c r="V56" s="2192"/>
      <c r="W56" s="2193"/>
      <c r="X56" s="2194"/>
      <c r="Y56" s="140"/>
      <c r="Z56" s="141"/>
      <c r="AA56" s="794">
        <f>IF(V56="?",0,IF(V56&lt;&gt;"",1,0))</f>
        <v>0</v>
      </c>
      <c r="AB56" s="136"/>
    </row>
    <row r="57" spans="1:28" s="313" customFormat="1" ht="5.45" customHeight="1" x14ac:dyDescent="0.2">
      <c r="A57" s="743"/>
      <c r="B57" s="216"/>
      <c r="C57" s="287"/>
      <c r="D57" s="287"/>
      <c r="E57" s="287"/>
      <c r="F57" s="287"/>
      <c r="G57" s="287"/>
      <c r="H57" s="287"/>
      <c r="I57" s="287"/>
      <c r="J57" s="287"/>
      <c r="K57" s="287"/>
      <c r="L57" s="287"/>
      <c r="M57" s="287"/>
      <c r="N57" s="287"/>
      <c r="O57" s="287"/>
      <c r="P57" s="287"/>
      <c r="Q57" s="287"/>
      <c r="R57" s="287"/>
      <c r="S57" s="287"/>
      <c r="T57" s="287"/>
      <c r="U57" s="293"/>
      <c r="V57" s="426"/>
      <c r="W57" s="426"/>
      <c r="X57" s="426"/>
      <c r="Y57" s="140"/>
      <c r="Z57" s="141"/>
      <c r="AA57" s="794"/>
      <c r="AB57" s="136"/>
    </row>
    <row r="58" spans="1:28" s="313" customFormat="1" ht="21" customHeight="1" x14ac:dyDescent="0.2">
      <c r="A58" s="745" t="s">
        <v>620</v>
      </c>
      <c r="B58" s="216"/>
      <c r="C58" s="780"/>
      <c r="D58" s="374" t="s">
        <v>781</v>
      </c>
      <c r="E58" s="437"/>
      <c r="F58" s="437"/>
      <c r="G58" s="437"/>
      <c r="H58" s="287"/>
      <c r="I58" s="287"/>
      <c r="J58" s="287"/>
      <c r="K58" s="287"/>
      <c r="L58" s="287"/>
      <c r="M58" s="287"/>
      <c r="N58" s="287"/>
      <c r="O58" s="587"/>
      <c r="P58" s="587"/>
      <c r="Q58" s="587"/>
      <c r="R58" s="587"/>
      <c r="S58" s="587"/>
      <c r="T58" s="625"/>
      <c r="U58" s="587"/>
      <c r="V58" s="2192"/>
      <c r="W58" s="2193"/>
      <c r="X58" s="2194"/>
      <c r="Y58" s="140"/>
      <c r="Z58" s="141"/>
      <c r="AA58" s="794">
        <f>IF(V58="?",0,IF(V58&lt;&gt;"",1,0))</f>
        <v>0</v>
      </c>
      <c r="AB58" s="136"/>
    </row>
    <row r="59" spans="1:28" s="313" customFormat="1" ht="5.45" customHeight="1" x14ac:dyDescent="0.2">
      <c r="A59" s="743"/>
      <c r="B59" s="216"/>
      <c r="C59" s="293"/>
      <c r="D59" s="426"/>
      <c r="E59" s="426"/>
      <c r="F59" s="426"/>
      <c r="G59" s="426"/>
      <c r="H59" s="293"/>
      <c r="I59" s="426"/>
      <c r="J59" s="426"/>
      <c r="K59" s="426"/>
      <c r="L59" s="293"/>
      <c r="M59" s="426"/>
      <c r="N59" s="426"/>
      <c r="O59" s="426"/>
      <c r="P59" s="293"/>
      <c r="Q59" s="426"/>
      <c r="R59" s="426"/>
      <c r="S59" s="426"/>
      <c r="T59" s="625"/>
      <c r="U59" s="293"/>
      <c r="V59" s="426"/>
      <c r="W59" s="426"/>
      <c r="X59" s="426"/>
      <c r="Y59" s="140"/>
      <c r="Z59" s="141"/>
      <c r="AA59" s="794"/>
      <c r="AB59" s="136"/>
    </row>
    <row r="60" spans="1:28" s="313" customFormat="1" ht="21" customHeight="1" x14ac:dyDescent="0.2">
      <c r="A60" s="747" t="s">
        <v>801</v>
      </c>
      <c r="B60" s="216"/>
      <c r="C60" s="591" t="s">
        <v>800</v>
      </c>
      <c r="D60" s="426"/>
      <c r="E60" s="426"/>
      <c r="F60" s="426"/>
      <c r="G60" s="426"/>
      <c r="H60" s="138"/>
      <c r="I60" s="426"/>
      <c r="J60" s="426"/>
      <c r="K60" s="2192"/>
      <c r="L60" s="2193"/>
      <c r="M60" s="2194"/>
      <c r="N60" s="628" t="s">
        <v>203</v>
      </c>
      <c r="O60" s="140"/>
      <c r="P60" s="2192"/>
      <c r="Q60" s="2193"/>
      <c r="R60" s="2194"/>
      <c r="S60" s="628" t="s">
        <v>204</v>
      </c>
      <c r="T60" s="628"/>
      <c r="U60" s="140"/>
      <c r="V60" s="2294"/>
      <c r="W60" s="2294"/>
      <c r="X60" s="2294"/>
      <c r="Y60" s="140"/>
      <c r="Z60" s="141"/>
      <c r="AA60" s="794">
        <f>IF(K60="?",0,IF(K60&lt;&gt;"",1,0))+IF(P60="?",0,IF(P60&lt;&gt;"",1,0))</f>
        <v>0</v>
      </c>
      <c r="AB60" s="136"/>
    </row>
    <row r="61" spans="1:28" s="313" customFormat="1" ht="5.45" customHeight="1" x14ac:dyDescent="0.2">
      <c r="A61" s="745"/>
      <c r="B61" s="216"/>
      <c r="C61" s="591"/>
      <c r="D61" s="426"/>
      <c r="E61" s="426"/>
      <c r="F61" s="426"/>
      <c r="G61" s="426"/>
      <c r="H61" s="138"/>
      <c r="I61" s="426"/>
      <c r="J61" s="426"/>
      <c r="K61" s="426"/>
      <c r="L61" s="138"/>
      <c r="M61" s="426"/>
      <c r="N61" s="426"/>
      <c r="O61" s="426"/>
      <c r="P61" s="138"/>
      <c r="Q61" s="426"/>
      <c r="R61" s="426"/>
      <c r="S61" s="426"/>
      <c r="T61" s="625"/>
      <c r="U61" s="138"/>
      <c r="V61" s="426"/>
      <c r="W61" s="426"/>
      <c r="X61" s="426"/>
      <c r="Y61" s="140"/>
      <c r="Z61" s="141"/>
      <c r="AA61" s="794"/>
      <c r="AB61" s="136"/>
    </row>
    <row r="62" spans="1:28" s="313" customFormat="1" ht="21" customHeight="1" x14ac:dyDescent="0.2">
      <c r="A62" s="745" t="s">
        <v>621</v>
      </c>
      <c r="B62" s="216"/>
      <c r="C62" s="591" t="s">
        <v>787</v>
      </c>
      <c r="D62" s="591"/>
      <c r="E62" s="591"/>
      <c r="F62" s="591"/>
      <c r="G62" s="591"/>
      <c r="H62" s="591"/>
      <c r="I62" s="591"/>
      <c r="J62" s="591"/>
      <c r="K62" s="591"/>
      <c r="L62" s="591"/>
      <c r="M62" s="422"/>
      <c r="N62" s="422"/>
      <c r="O62" s="587"/>
      <c r="P62" s="587"/>
      <c r="Q62" s="587"/>
      <c r="R62" s="587"/>
      <c r="S62" s="587"/>
      <c r="T62" s="625"/>
      <c r="U62" s="587"/>
      <c r="V62" s="2192"/>
      <c r="W62" s="2193"/>
      <c r="X62" s="2194"/>
      <c r="Y62" s="140"/>
      <c r="Z62" s="141"/>
      <c r="AA62" s="794">
        <f>IF(V62="?",0,IF(V62&lt;&gt;"",1,0))</f>
        <v>0</v>
      </c>
      <c r="AB62" s="136"/>
    </row>
    <row r="63" spans="1:28" s="313" customFormat="1" ht="7.5" customHeight="1" x14ac:dyDescent="0.2">
      <c r="A63" s="745"/>
      <c r="B63" s="216"/>
      <c r="C63" s="628"/>
      <c r="D63" s="625"/>
      <c r="E63" s="625"/>
      <c r="F63" s="625"/>
      <c r="G63" s="625"/>
      <c r="H63" s="625"/>
      <c r="I63" s="625"/>
      <c r="J63" s="625"/>
      <c r="K63" s="625"/>
      <c r="L63" s="625"/>
      <c r="M63" s="625"/>
      <c r="N63" s="625"/>
      <c r="O63" s="625"/>
      <c r="P63" s="625"/>
      <c r="Q63" s="625"/>
      <c r="R63" s="625"/>
      <c r="S63" s="625"/>
      <c r="T63" s="625"/>
      <c r="U63" s="625"/>
      <c r="V63" s="625"/>
      <c r="W63" s="625"/>
      <c r="X63" s="1090"/>
      <c r="Y63" s="140"/>
      <c r="Z63" s="141"/>
      <c r="AA63" s="794"/>
      <c r="AB63" s="136"/>
    </row>
    <row r="64" spans="1:28" s="313" customFormat="1" ht="15" customHeight="1" x14ac:dyDescent="0.2">
      <c r="A64" s="2128" t="s">
        <v>1594</v>
      </c>
      <c r="B64" s="216"/>
      <c r="C64" s="1094"/>
      <c r="D64" s="1102"/>
      <c r="E64" s="1100"/>
      <c r="F64" s="1100"/>
      <c r="G64" s="1100"/>
      <c r="H64" s="1100"/>
      <c r="I64" s="1100"/>
      <c r="J64" s="1100"/>
      <c r="K64" s="1100"/>
      <c r="L64" s="1095"/>
      <c r="M64" s="2175" t="s">
        <v>1455</v>
      </c>
      <c r="N64" s="2176"/>
      <c r="O64" s="2176" t="s">
        <v>1429</v>
      </c>
      <c r="P64" s="2176"/>
      <c r="Q64" s="2176"/>
      <c r="R64" s="2176"/>
      <c r="S64" s="2177" t="s">
        <v>1540</v>
      </c>
      <c r="T64" s="2176"/>
      <c r="U64" s="2176" t="s">
        <v>1429</v>
      </c>
      <c r="V64" s="2176"/>
      <c r="W64" s="2176"/>
      <c r="X64" s="2178"/>
      <c r="Y64" s="140"/>
      <c r="Z64" s="141"/>
      <c r="AA64" s="794"/>
      <c r="AB64" s="136"/>
    </row>
    <row r="65" spans="1:28" s="313" customFormat="1" ht="24" customHeight="1" x14ac:dyDescent="0.2">
      <c r="A65" s="1927"/>
      <c r="B65" s="216"/>
      <c r="C65" s="1096"/>
      <c r="D65" s="1103"/>
      <c r="E65" s="143"/>
      <c r="F65" s="143"/>
      <c r="G65" s="143"/>
      <c r="H65" s="143"/>
      <c r="I65" s="143"/>
      <c r="J65" s="143"/>
      <c r="K65" s="143"/>
      <c r="L65" s="1097"/>
      <c r="M65" s="2179" t="s">
        <v>1441</v>
      </c>
      <c r="N65" s="2180"/>
      <c r="O65" s="2181"/>
      <c r="P65" s="2173" t="s">
        <v>1442</v>
      </c>
      <c r="Q65" s="2174"/>
      <c r="R65" s="2174"/>
      <c r="S65" s="2182" t="s">
        <v>1441</v>
      </c>
      <c r="T65" s="2174"/>
      <c r="U65" s="2183"/>
      <c r="V65" s="2179" t="s">
        <v>1442</v>
      </c>
      <c r="W65" s="2180"/>
      <c r="X65" s="2181"/>
      <c r="Y65" s="140"/>
      <c r="Z65" s="141"/>
      <c r="AA65" s="794"/>
      <c r="AB65" s="136"/>
    </row>
    <row r="66" spans="1:28" s="313" customFormat="1" ht="21" customHeight="1" x14ac:dyDescent="0.2">
      <c r="A66" s="747" t="s">
        <v>630</v>
      </c>
      <c r="B66" s="216"/>
      <c r="C66" s="2154" t="s">
        <v>1433</v>
      </c>
      <c r="D66" s="2155"/>
      <c r="E66" s="2155"/>
      <c r="F66" s="2155"/>
      <c r="G66" s="2155"/>
      <c r="H66" s="2155"/>
      <c r="I66" s="2155"/>
      <c r="J66" s="2155"/>
      <c r="K66" s="2155"/>
      <c r="L66" s="2156"/>
      <c r="M66" s="2184"/>
      <c r="N66" s="2185"/>
      <c r="O66" s="2186"/>
      <c r="P66" s="2187"/>
      <c r="Q66" s="2188"/>
      <c r="R66" s="2188"/>
      <c r="S66" s="2157"/>
      <c r="T66" s="2158"/>
      <c r="U66" s="2158"/>
      <c r="V66" s="2189"/>
      <c r="W66" s="2190"/>
      <c r="X66" s="2191"/>
      <c r="Y66" s="140"/>
      <c r="Z66" s="141"/>
      <c r="AA66" s="794">
        <f>IF(M66="?",0,IF(M66&lt;&gt;"",1,0))+IF(P66="?",0,IF(P66&lt;&gt;"",1,0))+IF(S66="?",0,IF(S66&lt;&gt;"",1,0))+IF(V66="?",0,IF(V66&lt;&gt;"",1,0))</f>
        <v>0</v>
      </c>
      <c r="AB66" s="136"/>
    </row>
    <row r="67" spans="1:28" s="313" customFormat="1" ht="21" customHeight="1" x14ac:dyDescent="0.2">
      <c r="A67" s="747" t="s">
        <v>631</v>
      </c>
      <c r="B67" s="216"/>
      <c r="C67" s="2154" t="s">
        <v>1434</v>
      </c>
      <c r="D67" s="2155"/>
      <c r="E67" s="2155"/>
      <c r="F67" s="2155"/>
      <c r="G67" s="2155"/>
      <c r="H67" s="2155"/>
      <c r="I67" s="2155"/>
      <c r="J67" s="2155"/>
      <c r="K67" s="2155"/>
      <c r="L67" s="2156"/>
      <c r="M67" s="2184"/>
      <c r="N67" s="2185"/>
      <c r="O67" s="2186"/>
      <c r="P67" s="2187"/>
      <c r="Q67" s="2188"/>
      <c r="R67" s="2188"/>
      <c r="S67" s="2157"/>
      <c r="T67" s="2158"/>
      <c r="U67" s="2158"/>
      <c r="V67" s="2189"/>
      <c r="W67" s="2190"/>
      <c r="X67" s="2191"/>
      <c r="Y67" s="140"/>
      <c r="Z67" s="141"/>
      <c r="AA67" s="794">
        <f>IF(M67="?",0,IF(M67&lt;&gt;"",1,0))+IF(P67="?",0,IF(P67&lt;&gt;"",1,0))+IF(S67="?",0,IF(S67&lt;&gt;"",1,0))+IF(V67="?",0,IF(V67&lt;&gt;"",1,0))</f>
        <v>0</v>
      </c>
      <c r="AB67" s="136"/>
    </row>
    <row r="68" spans="1:28" s="313" customFormat="1" ht="9" customHeight="1" x14ac:dyDescent="0.2">
      <c r="A68" s="741"/>
      <c r="B68" s="214"/>
      <c r="C68" s="143"/>
      <c r="D68" s="143"/>
      <c r="E68" s="143"/>
      <c r="F68" s="143"/>
      <c r="G68" s="143"/>
      <c r="H68" s="143"/>
      <c r="I68" s="143"/>
      <c r="J68" s="143"/>
      <c r="K68" s="143"/>
      <c r="L68" s="143"/>
      <c r="M68" s="143"/>
      <c r="N68" s="143"/>
      <c r="O68" s="143"/>
      <c r="P68" s="143"/>
      <c r="Q68" s="143"/>
      <c r="R68" s="143"/>
      <c r="S68" s="143"/>
      <c r="T68" s="143"/>
      <c r="U68" s="143"/>
      <c r="V68" s="143"/>
      <c r="W68" s="143"/>
      <c r="X68" s="143"/>
      <c r="Y68" s="144"/>
      <c r="Z68" s="145"/>
      <c r="AA68" s="794"/>
      <c r="AB68" s="136"/>
    </row>
    <row r="69" spans="1:28" s="313" customFormat="1" ht="5.25" customHeight="1" x14ac:dyDescent="0.2">
      <c r="A69" s="741"/>
      <c r="B69" s="1098"/>
      <c r="C69" s="1100"/>
      <c r="D69" s="1100"/>
      <c r="E69" s="1100"/>
      <c r="F69" s="1100"/>
      <c r="G69" s="1100"/>
      <c r="H69" s="1100"/>
      <c r="I69" s="1100"/>
      <c r="J69" s="1100"/>
      <c r="K69" s="1100"/>
      <c r="L69" s="1100"/>
      <c r="M69" s="1100"/>
      <c r="N69" s="1100"/>
      <c r="O69" s="1100"/>
      <c r="P69" s="1100"/>
      <c r="Q69" s="1100"/>
      <c r="R69" s="1100"/>
      <c r="S69" s="1100"/>
      <c r="T69" s="1100"/>
      <c r="U69" s="1100"/>
      <c r="V69" s="1100"/>
      <c r="W69" s="1100"/>
      <c r="X69" s="1100"/>
      <c r="Y69" s="1101"/>
      <c r="Z69" s="1099"/>
      <c r="AA69" s="794"/>
      <c r="AB69" s="136"/>
    </row>
    <row r="70" spans="1:28" s="313" customFormat="1" ht="21" customHeight="1" x14ac:dyDescent="0.25">
      <c r="A70" s="743"/>
      <c r="B70" s="216"/>
      <c r="C70" s="607" t="s">
        <v>1514</v>
      </c>
      <c r="D70" s="607"/>
      <c r="E70" s="607"/>
      <c r="F70" s="607"/>
      <c r="G70" s="607"/>
      <c r="H70" s="207"/>
      <c r="I70" s="207"/>
      <c r="J70" s="207"/>
      <c r="K70" s="207"/>
      <c r="L70" s="207"/>
      <c r="M70" s="207"/>
      <c r="N70" s="207"/>
      <c r="O70" s="207"/>
      <c r="P70" s="207"/>
      <c r="Q70" s="207"/>
      <c r="R70" s="207"/>
      <c r="S70" s="207"/>
      <c r="T70" s="207"/>
      <c r="U70" s="207"/>
      <c r="V70" s="207"/>
      <c r="W70" s="207"/>
      <c r="X70" s="207"/>
      <c r="Y70" s="207"/>
      <c r="Z70" s="141"/>
      <c r="AA70" s="794"/>
      <c r="AB70" s="136"/>
    </row>
    <row r="71" spans="1:28" s="313" customFormat="1" ht="5.45" customHeight="1" x14ac:dyDescent="0.2">
      <c r="A71" s="743"/>
      <c r="B71" s="216"/>
      <c r="C71" s="587"/>
      <c r="D71" s="587"/>
      <c r="E71" s="587"/>
      <c r="F71" s="587"/>
      <c r="G71" s="587"/>
      <c r="H71" s="587"/>
      <c r="I71" s="587"/>
      <c r="J71" s="587"/>
      <c r="K71" s="587"/>
      <c r="L71" s="587"/>
      <c r="M71" s="587"/>
      <c r="N71" s="587"/>
      <c r="O71" s="587"/>
      <c r="P71" s="587"/>
      <c r="Q71" s="587"/>
      <c r="R71" s="587"/>
      <c r="S71" s="587"/>
      <c r="T71" s="587"/>
      <c r="U71" s="587"/>
      <c r="V71" s="587"/>
      <c r="W71" s="587"/>
      <c r="X71" s="587"/>
      <c r="Y71" s="140"/>
      <c r="Z71" s="141"/>
      <c r="AA71" s="794"/>
      <c r="AB71" s="136"/>
    </row>
    <row r="72" spans="1:28" s="697" customFormat="1" ht="24" customHeight="1" x14ac:dyDescent="0.2">
      <c r="A72" s="746" t="s">
        <v>219</v>
      </c>
      <c r="B72" s="67"/>
      <c r="C72" s="2296" t="s">
        <v>1561</v>
      </c>
      <c r="D72" s="2297"/>
      <c r="E72" s="2297"/>
      <c r="F72" s="2297"/>
      <c r="G72" s="2297"/>
      <c r="H72" s="2298"/>
      <c r="I72" s="2298"/>
      <c r="J72" s="2298"/>
      <c r="K72" s="2298"/>
      <c r="L72" s="2298"/>
      <c r="M72" s="2298"/>
      <c r="N72" s="2298"/>
      <c r="O72" s="2298"/>
      <c r="P72" s="2298"/>
      <c r="Q72" s="2298"/>
      <c r="R72" s="2298"/>
      <c r="S72" s="2298"/>
      <c r="T72" s="2298"/>
      <c r="U72" s="2298"/>
      <c r="V72" s="2298"/>
      <c r="W72" s="2298"/>
      <c r="X72" s="2298"/>
      <c r="Y72" s="2299"/>
      <c r="Z72" s="69"/>
      <c r="AA72" s="798"/>
      <c r="AB72" s="5"/>
    </row>
    <row r="73" spans="1:28" s="313" customFormat="1" ht="5.45" customHeight="1" x14ac:dyDescent="0.2">
      <c r="A73" s="743"/>
      <c r="B73" s="216"/>
      <c r="C73" s="625"/>
      <c r="D73" s="625"/>
      <c r="E73" s="625"/>
      <c r="F73" s="625"/>
      <c r="G73" s="625"/>
      <c r="H73" s="625"/>
      <c r="I73" s="625"/>
      <c r="J73" s="625"/>
      <c r="K73" s="625"/>
      <c r="L73" s="625"/>
      <c r="M73" s="625"/>
      <c r="N73" s="625"/>
      <c r="O73" s="625"/>
      <c r="P73" s="625"/>
      <c r="Q73" s="625"/>
      <c r="R73" s="625"/>
      <c r="S73" s="625"/>
      <c r="T73" s="625"/>
      <c r="U73" s="625"/>
      <c r="V73" s="625"/>
      <c r="W73" s="625"/>
      <c r="X73" s="625"/>
      <c r="Y73" s="140"/>
      <c r="Z73" s="141"/>
      <c r="AA73" s="794"/>
      <c r="AB73" s="136"/>
    </row>
    <row r="74" spans="1:28" s="697" customFormat="1" ht="20.25" customHeight="1" x14ac:dyDescent="0.2">
      <c r="A74" s="746" t="s">
        <v>219</v>
      </c>
      <c r="B74" s="67"/>
      <c r="C74" s="2277" t="s">
        <v>1447</v>
      </c>
      <c r="D74" s="1658"/>
      <c r="E74" s="1658"/>
      <c r="F74" s="1658"/>
      <c r="G74" s="1658"/>
      <c r="H74" s="1658"/>
      <c r="I74" s="1658"/>
      <c r="J74" s="1658"/>
      <c r="K74" s="1658"/>
      <c r="L74" s="1658"/>
      <c r="M74" s="1658"/>
      <c r="N74" s="1658"/>
      <c r="O74" s="1658"/>
      <c r="P74" s="1658"/>
      <c r="Q74" s="1658"/>
      <c r="R74" s="1658"/>
      <c r="S74" s="1658"/>
      <c r="T74" s="1658"/>
      <c r="U74" s="1658"/>
      <c r="V74" s="1658"/>
      <c r="W74" s="1658"/>
      <c r="X74" s="1658"/>
      <c r="Y74" s="1659"/>
      <c r="Z74" s="69"/>
      <c r="AA74" s="798"/>
      <c r="AB74" s="5"/>
    </row>
    <row r="75" spans="1:28" s="313" customFormat="1" ht="5.45" customHeight="1" x14ac:dyDescent="0.2">
      <c r="A75" s="743"/>
      <c r="B75" s="216"/>
      <c r="C75" s="625"/>
      <c r="D75" s="625"/>
      <c r="E75" s="625"/>
      <c r="F75" s="625"/>
      <c r="G75" s="625"/>
      <c r="H75" s="625"/>
      <c r="I75" s="625"/>
      <c r="J75" s="625"/>
      <c r="K75" s="625"/>
      <c r="L75" s="625"/>
      <c r="M75" s="625"/>
      <c r="N75" s="625"/>
      <c r="O75" s="625"/>
      <c r="P75" s="625"/>
      <c r="Q75" s="625"/>
      <c r="R75" s="625"/>
      <c r="S75" s="625"/>
      <c r="T75" s="625"/>
      <c r="U75" s="625"/>
      <c r="V75" s="625"/>
      <c r="W75" s="625"/>
      <c r="X75" s="625"/>
      <c r="Y75" s="140"/>
      <c r="Z75" s="141"/>
      <c r="AA75" s="794"/>
      <c r="AB75" s="136"/>
    </row>
    <row r="76" spans="1:28" s="313" customFormat="1" ht="23.25" customHeight="1" x14ac:dyDescent="0.2">
      <c r="A76" s="745" t="s">
        <v>1595</v>
      </c>
      <c r="B76" s="216"/>
      <c r="C76" s="2200" t="s">
        <v>1512</v>
      </c>
      <c r="D76" s="1662"/>
      <c r="E76" s="1662"/>
      <c r="F76" s="1662"/>
      <c r="G76" s="1662"/>
      <c r="H76" s="1662"/>
      <c r="I76" s="1662"/>
      <c r="J76" s="1662"/>
      <c r="K76" s="1662"/>
      <c r="L76" s="1662"/>
      <c r="M76" s="1662"/>
      <c r="N76" s="1662"/>
      <c r="O76" s="1662"/>
      <c r="P76" s="1662"/>
      <c r="Q76" s="1662"/>
      <c r="R76" s="1662"/>
      <c r="S76" s="1662"/>
      <c r="T76" s="2201"/>
      <c r="U76" s="2192"/>
      <c r="V76" s="2193"/>
      <c r="W76" s="2194"/>
      <c r="X76" s="588" t="s">
        <v>757</v>
      </c>
      <c r="Y76" s="140"/>
      <c r="Z76" s="141"/>
      <c r="AA76" s="794">
        <f>IF(U76="?",0,IF(U76&lt;&gt;"",1,0))</f>
        <v>0</v>
      </c>
      <c r="AB76" s="136"/>
    </row>
    <row r="77" spans="1:28" s="313" customFormat="1" ht="5.45" customHeight="1" x14ac:dyDescent="0.2">
      <c r="A77" s="743"/>
      <c r="B77" s="216"/>
      <c r="C77" s="587"/>
      <c r="D77" s="587"/>
      <c r="E77" s="587"/>
      <c r="F77" s="587"/>
      <c r="G77" s="587"/>
      <c r="H77" s="587"/>
      <c r="I77" s="587"/>
      <c r="J77" s="587"/>
      <c r="K77" s="587"/>
      <c r="L77" s="587"/>
      <c r="M77" s="426"/>
      <c r="N77" s="426"/>
      <c r="O77" s="426"/>
      <c r="P77" s="361"/>
      <c r="Q77" s="426"/>
      <c r="R77" s="426"/>
      <c r="S77" s="426"/>
      <c r="T77" s="361"/>
      <c r="U77" s="426"/>
      <c r="V77" s="426"/>
      <c r="W77" s="426"/>
      <c r="X77" s="426"/>
      <c r="Y77" s="140"/>
      <c r="Z77" s="141"/>
      <c r="AA77" s="794"/>
      <c r="AB77" s="136"/>
    </row>
    <row r="78" spans="1:28" s="313" customFormat="1" ht="21" customHeight="1" x14ac:dyDescent="0.2">
      <c r="A78" s="745" t="s">
        <v>623</v>
      </c>
      <c r="B78" s="216"/>
      <c r="C78" s="374" t="s">
        <v>1431</v>
      </c>
      <c r="D78" s="374"/>
      <c r="E78" s="587"/>
      <c r="F78" s="587"/>
      <c r="G78" s="587"/>
      <c r="H78" s="587"/>
      <c r="I78" s="587"/>
      <c r="J78" s="587"/>
      <c r="K78" s="587"/>
      <c r="L78" s="587"/>
      <c r="M78" s="437"/>
      <c r="N78" s="437"/>
      <c r="O78" s="587"/>
      <c r="P78" s="587"/>
      <c r="Q78" s="587"/>
      <c r="R78" s="587"/>
      <c r="S78" s="587"/>
      <c r="T78" s="587"/>
      <c r="U78" s="2192"/>
      <c r="V78" s="2193"/>
      <c r="W78" s="2194"/>
      <c r="X78" s="588" t="s">
        <v>757</v>
      </c>
      <c r="Y78" s="140"/>
      <c r="Z78" s="141"/>
      <c r="AA78" s="794">
        <f>IF(U78="?",0,IF(U78&lt;&gt;"",1,0))</f>
        <v>0</v>
      </c>
      <c r="AB78" s="136"/>
    </row>
    <row r="79" spans="1:28" s="313" customFormat="1" ht="5.25" customHeight="1" x14ac:dyDescent="0.2">
      <c r="A79" s="743"/>
      <c r="B79" s="216"/>
      <c r="C79" s="1108"/>
      <c r="D79" s="1108"/>
      <c r="E79" s="1108"/>
      <c r="F79" s="1108"/>
      <c r="G79" s="1108"/>
      <c r="H79" s="1108"/>
      <c r="I79" s="1108"/>
      <c r="J79" s="1108"/>
      <c r="K79" s="1108"/>
      <c r="L79" s="1108"/>
      <c r="M79" s="1108"/>
      <c r="N79" s="1108"/>
      <c r="O79" s="1108"/>
      <c r="P79" s="1108"/>
      <c r="Q79" s="1108"/>
      <c r="R79" s="1108"/>
      <c r="S79" s="1108"/>
      <c r="T79" s="1108"/>
      <c r="U79" s="1108"/>
      <c r="V79" s="1108"/>
      <c r="W79" s="1108"/>
      <c r="X79" s="1108"/>
      <c r="Y79" s="140"/>
      <c r="Z79" s="141"/>
      <c r="AA79" s="794"/>
      <c r="AB79" s="136"/>
    </row>
    <row r="80" spans="1:28" s="313" customFormat="1" ht="21" customHeight="1" x14ac:dyDescent="0.2">
      <c r="A80" s="745" t="s">
        <v>622</v>
      </c>
      <c r="B80" s="216"/>
      <c r="C80" s="350" t="s">
        <v>1513</v>
      </c>
      <c r="D80" s="1109"/>
      <c r="E80" s="1109"/>
      <c r="F80" s="1109"/>
      <c r="G80" s="1109"/>
      <c r="H80" s="1109"/>
      <c r="I80" s="1109"/>
      <c r="J80" s="374"/>
      <c r="K80" s="374"/>
      <c r="L80" s="374"/>
      <c r="M80" s="374"/>
      <c r="N80" s="374"/>
      <c r="O80" s="374"/>
      <c r="P80" s="374"/>
      <c r="Q80" s="374"/>
      <c r="R80" s="374"/>
      <c r="S80" s="595"/>
      <c r="T80" s="595"/>
      <c r="U80" s="2192"/>
      <c r="V80" s="2193"/>
      <c r="W80" s="2194"/>
      <c r="X80" s="1093" t="s">
        <v>757</v>
      </c>
      <c r="Y80" s="140"/>
      <c r="Z80" s="141"/>
      <c r="AA80" s="794">
        <f>IF(U80="?",0,IF(U80&lt;&gt;"",1,0))</f>
        <v>0</v>
      </c>
      <c r="AB80" s="136"/>
    </row>
    <row r="81" spans="1:28" s="313" customFormat="1" ht="30" customHeight="1" x14ac:dyDescent="0.2">
      <c r="A81" s="745"/>
      <c r="B81" s="216"/>
      <c r="C81" s="2295" t="s">
        <v>1791</v>
      </c>
      <c r="D81" s="2295"/>
      <c r="E81" s="2295"/>
      <c r="F81" s="2295"/>
      <c r="G81" s="2295"/>
      <c r="H81" s="2295"/>
      <c r="I81" s="2295"/>
      <c r="J81" s="2295"/>
      <c r="K81" s="2295"/>
      <c r="L81" s="2295"/>
      <c r="M81" s="2295"/>
      <c r="N81" s="2295"/>
      <c r="O81" s="2295"/>
      <c r="P81" s="2295"/>
      <c r="Q81" s="2295"/>
      <c r="R81" s="2295"/>
      <c r="S81" s="2295"/>
      <c r="T81" s="2295"/>
      <c r="U81" s="2295"/>
      <c r="V81" s="2295"/>
      <c r="W81" s="2295"/>
      <c r="X81" s="2295"/>
      <c r="Y81" s="2295"/>
      <c r="Z81" s="141"/>
      <c r="AA81" s="794"/>
      <c r="AB81" s="136"/>
    </row>
    <row r="82" spans="1:28" s="313" customFormat="1" ht="19.5" customHeight="1" x14ac:dyDescent="0.2">
      <c r="A82" s="745" t="s">
        <v>1213</v>
      </c>
      <c r="B82" s="216"/>
      <c r="C82" s="374" t="s">
        <v>1448</v>
      </c>
      <c r="D82" s="374"/>
      <c r="E82" s="625"/>
      <c r="F82" s="625"/>
      <c r="G82" s="625"/>
      <c r="H82" s="625"/>
      <c r="I82" s="625"/>
      <c r="J82" s="625"/>
      <c r="K82" s="625"/>
      <c r="L82" s="625"/>
      <c r="M82" s="593"/>
      <c r="N82" s="593"/>
      <c r="O82" s="625"/>
      <c r="P82" s="625"/>
      <c r="Q82" s="625"/>
      <c r="R82" s="625"/>
      <c r="S82" s="625"/>
      <c r="T82" s="625"/>
      <c r="U82" s="2192"/>
      <c r="V82" s="2193"/>
      <c r="W82" s="2194"/>
      <c r="X82" s="626" t="s">
        <v>757</v>
      </c>
      <c r="Y82" s="140"/>
      <c r="Z82" s="141"/>
      <c r="AA82" s="794">
        <f>IF(U82="?",0,IF(U82&lt;&gt;"",1,0))</f>
        <v>0</v>
      </c>
      <c r="AB82" s="136"/>
    </row>
    <row r="83" spans="1:28" s="313" customFormat="1" ht="9" customHeight="1" x14ac:dyDescent="0.2">
      <c r="A83" s="743"/>
      <c r="B83" s="216"/>
      <c r="C83" s="143"/>
      <c r="D83" s="143"/>
      <c r="E83" s="143"/>
      <c r="F83" s="143"/>
      <c r="G83" s="143"/>
      <c r="H83" s="143"/>
      <c r="I83" s="143"/>
      <c r="J83" s="143"/>
      <c r="K83" s="143"/>
      <c r="L83" s="143"/>
      <c r="M83" s="143"/>
      <c r="N83" s="143"/>
      <c r="O83" s="143"/>
      <c r="P83" s="143"/>
      <c r="Q83" s="143"/>
      <c r="R83" s="143"/>
      <c r="S83" s="143"/>
      <c r="T83" s="143"/>
      <c r="U83" s="143"/>
      <c r="V83" s="143"/>
      <c r="W83" s="143"/>
      <c r="X83" s="143"/>
      <c r="Y83" s="144"/>
      <c r="Z83" s="141"/>
      <c r="AA83" s="794"/>
      <c r="AB83" s="136"/>
    </row>
    <row r="84" spans="1:28" s="313" customFormat="1" ht="9" customHeight="1" x14ac:dyDescent="0.2">
      <c r="A84" s="743"/>
      <c r="B84" s="216"/>
      <c r="C84" s="576"/>
      <c r="D84" s="576"/>
      <c r="E84" s="576"/>
      <c r="F84" s="576"/>
      <c r="G84" s="576"/>
      <c r="H84" s="576"/>
      <c r="I84" s="576"/>
      <c r="J84" s="576"/>
      <c r="K84" s="576"/>
      <c r="L84" s="576"/>
      <c r="M84" s="576"/>
      <c r="N84" s="576"/>
      <c r="O84" s="576"/>
      <c r="P84" s="576"/>
      <c r="Q84" s="576"/>
      <c r="R84" s="576"/>
      <c r="S84" s="576"/>
      <c r="T84" s="576"/>
      <c r="U84" s="576"/>
      <c r="V84" s="576"/>
      <c r="W84" s="576"/>
      <c r="X84" s="576"/>
      <c r="Y84" s="685"/>
      <c r="Z84" s="141"/>
      <c r="AA84" s="794"/>
      <c r="AB84" s="136"/>
    </row>
    <row r="85" spans="1:28" s="313" customFormat="1" ht="21" customHeight="1" x14ac:dyDescent="0.2">
      <c r="A85" s="745" t="s">
        <v>900</v>
      </c>
      <c r="B85" s="216"/>
      <c r="C85" s="593" t="s">
        <v>1449</v>
      </c>
      <c r="D85" s="287"/>
      <c r="E85" s="1091"/>
      <c r="F85" s="1091"/>
      <c r="G85" s="1091"/>
      <c r="H85" s="1091"/>
      <c r="I85" s="1091"/>
      <c r="J85" s="1091"/>
      <c r="K85" s="1091"/>
      <c r="L85" s="1091"/>
      <c r="M85" s="1091"/>
      <c r="N85" s="1091"/>
      <c r="O85" s="1091"/>
      <c r="P85" s="1091"/>
      <c r="Q85" s="1091"/>
      <c r="R85" s="1091"/>
      <c r="S85" s="625"/>
      <c r="T85" s="625"/>
      <c r="U85" s="2192"/>
      <c r="V85" s="2193"/>
      <c r="W85" s="2194"/>
      <c r="X85" s="1093" t="s">
        <v>783</v>
      </c>
      <c r="Y85" s="140"/>
      <c r="Z85" s="141"/>
      <c r="AA85" s="794">
        <f>IF(U85="?",0,IF(U85&lt;&gt;"",1,0))</f>
        <v>0</v>
      </c>
      <c r="AB85" s="136"/>
    </row>
    <row r="86" spans="1:28" s="313" customFormat="1" ht="5.45" customHeight="1" x14ac:dyDescent="0.2">
      <c r="A86" s="743"/>
      <c r="B86" s="216"/>
      <c r="C86" s="625"/>
      <c r="D86" s="625"/>
      <c r="E86" s="625"/>
      <c r="F86" s="625"/>
      <c r="G86" s="625"/>
      <c r="H86" s="625"/>
      <c r="I86" s="625"/>
      <c r="J86" s="625"/>
      <c r="K86" s="625"/>
      <c r="L86" s="625"/>
      <c r="M86" s="625"/>
      <c r="N86" s="625"/>
      <c r="O86" s="625"/>
      <c r="P86" s="625"/>
      <c r="Q86" s="625"/>
      <c r="R86" s="625"/>
      <c r="S86" s="625"/>
      <c r="T86" s="625"/>
      <c r="U86" s="625"/>
      <c r="V86" s="625"/>
      <c r="W86" s="625"/>
      <c r="X86" s="1093"/>
      <c r="Y86" s="140"/>
      <c r="Z86" s="141"/>
      <c r="AA86" s="794"/>
      <c r="AB86" s="136"/>
    </row>
    <row r="87" spans="1:28" s="313" customFormat="1" ht="21" customHeight="1" x14ac:dyDescent="0.2">
      <c r="A87" s="745" t="s">
        <v>899</v>
      </c>
      <c r="B87" s="216"/>
      <c r="C87" s="627"/>
      <c r="D87" s="1457" t="s">
        <v>1502</v>
      </c>
      <c r="E87" s="1457"/>
      <c r="F87" s="1457"/>
      <c r="G87" s="1457"/>
      <c r="H87" s="1457"/>
      <c r="I87" s="1457"/>
      <c r="J87" s="1457"/>
      <c r="K87" s="1457"/>
      <c r="L87" s="1457"/>
      <c r="M87" s="1457"/>
      <c r="N87" s="1457"/>
      <c r="O87" s="1457"/>
      <c r="P87" s="1457"/>
      <c r="Q87" s="1457"/>
      <c r="R87" s="1457"/>
      <c r="S87" s="625"/>
      <c r="T87" s="625"/>
      <c r="U87" s="2192"/>
      <c r="V87" s="2193"/>
      <c r="W87" s="2194"/>
      <c r="X87" s="626" t="s">
        <v>782</v>
      </c>
      <c r="Y87" s="140"/>
      <c r="Z87" s="141"/>
      <c r="AA87" s="794">
        <f>IF(U87="?",0,IF(U87&lt;&gt;"",1,0))</f>
        <v>0</v>
      </c>
      <c r="AB87" s="136"/>
    </row>
    <row r="88" spans="1:28" s="313" customFormat="1" ht="9.75" customHeight="1" x14ac:dyDescent="0.2">
      <c r="A88" s="745"/>
      <c r="B88" s="216"/>
      <c r="C88" s="628"/>
      <c r="D88" s="625"/>
      <c r="E88" s="625"/>
      <c r="F88" s="625"/>
      <c r="G88" s="625"/>
      <c r="H88" s="625"/>
      <c r="I88" s="625"/>
      <c r="J88" s="625"/>
      <c r="K88" s="625"/>
      <c r="L88" s="625"/>
      <c r="M88" s="625"/>
      <c r="N88" s="625"/>
      <c r="O88" s="625"/>
      <c r="P88" s="625"/>
      <c r="Q88" s="625"/>
      <c r="R88" s="625"/>
      <c r="S88" s="625"/>
      <c r="T88" s="625"/>
      <c r="U88" s="625"/>
      <c r="V88" s="625"/>
      <c r="W88" s="625"/>
      <c r="X88" s="1090"/>
      <c r="Y88" s="140"/>
      <c r="Z88" s="141"/>
      <c r="AA88" s="794"/>
      <c r="AB88" s="136"/>
    </row>
    <row r="89" spans="1:28" s="313" customFormat="1" ht="12" customHeight="1" x14ac:dyDescent="0.15">
      <c r="A89" s="1234"/>
      <c r="B89" s="216"/>
      <c r="C89" s="1094"/>
      <c r="D89" s="1102"/>
      <c r="E89" s="1100"/>
      <c r="F89" s="1100"/>
      <c r="G89" s="1100"/>
      <c r="H89" s="1100"/>
      <c r="I89" s="1100"/>
      <c r="J89" s="1100"/>
      <c r="K89" s="1100"/>
      <c r="L89" s="1095"/>
      <c r="M89" s="2175" t="s">
        <v>1455</v>
      </c>
      <c r="N89" s="2176"/>
      <c r="O89" s="2176" t="s">
        <v>1429</v>
      </c>
      <c r="P89" s="2176"/>
      <c r="Q89" s="2176"/>
      <c r="R89" s="2176"/>
      <c r="S89" s="2177" t="s">
        <v>1541</v>
      </c>
      <c r="T89" s="2176"/>
      <c r="U89" s="2176" t="s">
        <v>1429</v>
      </c>
      <c r="V89" s="2176"/>
      <c r="W89" s="2176"/>
      <c r="X89" s="2178"/>
      <c r="Y89" s="140"/>
      <c r="Z89" s="141"/>
      <c r="AA89" s="794"/>
      <c r="AB89" s="136"/>
    </row>
    <row r="90" spans="1:28" s="313" customFormat="1" ht="24" customHeight="1" x14ac:dyDescent="0.2">
      <c r="A90" s="1234" t="s">
        <v>1596</v>
      </c>
      <c r="B90" s="216"/>
      <c r="C90" s="1096"/>
      <c r="D90" s="1103"/>
      <c r="E90" s="143"/>
      <c r="F90" s="143"/>
      <c r="G90" s="143"/>
      <c r="H90" s="143"/>
      <c r="I90" s="143"/>
      <c r="J90" s="143"/>
      <c r="K90" s="143"/>
      <c r="L90" s="1097"/>
      <c r="M90" s="2179" t="s">
        <v>1441</v>
      </c>
      <c r="N90" s="2180"/>
      <c r="O90" s="2181"/>
      <c r="P90" s="2173" t="s">
        <v>1442</v>
      </c>
      <c r="Q90" s="2174"/>
      <c r="R90" s="2174"/>
      <c r="S90" s="2182" t="s">
        <v>1441</v>
      </c>
      <c r="T90" s="2174"/>
      <c r="U90" s="2183"/>
      <c r="V90" s="2179" t="s">
        <v>1442</v>
      </c>
      <c r="W90" s="2180"/>
      <c r="X90" s="2181"/>
      <c r="Y90" s="140"/>
      <c r="Z90" s="141"/>
      <c r="AA90" s="794"/>
      <c r="AB90" s="136"/>
    </row>
    <row r="91" spans="1:28" s="313" customFormat="1" ht="21" customHeight="1" x14ac:dyDescent="0.2">
      <c r="A91" s="747" t="s">
        <v>632</v>
      </c>
      <c r="B91" s="216"/>
      <c r="C91" s="2154" t="s">
        <v>1436</v>
      </c>
      <c r="D91" s="2155"/>
      <c r="E91" s="2155"/>
      <c r="F91" s="2155"/>
      <c r="G91" s="2155"/>
      <c r="H91" s="2155"/>
      <c r="I91" s="2155"/>
      <c r="J91" s="2155"/>
      <c r="K91" s="2155"/>
      <c r="L91" s="2156"/>
      <c r="M91" s="2157"/>
      <c r="N91" s="2158"/>
      <c r="O91" s="2158"/>
      <c r="P91" s="2157"/>
      <c r="Q91" s="2158"/>
      <c r="R91" s="2158"/>
      <c r="S91" s="2157"/>
      <c r="T91" s="2158"/>
      <c r="U91" s="2158"/>
      <c r="V91" s="2157"/>
      <c r="W91" s="2158"/>
      <c r="X91" s="2158"/>
      <c r="Y91" s="140"/>
      <c r="Z91" s="141"/>
      <c r="AA91" s="794">
        <f>IF(M91="?",0,IF(M91&lt;&gt;"",1,0))+IF(P91="?",0,IF(P91&lt;&gt;"",1,0))+IF(S91="?",0,IF(S91&lt;&gt;"",1,0))+IF(V91="?",0,IF(V91&lt;&gt;"",1,0))</f>
        <v>0</v>
      </c>
      <c r="AB91" s="136"/>
    </row>
    <row r="92" spans="1:28" s="313" customFormat="1" ht="21" customHeight="1" x14ac:dyDescent="0.2">
      <c r="A92" s="747" t="s">
        <v>633</v>
      </c>
      <c r="B92" s="216"/>
      <c r="C92" s="2154" t="s">
        <v>1435</v>
      </c>
      <c r="D92" s="2155"/>
      <c r="E92" s="2155"/>
      <c r="F92" s="2155"/>
      <c r="G92" s="2155"/>
      <c r="H92" s="2155"/>
      <c r="I92" s="2155"/>
      <c r="J92" s="2155"/>
      <c r="K92" s="2155"/>
      <c r="L92" s="2156"/>
      <c r="M92" s="2157"/>
      <c r="N92" s="2158"/>
      <c r="O92" s="2158"/>
      <c r="P92" s="2157"/>
      <c r="Q92" s="2158"/>
      <c r="R92" s="2158"/>
      <c r="S92" s="2157"/>
      <c r="T92" s="2158"/>
      <c r="U92" s="2158"/>
      <c r="V92" s="2157"/>
      <c r="W92" s="2158"/>
      <c r="X92" s="2158"/>
      <c r="Y92" s="140"/>
      <c r="Z92" s="141"/>
      <c r="AA92" s="794">
        <f>IF(M92="?",0,IF(M92&lt;&gt;"",1,0))+IF(P92="?",0,IF(P92&lt;&gt;"",1,0))+IF(S92="?",0,IF(S92&lt;&gt;"",1,0))+IF(V92="?",0,IF(V92&lt;&gt;"",1,0))</f>
        <v>0</v>
      </c>
      <c r="AB92" s="136"/>
    </row>
    <row r="93" spans="1:28" s="312" customFormat="1" ht="9" customHeight="1" x14ac:dyDescent="0.2">
      <c r="A93" s="741" t="str">
        <f>IF(L4&lt;&gt;"",L4,"")</f>
        <v>00000000</v>
      </c>
      <c r="B93" s="146"/>
      <c r="C93" s="147"/>
      <c r="D93" s="147"/>
      <c r="E93" s="147"/>
      <c r="F93" s="147"/>
      <c r="G93" s="147"/>
      <c r="H93" s="147"/>
      <c r="I93" s="147"/>
      <c r="J93" s="147"/>
      <c r="K93" s="147"/>
      <c r="L93" s="147"/>
      <c r="M93" s="147"/>
      <c r="N93" s="147"/>
      <c r="O93" s="147"/>
      <c r="P93" s="147"/>
      <c r="Q93" s="147"/>
      <c r="R93" s="147"/>
      <c r="S93" s="147"/>
      <c r="T93" s="147"/>
      <c r="U93" s="147"/>
      <c r="V93" s="148"/>
      <c r="W93" s="148"/>
      <c r="X93" s="148"/>
      <c r="Y93" s="148"/>
      <c r="Z93" s="149"/>
      <c r="AA93" s="795"/>
      <c r="AB93" s="27"/>
    </row>
    <row r="94" spans="1:28" s="313" customFormat="1" ht="5.25" customHeight="1" x14ac:dyDescent="0.2">
      <c r="A94" s="743"/>
      <c r="B94" s="132"/>
      <c r="C94" s="133"/>
      <c r="D94" s="133"/>
      <c r="E94" s="133"/>
      <c r="F94" s="133"/>
      <c r="G94" s="133"/>
      <c r="H94" s="133"/>
      <c r="I94" s="133"/>
      <c r="J94" s="133"/>
      <c r="K94" s="133"/>
      <c r="L94" s="133"/>
      <c r="M94" s="133"/>
      <c r="N94" s="133"/>
      <c r="O94" s="133"/>
      <c r="P94" s="133"/>
      <c r="Q94" s="133"/>
      <c r="R94" s="133"/>
      <c r="S94" s="133"/>
      <c r="T94" s="133"/>
      <c r="U94" s="133"/>
      <c r="V94" s="133"/>
      <c r="W94" s="133"/>
      <c r="X94" s="133"/>
      <c r="Y94" s="134"/>
      <c r="Z94" s="135"/>
      <c r="AA94" s="794"/>
      <c r="AB94" s="136"/>
    </row>
    <row r="95" spans="1:28" s="313" customFormat="1" ht="24" customHeight="1" x14ac:dyDescent="0.2">
      <c r="A95" s="743"/>
      <c r="B95" s="216"/>
      <c r="C95" s="224" t="s">
        <v>785</v>
      </c>
      <c r="D95" s="224"/>
      <c r="E95" s="224"/>
      <c r="F95" s="224"/>
      <c r="G95" s="224"/>
      <c r="H95" s="628"/>
      <c r="I95" s="628"/>
      <c r="J95" s="628"/>
      <c r="K95" s="628"/>
      <c r="L95" s="628"/>
      <c r="M95" s="628"/>
      <c r="N95" s="628"/>
      <c r="O95" s="628"/>
      <c r="P95" s="628"/>
      <c r="Q95" s="628"/>
      <c r="R95" s="628"/>
      <c r="S95" s="628"/>
      <c r="T95" s="628"/>
      <c r="U95" s="628"/>
      <c r="V95" s="628"/>
      <c r="W95" s="628"/>
      <c r="X95" s="628"/>
      <c r="Y95" s="140"/>
      <c r="Z95" s="141"/>
      <c r="AA95" s="794"/>
      <c r="AB95" s="136"/>
    </row>
    <row r="96" spans="1:28" s="773" customFormat="1" ht="21" customHeight="1" x14ac:dyDescent="0.25">
      <c r="A96" s="749"/>
      <c r="B96" s="608"/>
      <c r="C96" s="607" t="s">
        <v>2</v>
      </c>
      <c r="D96" s="607"/>
      <c r="E96" s="607"/>
      <c r="F96" s="607"/>
      <c r="G96" s="607"/>
      <c r="H96" s="609"/>
      <c r="I96" s="609"/>
      <c r="J96" s="609"/>
      <c r="K96" s="609"/>
      <c r="L96" s="609"/>
      <c r="M96" s="609"/>
      <c r="N96" s="609"/>
      <c r="O96" s="609"/>
      <c r="P96" s="609"/>
      <c r="Q96" s="609"/>
      <c r="R96" s="609"/>
      <c r="S96" s="609"/>
      <c r="T96" s="609"/>
      <c r="U96" s="609"/>
      <c r="V96" s="609"/>
      <c r="W96" s="609"/>
      <c r="X96" s="609"/>
      <c r="Y96" s="610"/>
      <c r="Z96" s="611"/>
      <c r="AA96" s="794"/>
      <c r="AB96" s="612"/>
    </row>
    <row r="97" spans="1:28" s="313" customFormat="1" ht="5.45" customHeight="1" x14ac:dyDescent="0.2">
      <c r="A97" s="743"/>
      <c r="B97" s="216"/>
      <c r="C97" s="625"/>
      <c r="D97" s="625"/>
      <c r="E97" s="625"/>
      <c r="F97" s="625"/>
      <c r="G97" s="625"/>
      <c r="H97" s="625"/>
      <c r="I97" s="625"/>
      <c r="J97" s="625"/>
      <c r="K97" s="625"/>
      <c r="L97" s="625"/>
      <c r="M97" s="625"/>
      <c r="N97" s="625"/>
      <c r="O97" s="625"/>
      <c r="P97" s="625"/>
      <c r="Q97" s="625"/>
      <c r="R97" s="625"/>
      <c r="S97" s="625"/>
      <c r="T97" s="625"/>
      <c r="U97" s="625"/>
      <c r="V97" s="625"/>
      <c r="W97" s="625"/>
      <c r="X97" s="625"/>
      <c r="Y97" s="140"/>
      <c r="Z97" s="141"/>
      <c r="AA97" s="794"/>
      <c r="AB97" s="136"/>
    </row>
    <row r="98" spans="1:28" s="313" customFormat="1" ht="24" customHeight="1" x14ac:dyDescent="0.2">
      <c r="A98" s="743"/>
      <c r="B98" s="216"/>
      <c r="C98" s="225" t="s">
        <v>1519</v>
      </c>
      <c r="D98" s="624"/>
      <c r="E98" s="624"/>
      <c r="F98" s="624"/>
      <c r="G98" s="624"/>
      <c r="H98" s="625"/>
      <c r="I98" s="625"/>
      <c r="J98" s="625"/>
      <c r="K98" s="625"/>
      <c r="L98" s="625"/>
      <c r="M98" s="625"/>
      <c r="N98" s="625"/>
      <c r="O98" s="625"/>
      <c r="P98" s="625"/>
      <c r="Q98" s="625"/>
      <c r="R98" s="625"/>
      <c r="S98" s="625"/>
      <c r="T98" s="625"/>
      <c r="U98" s="625"/>
      <c r="V98" s="625"/>
      <c r="W98" s="625"/>
      <c r="X98" s="625"/>
      <c r="Y98" s="140"/>
      <c r="Z98" s="141"/>
      <c r="AA98" s="794"/>
      <c r="AB98" s="136"/>
    </row>
    <row r="99" spans="1:28" s="697" customFormat="1" ht="129" customHeight="1" x14ac:dyDescent="0.2">
      <c r="A99" s="392" t="s">
        <v>219</v>
      </c>
      <c r="B99" s="74"/>
      <c r="C99" s="1376" t="s">
        <v>1832</v>
      </c>
      <c r="D99" s="1377"/>
      <c r="E99" s="1377"/>
      <c r="F99" s="1377"/>
      <c r="G99" s="1377"/>
      <c r="H99" s="1377"/>
      <c r="I99" s="1377"/>
      <c r="J99" s="1377"/>
      <c r="K99" s="1377"/>
      <c r="L99" s="1377"/>
      <c r="M99" s="1377"/>
      <c r="N99" s="1377"/>
      <c r="O99" s="1377"/>
      <c r="P99" s="1377"/>
      <c r="Q99" s="1377"/>
      <c r="R99" s="1377"/>
      <c r="S99" s="1377"/>
      <c r="T99" s="1377"/>
      <c r="U99" s="1377"/>
      <c r="V99" s="1377"/>
      <c r="W99" s="1377"/>
      <c r="X99" s="1377"/>
      <c r="Y99" s="56"/>
      <c r="Z99" s="69"/>
      <c r="AA99" s="779"/>
      <c r="AB99" s="5"/>
    </row>
    <row r="100" spans="1:28" s="313" customFormat="1" ht="5.45" customHeight="1" x14ac:dyDescent="0.2">
      <c r="A100" s="743"/>
      <c r="B100" s="137"/>
      <c r="C100" s="625"/>
      <c r="D100" s="625"/>
      <c r="E100" s="625"/>
      <c r="F100" s="625"/>
      <c r="G100" s="625"/>
      <c r="H100" s="625"/>
      <c r="I100" s="625"/>
      <c r="J100" s="625"/>
      <c r="K100" s="625"/>
      <c r="L100" s="625"/>
      <c r="M100" s="625"/>
      <c r="N100" s="625"/>
      <c r="O100" s="625"/>
      <c r="P100" s="625"/>
      <c r="Q100" s="625"/>
      <c r="R100" s="625"/>
      <c r="S100" s="625"/>
      <c r="T100" s="625"/>
      <c r="U100" s="625"/>
      <c r="V100" s="625"/>
      <c r="W100" s="625"/>
      <c r="X100" s="625"/>
      <c r="Y100" s="140"/>
      <c r="Z100" s="141"/>
      <c r="AA100" s="772"/>
      <c r="AB100" s="136"/>
    </row>
    <row r="101" spans="1:28" s="313" customFormat="1" ht="21" customHeight="1" x14ac:dyDescent="0.2">
      <c r="A101" s="745" t="s">
        <v>210</v>
      </c>
      <c r="B101" s="216"/>
      <c r="C101" s="628" t="s">
        <v>240</v>
      </c>
      <c r="D101" s="625"/>
      <c r="E101" s="625"/>
      <c r="F101" s="625"/>
      <c r="G101" s="625"/>
      <c r="H101" s="625"/>
      <c r="I101" s="625"/>
      <c r="J101" s="625"/>
      <c r="K101" s="625"/>
      <c r="L101" s="625"/>
      <c r="M101" s="625"/>
      <c r="N101" s="625"/>
      <c r="O101" s="625"/>
      <c r="P101" s="625"/>
      <c r="Q101" s="625"/>
      <c r="R101" s="625"/>
      <c r="S101" s="625"/>
      <c r="T101" s="625"/>
      <c r="U101" s="2192"/>
      <c r="V101" s="2193"/>
      <c r="W101" s="2194"/>
      <c r="X101" s="1159" t="s">
        <v>757</v>
      </c>
      <c r="Y101" s="1159"/>
      <c r="Z101" s="141"/>
      <c r="AA101" s="794">
        <f>IF(U101="?",0,IF(U101&lt;&gt;"",1,0))</f>
        <v>0</v>
      </c>
      <c r="AB101" s="136"/>
    </row>
    <row r="102" spans="1:28" s="313" customFormat="1" ht="9" customHeight="1" x14ac:dyDescent="0.2">
      <c r="A102" s="748"/>
      <c r="B102" s="216"/>
      <c r="C102" s="989"/>
      <c r="D102" s="989"/>
      <c r="E102" s="989"/>
      <c r="F102" s="989"/>
      <c r="G102" s="989"/>
      <c r="H102" s="990"/>
      <c r="I102" s="990"/>
      <c r="J102" s="990"/>
      <c r="K102" s="990"/>
      <c r="L102" s="240"/>
      <c r="M102" s="240"/>
      <c r="N102" s="240"/>
      <c r="O102" s="240"/>
      <c r="P102" s="240"/>
      <c r="Q102" s="240"/>
      <c r="R102" s="240"/>
      <c r="S102" s="240"/>
      <c r="T102" s="241"/>
      <c r="U102" s="241"/>
      <c r="V102" s="241"/>
      <c r="W102" s="241"/>
      <c r="X102" s="241"/>
      <c r="Y102" s="241"/>
      <c r="Z102" s="141"/>
      <c r="AA102" s="794"/>
      <c r="AB102" s="136"/>
    </row>
    <row r="103" spans="1:28" s="313" customFormat="1" x14ac:dyDescent="0.2">
      <c r="A103" s="748"/>
      <c r="B103" s="216"/>
      <c r="C103" s="605"/>
      <c r="D103" s="606"/>
      <c r="E103" s="606"/>
      <c r="F103" s="606"/>
      <c r="G103" s="606"/>
      <c r="H103" s="606"/>
      <c r="I103" s="606"/>
      <c r="J103" s="606"/>
      <c r="K103" s="606"/>
      <c r="L103" s="606"/>
      <c r="M103" s="606"/>
      <c r="N103" s="606"/>
      <c r="O103" s="2204" t="s">
        <v>1441</v>
      </c>
      <c r="P103" s="2205"/>
      <c r="Q103" s="2205"/>
      <c r="R103" s="2205"/>
      <c r="S103" s="2206"/>
      <c r="T103" s="2204" t="s">
        <v>1442</v>
      </c>
      <c r="U103" s="2205" t="s">
        <v>162</v>
      </c>
      <c r="V103" s="2205"/>
      <c r="W103" s="2205"/>
      <c r="X103" s="2206"/>
      <c r="Y103" s="241"/>
      <c r="Z103" s="141"/>
      <c r="AA103" s="794"/>
      <c r="AB103" s="136"/>
    </row>
    <row r="104" spans="1:28" s="313" customFormat="1" ht="21" customHeight="1" x14ac:dyDescent="0.2">
      <c r="A104" s="747" t="s">
        <v>1293</v>
      </c>
      <c r="B104" s="216"/>
      <c r="C104" s="988" t="s">
        <v>1459</v>
      </c>
      <c r="D104" s="988"/>
      <c r="E104" s="933"/>
      <c r="F104" s="933"/>
      <c r="G104" s="933"/>
      <c r="H104" s="933"/>
      <c r="I104" s="933"/>
      <c r="J104" s="933"/>
      <c r="K104" s="933"/>
      <c r="L104" s="933"/>
      <c r="M104" s="933"/>
      <c r="N104" s="933"/>
      <c r="O104" s="2189"/>
      <c r="P104" s="2190"/>
      <c r="Q104" s="2190"/>
      <c r="R104" s="2207"/>
      <c r="S104" s="2208"/>
      <c r="T104" s="2189"/>
      <c r="U104" s="2190"/>
      <c r="V104" s="2190"/>
      <c r="W104" s="2207"/>
      <c r="X104" s="2208"/>
      <c r="Y104" s="140" t="s">
        <v>773</v>
      </c>
      <c r="Z104" s="141"/>
      <c r="AA104" s="794">
        <f>IF(O104="?",0,IF(O104&lt;&gt;"",1,0))+IF(T104="?",0,IF(T104&lt;&gt;"",1,0))</f>
        <v>0</v>
      </c>
      <c r="AB104" s="136"/>
    </row>
    <row r="105" spans="1:28" s="313" customFormat="1" ht="9" customHeight="1" x14ac:dyDescent="0.2">
      <c r="A105" s="743"/>
      <c r="B105" s="216"/>
      <c r="C105" s="625"/>
      <c r="D105" s="625"/>
      <c r="E105" s="625"/>
      <c r="F105" s="625"/>
      <c r="G105" s="625"/>
      <c r="H105" s="625"/>
      <c r="I105" s="625"/>
      <c r="J105" s="625"/>
      <c r="K105" s="625"/>
      <c r="L105" s="625"/>
      <c r="M105" s="625"/>
      <c r="N105" s="625"/>
      <c r="O105" s="625"/>
      <c r="P105" s="625"/>
      <c r="Q105" s="625"/>
      <c r="R105" s="625"/>
      <c r="S105" s="625"/>
      <c r="T105" s="625"/>
      <c r="U105" s="625"/>
      <c r="V105" s="625"/>
      <c r="W105" s="625"/>
      <c r="X105" s="625"/>
      <c r="Y105" s="140"/>
      <c r="Z105" s="141"/>
      <c r="AA105" s="794"/>
      <c r="AB105" s="136"/>
    </row>
    <row r="106" spans="1:28" s="697" customFormat="1" ht="20.25" customHeight="1" x14ac:dyDescent="0.2">
      <c r="A106" s="746" t="s">
        <v>219</v>
      </c>
      <c r="B106" s="67"/>
      <c r="C106" s="2209" t="s">
        <v>1369</v>
      </c>
      <c r="D106" s="2210"/>
      <c r="E106" s="2210"/>
      <c r="F106" s="2210"/>
      <c r="G106" s="2210"/>
      <c r="H106" s="2210"/>
      <c r="I106" s="2210"/>
      <c r="J106" s="2210"/>
      <c r="K106" s="2210"/>
      <c r="L106" s="2210"/>
      <c r="M106" s="2210"/>
      <c r="N106" s="2210"/>
      <c r="O106" s="2210"/>
      <c r="P106" s="2210"/>
      <c r="Q106" s="2210"/>
      <c r="R106" s="2210"/>
      <c r="S106" s="2210"/>
      <c r="T106" s="2210"/>
      <c r="U106" s="2210"/>
      <c r="V106" s="2210"/>
      <c r="W106" s="2210"/>
      <c r="X106" s="2211"/>
      <c r="Y106" s="140"/>
      <c r="Z106" s="69"/>
      <c r="AA106" s="798"/>
      <c r="AB106" s="5"/>
    </row>
    <row r="107" spans="1:28" s="313" customFormat="1" ht="9" customHeight="1" x14ac:dyDescent="0.2">
      <c r="A107" s="743"/>
      <c r="B107" s="216"/>
      <c r="C107" s="625"/>
      <c r="D107" s="625"/>
      <c r="E107" s="625"/>
      <c r="F107" s="625"/>
      <c r="G107" s="625"/>
      <c r="H107" s="625"/>
      <c r="I107" s="625"/>
      <c r="J107" s="625"/>
      <c r="K107" s="625"/>
      <c r="L107" s="625"/>
      <c r="M107" s="625"/>
      <c r="N107" s="625"/>
      <c r="O107" s="625"/>
      <c r="P107" s="625"/>
      <c r="Q107" s="625"/>
      <c r="R107" s="625"/>
      <c r="S107" s="625"/>
      <c r="T107" s="625"/>
      <c r="U107" s="625"/>
      <c r="V107" s="625"/>
      <c r="W107" s="625"/>
      <c r="X107" s="625"/>
      <c r="Y107" s="140"/>
      <c r="Z107" s="141"/>
      <c r="AA107" s="794"/>
      <c r="AB107" s="136"/>
    </row>
    <row r="108" spans="1:28" s="313" customFormat="1" ht="27" customHeight="1" x14ac:dyDescent="0.2">
      <c r="A108" s="745" t="s">
        <v>626</v>
      </c>
      <c r="B108" s="216"/>
      <c r="C108" s="2016" t="s">
        <v>1450</v>
      </c>
      <c r="D108" s="2016"/>
      <c r="E108" s="2016"/>
      <c r="F108" s="2016"/>
      <c r="G108" s="2016"/>
      <c r="H108" s="2016"/>
      <c r="I108" s="2016"/>
      <c r="J108" s="2016"/>
      <c r="K108" s="2016"/>
      <c r="L108" s="2016"/>
      <c r="M108" s="2016"/>
      <c r="N108" s="2016"/>
      <c r="O108" s="2016"/>
      <c r="P108" s="2016"/>
      <c r="Q108" s="2016"/>
      <c r="R108" s="2016"/>
      <c r="S108" s="2016"/>
      <c r="T108" s="628"/>
      <c r="U108" s="628"/>
      <c r="V108" s="628"/>
      <c r="W108" s="1358" t="s">
        <v>849</v>
      </c>
      <c r="X108" s="1359"/>
      <c r="Y108" s="628"/>
      <c r="Z108" s="141"/>
      <c r="AA108" s="794">
        <f>IF(W108="?",0,IF(W108&lt;&gt;"",1,0))</f>
        <v>0</v>
      </c>
      <c r="AB108" s="136"/>
    </row>
    <row r="109" spans="1:28" s="773" customFormat="1" ht="15" customHeight="1" x14ac:dyDescent="0.2">
      <c r="A109" s="1048"/>
      <c r="B109" s="608"/>
      <c r="C109" s="1154" t="s">
        <v>838</v>
      </c>
      <c r="D109" s="907"/>
      <c r="E109" s="907"/>
      <c r="F109" s="907"/>
      <c r="G109" s="907"/>
      <c r="H109" s="907"/>
      <c r="I109" s="907"/>
      <c r="J109" s="907"/>
      <c r="K109" s="907"/>
      <c r="L109" s="907"/>
      <c r="M109" s="907"/>
      <c r="N109" s="907"/>
      <c r="O109" s="907"/>
      <c r="P109" s="223"/>
      <c r="Q109" s="223"/>
      <c r="R109" s="223"/>
      <c r="S109" s="223"/>
      <c r="T109" s="223"/>
      <c r="U109" s="223"/>
      <c r="V109" s="223"/>
      <c r="W109" s="223"/>
      <c r="X109" s="223"/>
      <c r="Y109" s="610"/>
      <c r="Z109" s="611"/>
      <c r="AA109" s="908"/>
      <c r="AB109" s="612"/>
    </row>
    <row r="110" spans="1:28" s="313" customFormat="1" ht="60" customHeight="1" x14ac:dyDescent="0.2">
      <c r="A110" s="745" t="s">
        <v>627</v>
      </c>
      <c r="B110" s="216"/>
      <c r="C110" s="1796"/>
      <c r="D110" s="1796"/>
      <c r="E110" s="1796"/>
      <c r="F110" s="1796"/>
      <c r="G110" s="1796"/>
      <c r="H110" s="1796"/>
      <c r="I110" s="1796"/>
      <c r="J110" s="1796"/>
      <c r="K110" s="1796"/>
      <c r="L110" s="1796"/>
      <c r="M110" s="1796"/>
      <c r="N110" s="1796"/>
      <c r="O110" s="1796"/>
      <c r="P110" s="1796"/>
      <c r="Q110" s="1796"/>
      <c r="R110" s="1796"/>
      <c r="S110" s="1796"/>
      <c r="T110" s="1796"/>
      <c r="U110" s="1796"/>
      <c r="V110" s="1796"/>
      <c r="W110" s="1796"/>
      <c r="X110" s="1796"/>
      <c r="Y110" s="140"/>
      <c r="Z110" s="141"/>
      <c r="AA110" s="794">
        <f>IF(C110="?",0,IF(C110&lt;&gt;"",1,0))</f>
        <v>0</v>
      </c>
      <c r="AB110" s="136"/>
    </row>
    <row r="111" spans="1:28" s="313" customFormat="1" ht="9" customHeight="1" x14ac:dyDescent="0.2">
      <c r="A111" s="741" t="str">
        <f>IF(L4&lt;&gt;"",L4,"")</f>
        <v>00000000</v>
      </c>
      <c r="B111" s="183"/>
      <c r="C111" s="147"/>
      <c r="D111" s="147"/>
      <c r="E111" s="147"/>
      <c r="F111" s="147"/>
      <c r="G111" s="147"/>
      <c r="H111" s="147"/>
      <c r="I111" s="147"/>
      <c r="J111" s="147"/>
      <c r="K111" s="147"/>
      <c r="L111" s="147"/>
      <c r="M111" s="147"/>
      <c r="N111" s="147"/>
      <c r="O111" s="147"/>
      <c r="P111" s="147"/>
      <c r="Q111" s="147"/>
      <c r="R111" s="147"/>
      <c r="S111" s="147"/>
      <c r="T111" s="147"/>
      <c r="U111" s="147"/>
      <c r="V111" s="147"/>
      <c r="W111" s="147"/>
      <c r="X111" s="147"/>
      <c r="Y111" s="148"/>
      <c r="Z111" s="149"/>
      <c r="AA111" s="794"/>
      <c r="AB111" s="136"/>
    </row>
    <row r="112" spans="1:28" s="313" customFormat="1" ht="5.25" customHeight="1" x14ac:dyDescent="0.2">
      <c r="A112" s="743"/>
      <c r="B112" s="132"/>
      <c r="C112" s="133"/>
      <c r="D112" s="133"/>
      <c r="E112" s="133"/>
      <c r="F112" s="133"/>
      <c r="G112" s="133"/>
      <c r="H112" s="133"/>
      <c r="I112" s="133"/>
      <c r="J112" s="133"/>
      <c r="K112" s="133"/>
      <c r="L112" s="133"/>
      <c r="M112" s="133"/>
      <c r="N112" s="133"/>
      <c r="O112" s="133"/>
      <c r="P112" s="133"/>
      <c r="Q112" s="133"/>
      <c r="R112" s="133"/>
      <c r="S112" s="133"/>
      <c r="T112" s="133"/>
      <c r="U112" s="133"/>
      <c r="V112" s="133"/>
      <c r="W112" s="133"/>
      <c r="X112" s="133"/>
      <c r="Y112" s="134"/>
      <c r="Z112" s="135"/>
      <c r="AA112" s="794"/>
      <c r="AB112" s="136"/>
    </row>
    <row r="113" spans="1:28" s="313" customFormat="1" ht="24" customHeight="1" x14ac:dyDescent="0.2">
      <c r="A113" s="743"/>
      <c r="B113" s="216"/>
      <c r="C113" s="224" t="s">
        <v>1166</v>
      </c>
      <c r="D113" s="224"/>
      <c r="E113" s="224"/>
      <c r="F113" s="224"/>
      <c r="G113" s="224"/>
      <c r="H113" s="628"/>
      <c r="I113" s="628"/>
      <c r="J113" s="628"/>
      <c r="K113" s="628"/>
      <c r="L113" s="628"/>
      <c r="M113" s="628"/>
      <c r="N113" s="628"/>
      <c r="O113" s="628"/>
      <c r="P113" s="628"/>
      <c r="Q113" s="628"/>
      <c r="R113" s="628"/>
      <c r="S113" s="628"/>
      <c r="T113" s="628"/>
      <c r="U113" s="628"/>
      <c r="V113" s="628"/>
      <c r="W113" s="628"/>
      <c r="X113" s="628"/>
      <c r="Y113" s="140"/>
      <c r="Z113" s="141"/>
      <c r="AA113" s="794"/>
      <c r="AB113" s="136"/>
    </row>
    <row r="114" spans="1:28" s="313" customFormat="1" ht="21" customHeight="1" x14ac:dyDescent="0.25">
      <c r="A114" s="743"/>
      <c r="B114" s="216"/>
      <c r="C114" s="607" t="s">
        <v>1248</v>
      </c>
      <c r="D114" s="624"/>
      <c r="E114" s="624"/>
      <c r="F114" s="624"/>
      <c r="G114" s="624"/>
      <c r="H114" s="625"/>
      <c r="I114" s="625"/>
      <c r="J114" s="625"/>
      <c r="K114" s="625"/>
      <c r="L114" s="625"/>
      <c r="M114" s="625"/>
      <c r="N114" s="625"/>
      <c r="O114" s="625"/>
      <c r="P114" s="625"/>
      <c r="Q114" s="625"/>
      <c r="R114" s="625"/>
      <c r="S114" s="625"/>
      <c r="T114" s="625"/>
      <c r="U114" s="625"/>
      <c r="V114" s="625"/>
      <c r="W114" s="625"/>
      <c r="X114" s="625"/>
      <c r="Y114" s="140"/>
      <c r="Z114" s="141"/>
      <c r="AA114" s="794"/>
      <c r="AB114" s="136"/>
    </row>
    <row r="115" spans="1:28" s="313" customFormat="1" ht="5.45" customHeight="1" x14ac:dyDescent="0.2">
      <c r="A115" s="743"/>
      <c r="B115" s="216"/>
      <c r="C115" s="625"/>
      <c r="D115" s="625"/>
      <c r="E115" s="625"/>
      <c r="F115" s="625"/>
      <c r="G115" s="625"/>
      <c r="H115" s="625"/>
      <c r="I115" s="625"/>
      <c r="J115" s="625"/>
      <c r="K115" s="625"/>
      <c r="L115" s="625"/>
      <c r="M115" s="625"/>
      <c r="N115" s="625"/>
      <c r="O115" s="625"/>
      <c r="P115" s="625"/>
      <c r="Q115" s="625"/>
      <c r="R115" s="625"/>
      <c r="S115" s="625"/>
      <c r="T115" s="625"/>
      <c r="U115" s="625"/>
      <c r="V115" s="625"/>
      <c r="W115" s="625"/>
      <c r="X115" s="625"/>
      <c r="Y115" s="140"/>
      <c r="Z115" s="141"/>
      <c r="AA115" s="794"/>
      <c r="AB115" s="136"/>
    </row>
    <row r="116" spans="1:28" s="313" customFormat="1" ht="21" customHeight="1" x14ac:dyDescent="0.2">
      <c r="A116" s="745" t="s">
        <v>83</v>
      </c>
      <c r="B116" s="216"/>
      <c r="C116" s="628" t="s">
        <v>1250</v>
      </c>
      <c r="D116" s="625"/>
      <c r="E116" s="625"/>
      <c r="F116" s="625"/>
      <c r="G116" s="625"/>
      <c r="H116" s="625"/>
      <c r="I116" s="625"/>
      <c r="J116" s="625"/>
      <c r="K116" s="625"/>
      <c r="L116" s="625"/>
      <c r="M116" s="625"/>
      <c r="N116" s="625"/>
      <c r="O116" s="625"/>
      <c r="P116" s="625"/>
      <c r="Q116" s="625"/>
      <c r="R116" s="625"/>
      <c r="S116" s="625"/>
      <c r="T116" s="625"/>
      <c r="U116" s="2192"/>
      <c r="V116" s="2193"/>
      <c r="W116" s="2194"/>
      <c r="X116" s="1159" t="s">
        <v>757</v>
      </c>
      <c r="Y116" s="140"/>
      <c r="Z116" s="141"/>
      <c r="AA116" s="794">
        <f>IF(U116="?",0,IF(U116&lt;&gt;"",1,0))</f>
        <v>0</v>
      </c>
      <c r="AB116" s="136"/>
    </row>
    <row r="117" spans="1:28" s="313" customFormat="1" ht="5.45" customHeight="1" x14ac:dyDescent="0.2">
      <c r="A117" s="743"/>
      <c r="B117" s="216"/>
      <c r="C117" s="625"/>
      <c r="D117" s="625"/>
      <c r="E117" s="625"/>
      <c r="F117" s="625"/>
      <c r="G117" s="625"/>
      <c r="H117" s="625"/>
      <c r="I117" s="625"/>
      <c r="J117" s="625"/>
      <c r="K117" s="625"/>
      <c r="L117" s="625"/>
      <c r="M117" s="625"/>
      <c r="N117" s="625"/>
      <c r="O117" s="625"/>
      <c r="P117" s="625"/>
      <c r="Q117" s="625"/>
      <c r="R117" s="625"/>
      <c r="S117" s="625"/>
      <c r="T117" s="625"/>
      <c r="U117" s="625"/>
      <c r="V117" s="625"/>
      <c r="W117" s="625"/>
      <c r="X117" s="625"/>
      <c r="Y117" s="140"/>
      <c r="Z117" s="141"/>
      <c r="AA117" s="794"/>
      <c r="AB117" s="136"/>
    </row>
    <row r="118" spans="1:28" s="313" customFormat="1" ht="21" customHeight="1" x14ac:dyDescent="0.2">
      <c r="A118" s="745" t="s">
        <v>1256</v>
      </c>
      <c r="B118" s="216"/>
      <c r="C118" s="780"/>
      <c r="D118" s="595" t="s">
        <v>1249</v>
      </c>
      <c r="E118" s="628"/>
      <c r="F118" s="628"/>
      <c r="G118" s="628"/>
      <c r="H118" s="627"/>
      <c r="I118" s="627"/>
      <c r="J118" s="627"/>
      <c r="K118" s="627"/>
      <c r="L118" s="625"/>
      <c r="M118" s="625"/>
      <c r="N118" s="625"/>
      <c r="O118" s="625"/>
      <c r="P118" s="625"/>
      <c r="Q118" s="625"/>
      <c r="R118" s="625"/>
      <c r="S118" s="625"/>
      <c r="T118" s="625"/>
      <c r="U118" s="2192"/>
      <c r="V118" s="2193"/>
      <c r="W118" s="2194"/>
      <c r="X118" s="1159" t="s">
        <v>757</v>
      </c>
      <c r="Y118" s="140"/>
      <c r="Z118" s="141"/>
      <c r="AA118" s="794">
        <f>IF(U118="?",0,IF(U118&lt;&gt;"",1,0))</f>
        <v>0</v>
      </c>
      <c r="AB118" s="136"/>
    </row>
    <row r="119" spans="1:28" s="313" customFormat="1" ht="9.75" customHeight="1" x14ac:dyDescent="0.2">
      <c r="A119" s="745"/>
      <c r="B119" s="216"/>
      <c r="C119" s="628"/>
      <c r="D119" s="625"/>
      <c r="E119" s="625"/>
      <c r="F119" s="625"/>
      <c r="G119" s="625"/>
      <c r="H119" s="625"/>
      <c r="I119" s="625"/>
      <c r="J119" s="625"/>
      <c r="K119" s="625"/>
      <c r="L119" s="625"/>
      <c r="M119" s="625"/>
      <c r="N119" s="625"/>
      <c r="O119" s="625"/>
      <c r="P119" s="625"/>
      <c r="Q119" s="625"/>
      <c r="R119" s="625"/>
      <c r="S119" s="625"/>
      <c r="T119" s="625"/>
      <c r="U119" s="625"/>
      <c r="V119" s="625"/>
      <c r="W119" s="625"/>
      <c r="X119" s="1090"/>
      <c r="Y119" s="140"/>
      <c r="Z119" s="141"/>
      <c r="AA119" s="794"/>
      <c r="AB119" s="136"/>
    </row>
    <row r="120" spans="1:28" s="313" customFormat="1" ht="12" customHeight="1" x14ac:dyDescent="0.15">
      <c r="A120" s="1234"/>
      <c r="B120" s="216"/>
      <c r="C120" s="1094"/>
      <c r="D120" s="1102"/>
      <c r="E120" s="1100"/>
      <c r="F120" s="1100"/>
      <c r="G120" s="1100"/>
      <c r="H120" s="1100"/>
      <c r="I120" s="1100"/>
      <c r="J120" s="1100"/>
      <c r="K120" s="1100"/>
      <c r="L120" s="1095"/>
      <c r="M120" s="2175" t="s">
        <v>1455</v>
      </c>
      <c r="N120" s="2176"/>
      <c r="O120" s="2176" t="s">
        <v>1429</v>
      </c>
      <c r="P120" s="2176"/>
      <c r="Q120" s="2176"/>
      <c r="R120" s="2176"/>
      <c r="S120" s="2177" t="s">
        <v>1540</v>
      </c>
      <c r="T120" s="2176"/>
      <c r="U120" s="2176" t="s">
        <v>1429</v>
      </c>
      <c r="V120" s="2176"/>
      <c r="W120" s="2176"/>
      <c r="X120" s="2178"/>
      <c r="Y120" s="140"/>
      <c r="Z120" s="141"/>
      <c r="AA120" s="794"/>
      <c r="AB120" s="136"/>
    </row>
    <row r="121" spans="1:28" s="313" customFormat="1" ht="24" customHeight="1" x14ac:dyDescent="0.2">
      <c r="A121" s="1234" t="s">
        <v>612</v>
      </c>
      <c r="B121" s="216"/>
      <c r="C121" s="1096"/>
      <c r="D121" s="1103"/>
      <c r="E121" s="143"/>
      <c r="F121" s="143"/>
      <c r="G121" s="143"/>
      <c r="H121" s="143"/>
      <c r="I121" s="143"/>
      <c r="J121" s="143"/>
      <c r="K121" s="143"/>
      <c r="L121" s="1097"/>
      <c r="M121" s="2179" t="s">
        <v>1441</v>
      </c>
      <c r="N121" s="2180"/>
      <c r="O121" s="2181"/>
      <c r="P121" s="2173" t="s">
        <v>1442</v>
      </c>
      <c r="Q121" s="2174"/>
      <c r="R121" s="2174"/>
      <c r="S121" s="2182" t="s">
        <v>1441</v>
      </c>
      <c r="T121" s="2174"/>
      <c r="U121" s="2183"/>
      <c r="V121" s="2179" t="s">
        <v>1442</v>
      </c>
      <c r="W121" s="2180"/>
      <c r="X121" s="2181"/>
      <c r="Y121" s="140"/>
      <c r="Z121" s="141"/>
      <c r="AA121" s="794"/>
      <c r="AB121" s="136"/>
    </row>
    <row r="122" spans="1:28" s="313" customFormat="1" ht="21" customHeight="1" x14ac:dyDescent="0.2">
      <c r="A122" s="747" t="s">
        <v>634</v>
      </c>
      <c r="B122" s="216"/>
      <c r="C122" s="2154" t="s">
        <v>1437</v>
      </c>
      <c r="D122" s="2155"/>
      <c r="E122" s="2155"/>
      <c r="F122" s="2155"/>
      <c r="G122" s="2155"/>
      <c r="H122" s="2155"/>
      <c r="I122" s="2155"/>
      <c r="J122" s="2155"/>
      <c r="K122" s="2155"/>
      <c r="L122" s="2156"/>
      <c r="M122" s="2187"/>
      <c r="N122" s="2188"/>
      <c r="O122" s="2188"/>
      <c r="P122" s="2187"/>
      <c r="Q122" s="2188"/>
      <c r="R122" s="2188"/>
      <c r="S122" s="2157"/>
      <c r="T122" s="2158"/>
      <c r="U122" s="2158"/>
      <c r="V122" s="2157"/>
      <c r="W122" s="2158"/>
      <c r="X122" s="2158"/>
      <c r="Y122" s="140"/>
      <c r="Z122" s="141"/>
      <c r="AA122" s="794">
        <f>IF(M122="?",0,IF(M122&lt;&gt;"",1,0))+IF(P122="?",0,IF(P122&lt;&gt;"",1,0))+IF(S122="?",0,IF(S122&lt;&gt;"",1,0))+IF(V122="?",0,IF(V122&lt;&gt;"",1,0))</f>
        <v>0</v>
      </c>
      <c r="AB122" s="136"/>
    </row>
    <row r="123" spans="1:28" s="313" customFormat="1" ht="9" customHeight="1" x14ac:dyDescent="0.2">
      <c r="A123" s="741"/>
      <c r="B123" s="214"/>
      <c r="C123" s="143"/>
      <c r="D123" s="143"/>
      <c r="E123" s="143"/>
      <c r="F123" s="143"/>
      <c r="G123" s="143"/>
      <c r="H123" s="143"/>
      <c r="I123" s="143"/>
      <c r="J123" s="143"/>
      <c r="K123" s="143"/>
      <c r="L123" s="143"/>
      <c r="M123" s="143"/>
      <c r="N123" s="143"/>
      <c r="O123" s="143"/>
      <c r="P123" s="143"/>
      <c r="Q123" s="143"/>
      <c r="R123" s="143"/>
      <c r="S123" s="143"/>
      <c r="T123" s="143"/>
      <c r="U123" s="143"/>
      <c r="V123" s="143"/>
      <c r="W123" s="143"/>
      <c r="X123" s="143"/>
      <c r="Y123" s="144"/>
      <c r="Z123" s="145"/>
      <c r="AA123" s="794"/>
      <c r="AB123" s="136"/>
    </row>
    <row r="124" spans="1:28" s="313" customFormat="1" ht="5.25" customHeight="1" x14ac:dyDescent="0.2">
      <c r="A124" s="741"/>
      <c r="B124" s="1098"/>
      <c r="C124" s="1100"/>
      <c r="D124" s="1100"/>
      <c r="E124" s="1100"/>
      <c r="F124" s="1100"/>
      <c r="G124" s="1100"/>
      <c r="H124" s="1100"/>
      <c r="I124" s="1100"/>
      <c r="J124" s="1100"/>
      <c r="K124" s="1100"/>
      <c r="L124" s="1100"/>
      <c r="M124" s="1100"/>
      <c r="N124" s="1100"/>
      <c r="O124" s="1100"/>
      <c r="P124" s="1100"/>
      <c r="Q124" s="1100"/>
      <c r="R124" s="1100"/>
      <c r="S124" s="1100"/>
      <c r="T124" s="1100"/>
      <c r="U124" s="1100"/>
      <c r="V124" s="1100"/>
      <c r="W124" s="1100"/>
      <c r="X124" s="1100"/>
      <c r="Y124" s="1101"/>
      <c r="Z124" s="1099"/>
      <c r="AA124" s="794"/>
      <c r="AB124" s="136"/>
    </row>
    <row r="125" spans="1:28" s="313" customFormat="1" ht="21" customHeight="1" x14ac:dyDescent="0.25">
      <c r="A125" s="743"/>
      <c r="B125" s="216"/>
      <c r="C125" s="607" t="s">
        <v>244</v>
      </c>
      <c r="D125" s="589"/>
      <c r="E125" s="589"/>
      <c r="F125" s="589"/>
      <c r="G125" s="589"/>
      <c r="H125" s="587"/>
      <c r="I125" s="587"/>
      <c r="J125" s="587"/>
      <c r="K125" s="587"/>
      <c r="L125" s="587"/>
      <c r="M125" s="587"/>
      <c r="N125" s="587"/>
      <c r="O125" s="587"/>
      <c r="P125" s="587"/>
      <c r="Q125" s="587"/>
      <c r="R125" s="587"/>
      <c r="S125" s="587"/>
      <c r="T125" s="587"/>
      <c r="U125" s="587"/>
      <c r="V125" s="587"/>
      <c r="W125" s="587"/>
      <c r="X125" s="587"/>
      <c r="Y125" s="140"/>
      <c r="Z125" s="141"/>
      <c r="AA125" s="794"/>
      <c r="AB125" s="136"/>
    </row>
    <row r="126" spans="1:28" s="313" customFormat="1" ht="5.45" customHeight="1" x14ac:dyDescent="0.2">
      <c r="A126" s="743"/>
      <c r="B126" s="216"/>
      <c r="C126" s="587"/>
      <c r="D126" s="587"/>
      <c r="E126" s="587"/>
      <c r="F126" s="587"/>
      <c r="G126" s="587"/>
      <c r="H126" s="587"/>
      <c r="I126" s="587"/>
      <c r="J126" s="587"/>
      <c r="K126" s="587"/>
      <c r="L126" s="587"/>
      <c r="M126" s="587"/>
      <c r="N126" s="587"/>
      <c r="O126" s="587"/>
      <c r="P126" s="587"/>
      <c r="Q126" s="587"/>
      <c r="R126" s="587"/>
      <c r="S126" s="587"/>
      <c r="T126" s="587"/>
      <c r="U126" s="587"/>
      <c r="V126" s="587"/>
      <c r="W126" s="587"/>
      <c r="X126" s="587"/>
      <c r="Y126" s="140"/>
      <c r="Z126" s="141"/>
      <c r="AA126" s="794"/>
      <c r="AB126" s="136"/>
    </row>
    <row r="127" spans="1:28" s="313" customFormat="1" ht="21" customHeight="1" x14ac:dyDescent="0.2">
      <c r="A127" s="745" t="s">
        <v>624</v>
      </c>
      <c r="B127" s="216"/>
      <c r="C127" s="591" t="s">
        <v>1168</v>
      </c>
      <c r="D127" s="587"/>
      <c r="E127" s="587"/>
      <c r="F127" s="587"/>
      <c r="G127" s="587"/>
      <c r="H127" s="587"/>
      <c r="I127" s="587"/>
      <c r="J127" s="587"/>
      <c r="K127" s="587"/>
      <c r="L127" s="587"/>
      <c r="M127" s="587"/>
      <c r="N127" s="587"/>
      <c r="O127" s="587"/>
      <c r="P127" s="587"/>
      <c r="Q127" s="587"/>
      <c r="R127" s="587"/>
      <c r="S127" s="587"/>
      <c r="T127" s="587"/>
      <c r="U127" s="2192"/>
      <c r="V127" s="2193"/>
      <c r="W127" s="2194"/>
      <c r="X127" s="588" t="s">
        <v>757</v>
      </c>
      <c r="Y127" s="140"/>
      <c r="Z127" s="141"/>
      <c r="AA127" s="794">
        <f>IF(U127="?",0,IF(U127&lt;&gt;"",1,0))</f>
        <v>0</v>
      </c>
      <c r="AB127" s="136"/>
    </row>
    <row r="128" spans="1:28" s="313" customFormat="1" ht="5.45" customHeight="1" x14ac:dyDescent="0.2">
      <c r="A128" s="743"/>
      <c r="B128" s="216"/>
      <c r="C128" s="587"/>
      <c r="D128" s="587"/>
      <c r="E128" s="587"/>
      <c r="F128" s="587"/>
      <c r="G128" s="587"/>
      <c r="H128" s="587"/>
      <c r="I128" s="587"/>
      <c r="J128" s="587"/>
      <c r="K128" s="587"/>
      <c r="L128" s="587"/>
      <c r="M128" s="587"/>
      <c r="N128" s="587"/>
      <c r="O128" s="587"/>
      <c r="P128" s="587"/>
      <c r="Q128" s="587"/>
      <c r="R128" s="587"/>
      <c r="S128" s="587"/>
      <c r="T128" s="587"/>
      <c r="U128" s="587"/>
      <c r="V128" s="587"/>
      <c r="W128" s="587"/>
      <c r="X128" s="587"/>
      <c r="Y128" s="140"/>
      <c r="Z128" s="141"/>
      <c r="AA128" s="794"/>
      <c r="AB128" s="136"/>
    </row>
    <row r="129" spans="1:28" s="313" customFormat="1" ht="21" customHeight="1" x14ac:dyDescent="0.2">
      <c r="A129" s="745" t="s">
        <v>625</v>
      </c>
      <c r="B129" s="216"/>
      <c r="C129" s="780"/>
      <c r="D129" s="595" t="s">
        <v>788</v>
      </c>
      <c r="E129" s="591"/>
      <c r="F129" s="591"/>
      <c r="G129" s="591"/>
      <c r="H129" s="586"/>
      <c r="I129" s="586"/>
      <c r="J129" s="586"/>
      <c r="K129" s="586"/>
      <c r="L129" s="587"/>
      <c r="M129" s="587"/>
      <c r="N129" s="587"/>
      <c r="O129" s="587"/>
      <c r="P129" s="587"/>
      <c r="Q129" s="587"/>
      <c r="R129" s="587"/>
      <c r="S129" s="587"/>
      <c r="T129" s="587"/>
      <c r="U129" s="2192"/>
      <c r="V129" s="2193"/>
      <c r="W129" s="2194"/>
      <c r="X129" s="588" t="s">
        <v>757</v>
      </c>
      <c r="Y129" s="140"/>
      <c r="Z129" s="141"/>
      <c r="AA129" s="794">
        <f>IF(U129="?",0,IF(U129&lt;&gt;"",1,0))</f>
        <v>0</v>
      </c>
      <c r="AB129" s="136"/>
    </row>
    <row r="130" spans="1:28" s="313" customFormat="1" ht="5.45" customHeight="1" x14ac:dyDescent="0.2">
      <c r="A130" s="743"/>
      <c r="B130" s="216"/>
      <c r="C130" s="625"/>
      <c r="D130" s="625"/>
      <c r="E130" s="625"/>
      <c r="F130" s="625"/>
      <c r="G130" s="625"/>
      <c r="H130" s="625"/>
      <c r="I130" s="625"/>
      <c r="J130" s="625"/>
      <c r="K130" s="625"/>
      <c r="L130" s="625"/>
      <c r="M130" s="625"/>
      <c r="N130" s="625"/>
      <c r="O130" s="625"/>
      <c r="P130" s="625"/>
      <c r="Q130" s="625"/>
      <c r="R130" s="625"/>
      <c r="S130" s="625"/>
      <c r="T130" s="625"/>
      <c r="U130" s="625"/>
      <c r="V130" s="625"/>
      <c r="W130" s="625"/>
      <c r="X130" s="625"/>
      <c r="Y130" s="140"/>
      <c r="Z130" s="141"/>
      <c r="AA130" s="794"/>
      <c r="AB130" s="136"/>
    </row>
    <row r="131" spans="1:28" s="313" customFormat="1" ht="19.5" customHeight="1" x14ac:dyDescent="0.2">
      <c r="A131" s="745" t="s">
        <v>1212</v>
      </c>
      <c r="B131" s="216"/>
      <c r="C131" s="780"/>
      <c r="D131" s="374" t="s">
        <v>1167</v>
      </c>
      <c r="E131" s="625"/>
      <c r="F131" s="625"/>
      <c r="G131" s="625"/>
      <c r="H131" s="625"/>
      <c r="I131" s="625"/>
      <c r="J131" s="625"/>
      <c r="K131" s="625"/>
      <c r="L131" s="625"/>
      <c r="M131" s="593"/>
      <c r="N131" s="593"/>
      <c r="O131" s="625"/>
      <c r="P131" s="625"/>
      <c r="Q131" s="625"/>
      <c r="R131" s="625"/>
      <c r="S131" s="625"/>
      <c r="T131" s="625"/>
      <c r="U131" s="2192"/>
      <c r="V131" s="2193"/>
      <c r="W131" s="2194"/>
      <c r="X131" s="626" t="s">
        <v>757</v>
      </c>
      <c r="Y131" s="140"/>
      <c r="Z131" s="141"/>
      <c r="AA131" s="794">
        <f>IF(U131="?",0,IF(U131&lt;&gt;"",1,0))</f>
        <v>0</v>
      </c>
      <c r="AB131" s="136"/>
    </row>
    <row r="132" spans="1:28" s="313" customFormat="1" ht="9.75" customHeight="1" x14ac:dyDescent="0.2">
      <c r="A132" s="745"/>
      <c r="B132" s="216"/>
      <c r="C132" s="628"/>
      <c r="D132" s="625"/>
      <c r="E132" s="625"/>
      <c r="F132" s="625"/>
      <c r="G132" s="625"/>
      <c r="H132" s="625"/>
      <c r="I132" s="625"/>
      <c r="J132" s="625"/>
      <c r="K132" s="625"/>
      <c r="L132" s="625"/>
      <c r="M132" s="625"/>
      <c r="N132" s="625"/>
      <c r="O132" s="625"/>
      <c r="P132" s="625"/>
      <c r="Q132" s="625"/>
      <c r="R132" s="625"/>
      <c r="S132" s="625"/>
      <c r="T132" s="625"/>
      <c r="U132" s="625"/>
      <c r="V132" s="625"/>
      <c r="W132" s="625"/>
      <c r="X132" s="1090"/>
      <c r="Y132" s="140"/>
      <c r="Z132" s="141"/>
      <c r="AA132" s="794"/>
      <c r="AB132" s="136"/>
    </row>
    <row r="133" spans="1:28" s="313" customFormat="1" ht="12" customHeight="1" x14ac:dyDescent="0.15">
      <c r="A133" s="1234"/>
      <c r="B133" s="216"/>
      <c r="C133" s="1094"/>
      <c r="D133" s="1102"/>
      <c r="E133" s="1100"/>
      <c r="F133" s="1100"/>
      <c r="G133" s="1100"/>
      <c r="H133" s="1100"/>
      <c r="I133" s="1100"/>
      <c r="J133" s="1100"/>
      <c r="K133" s="1100"/>
      <c r="L133" s="1095"/>
      <c r="M133" s="2175" t="s">
        <v>1455</v>
      </c>
      <c r="N133" s="2176"/>
      <c r="O133" s="2176" t="s">
        <v>1429</v>
      </c>
      <c r="P133" s="2176"/>
      <c r="Q133" s="2176"/>
      <c r="R133" s="2176"/>
      <c r="S133" s="2177" t="s">
        <v>1540</v>
      </c>
      <c r="T133" s="2176"/>
      <c r="U133" s="2176" t="s">
        <v>1429</v>
      </c>
      <c r="V133" s="2176"/>
      <c r="W133" s="2176"/>
      <c r="X133" s="2178"/>
      <c r="Y133" s="140"/>
      <c r="Z133" s="141"/>
      <c r="AA133" s="794"/>
      <c r="AB133" s="136"/>
    </row>
    <row r="134" spans="1:28" s="313" customFormat="1" ht="24" customHeight="1" x14ac:dyDescent="0.2">
      <c r="A134" s="1234" t="s">
        <v>613</v>
      </c>
      <c r="B134" s="216"/>
      <c r="C134" s="1096"/>
      <c r="D134" s="1103"/>
      <c r="E134" s="143"/>
      <c r="F134" s="143"/>
      <c r="G134" s="143"/>
      <c r="H134" s="143"/>
      <c r="I134" s="143"/>
      <c r="J134" s="143"/>
      <c r="K134" s="143"/>
      <c r="L134" s="1097"/>
      <c r="M134" s="2179" t="s">
        <v>1441</v>
      </c>
      <c r="N134" s="2180"/>
      <c r="O134" s="2181"/>
      <c r="P134" s="2173" t="s">
        <v>1442</v>
      </c>
      <c r="Q134" s="2174"/>
      <c r="R134" s="2174"/>
      <c r="S134" s="2182" t="s">
        <v>1441</v>
      </c>
      <c r="T134" s="2174"/>
      <c r="U134" s="2183"/>
      <c r="V134" s="2179" t="s">
        <v>1442</v>
      </c>
      <c r="W134" s="2180"/>
      <c r="X134" s="2181"/>
      <c r="Y134" s="140"/>
      <c r="Z134" s="141"/>
      <c r="AA134" s="794"/>
      <c r="AB134" s="136"/>
    </row>
    <row r="135" spans="1:28" s="313" customFormat="1" ht="21" customHeight="1" x14ac:dyDescent="0.2">
      <c r="A135" s="747" t="s">
        <v>635</v>
      </c>
      <c r="B135" s="216"/>
      <c r="C135" s="2154" t="s">
        <v>1438</v>
      </c>
      <c r="D135" s="2155"/>
      <c r="E135" s="2155"/>
      <c r="F135" s="2155"/>
      <c r="G135" s="2155"/>
      <c r="H135" s="2155"/>
      <c r="I135" s="2155"/>
      <c r="J135" s="2155"/>
      <c r="K135" s="2155"/>
      <c r="L135" s="2156"/>
      <c r="M135" s="2157"/>
      <c r="N135" s="2158"/>
      <c r="O135" s="2158"/>
      <c r="P135" s="2157"/>
      <c r="Q135" s="2158"/>
      <c r="R135" s="2158"/>
      <c r="S135" s="2157"/>
      <c r="T135" s="2158"/>
      <c r="U135" s="2158"/>
      <c r="V135" s="2157"/>
      <c r="W135" s="2158"/>
      <c r="X135" s="2158"/>
      <c r="Y135" s="140"/>
      <c r="Z135" s="141"/>
      <c r="AA135" s="794">
        <f>IF(M135="?",0,IF(M135&lt;&gt;"",1,0))+IF(P135="?",0,IF(P135&lt;&gt;"",1,0))+IF(S135="?",0,IF(S135&lt;&gt;"",1,0))+IF(V135="?",0,IF(V135&lt;&gt;"",1,0))</f>
        <v>0</v>
      </c>
      <c r="AB135" s="136"/>
    </row>
    <row r="136" spans="1:28" s="313" customFormat="1" ht="9" customHeight="1" x14ac:dyDescent="0.2">
      <c r="A136" s="741"/>
      <c r="B136" s="214"/>
      <c r="C136" s="143"/>
      <c r="D136" s="143"/>
      <c r="E136" s="143"/>
      <c r="F136" s="143"/>
      <c r="G136" s="143"/>
      <c r="H136" s="143"/>
      <c r="I136" s="143"/>
      <c r="J136" s="143"/>
      <c r="K136" s="143"/>
      <c r="L136" s="143"/>
      <c r="M136" s="143"/>
      <c r="N136" s="143"/>
      <c r="O136" s="143"/>
      <c r="P136" s="143"/>
      <c r="Q136" s="143"/>
      <c r="R136" s="143"/>
      <c r="S136" s="143"/>
      <c r="T136" s="143"/>
      <c r="U136" s="143"/>
      <c r="V136" s="143"/>
      <c r="W136" s="143"/>
      <c r="X136" s="143"/>
      <c r="Y136" s="144"/>
      <c r="Z136" s="145"/>
      <c r="AA136" s="794"/>
      <c r="AB136" s="136"/>
    </row>
    <row r="137" spans="1:28" s="313" customFormat="1" ht="5.25" customHeight="1" x14ac:dyDescent="0.2">
      <c r="A137" s="741"/>
      <c r="B137" s="1098"/>
      <c r="C137" s="1100"/>
      <c r="D137" s="1100"/>
      <c r="E137" s="1100"/>
      <c r="F137" s="1100"/>
      <c r="G137" s="1100"/>
      <c r="H137" s="1100"/>
      <c r="I137" s="1100"/>
      <c r="J137" s="1100"/>
      <c r="K137" s="1100"/>
      <c r="L137" s="1100"/>
      <c r="M137" s="1100"/>
      <c r="N137" s="1100"/>
      <c r="O137" s="1100"/>
      <c r="P137" s="1100"/>
      <c r="Q137" s="1100"/>
      <c r="R137" s="1100"/>
      <c r="S137" s="1100"/>
      <c r="T137" s="1100"/>
      <c r="U137" s="1100"/>
      <c r="V137" s="1100"/>
      <c r="W137" s="1100"/>
      <c r="X137" s="1100"/>
      <c r="Y137" s="1101"/>
      <c r="Z137" s="1099"/>
      <c r="AA137" s="794"/>
      <c r="AB137" s="136"/>
    </row>
    <row r="138" spans="1:28" s="773" customFormat="1" ht="21" customHeight="1" x14ac:dyDescent="0.25">
      <c r="A138" s="749"/>
      <c r="B138" s="608"/>
      <c r="C138" s="607" t="s">
        <v>1</v>
      </c>
      <c r="D138" s="607"/>
      <c r="E138" s="607"/>
      <c r="F138" s="607"/>
      <c r="G138" s="607"/>
      <c r="H138" s="609"/>
      <c r="I138" s="609"/>
      <c r="J138" s="609"/>
      <c r="K138" s="609"/>
      <c r="L138" s="609"/>
      <c r="M138" s="609"/>
      <c r="N138" s="609"/>
      <c r="O138" s="609"/>
      <c r="P138" s="609"/>
      <c r="Q138" s="609"/>
      <c r="R138" s="609"/>
      <c r="S138" s="609"/>
      <c r="T138" s="609"/>
      <c r="U138" s="609"/>
      <c r="V138" s="609"/>
      <c r="W138" s="609"/>
      <c r="X138" s="609"/>
      <c r="Y138" s="610"/>
      <c r="Z138" s="611"/>
      <c r="AA138" s="794"/>
      <c r="AB138" s="612"/>
    </row>
    <row r="139" spans="1:28" s="313" customFormat="1" ht="5.45" customHeight="1" x14ac:dyDescent="0.2">
      <c r="A139" s="743"/>
      <c r="B139" s="216"/>
      <c r="C139" s="587"/>
      <c r="D139" s="587"/>
      <c r="E139" s="587"/>
      <c r="F139" s="587"/>
      <c r="G139" s="587"/>
      <c r="H139" s="587"/>
      <c r="I139" s="587"/>
      <c r="J139" s="587"/>
      <c r="K139" s="587"/>
      <c r="L139" s="587"/>
      <c r="M139" s="587"/>
      <c r="N139" s="587"/>
      <c r="O139" s="587"/>
      <c r="P139" s="587"/>
      <c r="Q139" s="587"/>
      <c r="R139" s="587"/>
      <c r="S139" s="587"/>
      <c r="T139" s="587"/>
      <c r="U139" s="587"/>
      <c r="V139" s="587"/>
      <c r="W139" s="587"/>
      <c r="X139" s="587"/>
      <c r="Y139" s="140"/>
      <c r="Z139" s="141"/>
      <c r="AA139" s="794"/>
      <c r="AB139" s="136"/>
    </row>
    <row r="140" spans="1:28" s="313" customFormat="1" ht="21" customHeight="1" x14ac:dyDescent="0.2">
      <c r="A140" s="745" t="s">
        <v>207</v>
      </c>
      <c r="B140" s="216"/>
      <c r="C140" s="591" t="s">
        <v>167</v>
      </c>
      <c r="D140" s="587"/>
      <c r="E140" s="591"/>
      <c r="F140" s="591"/>
      <c r="G140" s="591"/>
      <c r="H140" s="586"/>
      <c r="I140" s="586"/>
      <c r="J140" s="586"/>
      <c r="K140" s="586"/>
      <c r="L140" s="587"/>
      <c r="M140" s="587"/>
      <c r="N140" s="587"/>
      <c r="O140" s="587"/>
      <c r="P140" s="587"/>
      <c r="Q140" s="587"/>
      <c r="R140" s="587"/>
      <c r="S140" s="587"/>
      <c r="T140" s="587"/>
      <c r="U140" s="2192"/>
      <c r="V140" s="2193"/>
      <c r="W140" s="2194"/>
      <c r="X140" s="588" t="s">
        <v>757</v>
      </c>
      <c r="Y140" s="140"/>
      <c r="Z140" s="141"/>
      <c r="AA140" s="794">
        <f>IF(U140="?",0,IF(U140&lt;&gt;"",1,0))</f>
        <v>0</v>
      </c>
      <c r="AB140" s="136"/>
    </row>
    <row r="141" spans="1:28" s="313" customFormat="1" ht="5.45" customHeight="1" x14ac:dyDescent="0.2">
      <c r="A141" s="743"/>
      <c r="B141" s="216"/>
      <c r="C141" s="625"/>
      <c r="D141" s="625"/>
      <c r="E141" s="625"/>
      <c r="F141" s="625"/>
      <c r="G141" s="625"/>
      <c r="H141" s="625"/>
      <c r="I141" s="625"/>
      <c r="J141" s="625"/>
      <c r="K141" s="625"/>
      <c r="L141" s="625"/>
      <c r="M141" s="625"/>
      <c r="N141" s="625"/>
      <c r="O141" s="625"/>
      <c r="P141" s="625"/>
      <c r="Q141" s="625"/>
      <c r="R141" s="625"/>
      <c r="S141" s="625"/>
      <c r="T141" s="625"/>
      <c r="U141" s="625"/>
      <c r="V141" s="625"/>
      <c r="W141" s="625"/>
      <c r="X141" s="625"/>
      <c r="Y141" s="140"/>
      <c r="Z141" s="141"/>
      <c r="AA141" s="794"/>
      <c r="AB141" s="136"/>
    </row>
    <row r="142" spans="1:28" s="313" customFormat="1" ht="19.5" customHeight="1" x14ac:dyDescent="0.2">
      <c r="A142" s="745" t="s">
        <v>1215</v>
      </c>
      <c r="B142" s="216"/>
      <c r="C142" s="780"/>
      <c r="D142" s="374" t="s">
        <v>1214</v>
      </c>
      <c r="E142" s="625"/>
      <c r="F142" s="625"/>
      <c r="G142" s="625"/>
      <c r="H142" s="625"/>
      <c r="I142" s="625"/>
      <c r="J142" s="625"/>
      <c r="K142" s="625"/>
      <c r="L142" s="625"/>
      <c r="M142" s="593"/>
      <c r="N142" s="593"/>
      <c r="O142" s="625"/>
      <c r="P142" s="625"/>
      <c r="Q142" s="625"/>
      <c r="R142" s="625"/>
      <c r="S142" s="625"/>
      <c r="T142" s="625"/>
      <c r="U142" s="2192"/>
      <c r="V142" s="2193"/>
      <c r="W142" s="2194"/>
      <c r="X142" s="626" t="s">
        <v>757</v>
      </c>
      <c r="Y142" s="140"/>
      <c r="Z142" s="141"/>
      <c r="AA142" s="794">
        <f>IF(U142="?",0,IF(U142&lt;&gt;"",1,0))</f>
        <v>0</v>
      </c>
      <c r="AB142" s="932"/>
    </row>
    <row r="143" spans="1:28" s="313" customFormat="1" ht="9.75" customHeight="1" x14ac:dyDescent="0.2">
      <c r="A143" s="745"/>
      <c r="B143" s="216"/>
      <c r="C143" s="628"/>
      <c r="D143" s="625"/>
      <c r="E143" s="625"/>
      <c r="F143" s="625"/>
      <c r="G143" s="625"/>
      <c r="H143" s="625"/>
      <c r="I143" s="625"/>
      <c r="J143" s="625"/>
      <c r="K143" s="625"/>
      <c r="L143" s="625"/>
      <c r="M143" s="625"/>
      <c r="N143" s="625"/>
      <c r="O143" s="625"/>
      <c r="P143" s="625"/>
      <c r="Q143" s="625"/>
      <c r="R143" s="625"/>
      <c r="S143" s="625"/>
      <c r="T143" s="625"/>
      <c r="U143" s="625"/>
      <c r="V143" s="625"/>
      <c r="W143" s="625"/>
      <c r="X143" s="1090"/>
      <c r="Y143" s="140"/>
      <c r="Z143" s="141"/>
      <c r="AA143" s="794"/>
      <c r="AB143" s="136"/>
    </row>
    <row r="144" spans="1:28" s="313" customFormat="1" ht="12" customHeight="1" x14ac:dyDescent="0.15">
      <c r="A144" s="1234"/>
      <c r="B144" s="216"/>
      <c r="C144" s="1094"/>
      <c r="D144" s="1102"/>
      <c r="E144" s="1100"/>
      <c r="F144" s="1100"/>
      <c r="G144" s="1100"/>
      <c r="H144" s="1100"/>
      <c r="I144" s="1100"/>
      <c r="J144" s="1100"/>
      <c r="K144" s="1100"/>
      <c r="L144" s="1095"/>
      <c r="M144" s="2175" t="s">
        <v>1455</v>
      </c>
      <c r="N144" s="2176"/>
      <c r="O144" s="2176" t="s">
        <v>1429</v>
      </c>
      <c r="P144" s="2176"/>
      <c r="Q144" s="2176"/>
      <c r="R144" s="2176"/>
      <c r="S144" s="2177" t="s">
        <v>1540</v>
      </c>
      <c r="T144" s="2176"/>
      <c r="U144" s="2176" t="s">
        <v>1429</v>
      </c>
      <c r="V144" s="2176"/>
      <c r="W144" s="2176"/>
      <c r="X144" s="2178"/>
      <c r="Y144" s="140"/>
      <c r="Z144" s="141"/>
      <c r="AA144" s="794"/>
      <c r="AB144" s="136"/>
    </row>
    <row r="145" spans="1:28" s="313" customFormat="1" ht="24" customHeight="1" x14ac:dyDescent="0.2">
      <c r="A145" s="1234" t="s">
        <v>614</v>
      </c>
      <c r="B145" s="216"/>
      <c r="C145" s="1096"/>
      <c r="D145" s="1103"/>
      <c r="E145" s="143"/>
      <c r="F145" s="143"/>
      <c r="G145" s="143"/>
      <c r="H145" s="143"/>
      <c r="I145" s="143"/>
      <c r="J145" s="143"/>
      <c r="K145" s="143"/>
      <c r="L145" s="1097"/>
      <c r="M145" s="2179" t="s">
        <v>1441</v>
      </c>
      <c r="N145" s="2180"/>
      <c r="O145" s="2181"/>
      <c r="P145" s="2173" t="s">
        <v>1442</v>
      </c>
      <c r="Q145" s="2174"/>
      <c r="R145" s="2174"/>
      <c r="S145" s="2182" t="s">
        <v>1441</v>
      </c>
      <c r="T145" s="2174"/>
      <c r="U145" s="2183"/>
      <c r="V145" s="2179" t="s">
        <v>1442</v>
      </c>
      <c r="W145" s="2180"/>
      <c r="X145" s="2181"/>
      <c r="Y145" s="140"/>
      <c r="Z145" s="141"/>
      <c r="AA145" s="794"/>
      <c r="AB145" s="136"/>
    </row>
    <row r="146" spans="1:28" s="313" customFormat="1" ht="21" customHeight="1" x14ac:dyDescent="0.2">
      <c r="A146" s="747" t="s">
        <v>636</v>
      </c>
      <c r="B146" s="216"/>
      <c r="C146" s="2154" t="s">
        <v>1439</v>
      </c>
      <c r="D146" s="2155"/>
      <c r="E146" s="2155"/>
      <c r="F146" s="2155"/>
      <c r="G146" s="2155"/>
      <c r="H146" s="2155"/>
      <c r="I146" s="2155"/>
      <c r="J146" s="2155"/>
      <c r="K146" s="2155"/>
      <c r="L146" s="2156"/>
      <c r="M146" s="2157"/>
      <c r="N146" s="2158"/>
      <c r="O146" s="2158"/>
      <c r="P146" s="2157"/>
      <c r="Q146" s="2158"/>
      <c r="R146" s="2158"/>
      <c r="S146" s="2157"/>
      <c r="T146" s="2158"/>
      <c r="U146" s="2158"/>
      <c r="V146" s="2157"/>
      <c r="W146" s="2158"/>
      <c r="X146" s="2158"/>
      <c r="Y146" s="140"/>
      <c r="Z146" s="141"/>
      <c r="AA146" s="794">
        <f>IF(M146="?",0,IF(M146&lt;&gt;"",1,0))+IF(P146="?",0,IF(P146&lt;&gt;"",1,0))+IF(S146="?",0,IF(S146&lt;&gt;"",1,0))+IF(V146="?",0,IF(V146&lt;&gt;"",1,0))</f>
        <v>0</v>
      </c>
      <c r="AB146" s="136"/>
    </row>
    <row r="147" spans="1:28" s="313" customFormat="1" ht="9" customHeight="1" x14ac:dyDescent="0.2">
      <c r="A147" s="741"/>
      <c r="B147" s="214"/>
      <c r="C147" s="143"/>
      <c r="D147" s="143"/>
      <c r="E147" s="143"/>
      <c r="F147" s="143"/>
      <c r="G147" s="143"/>
      <c r="H147" s="143"/>
      <c r="I147" s="143"/>
      <c r="J147" s="143"/>
      <c r="K147" s="143"/>
      <c r="L147" s="143"/>
      <c r="M147" s="143"/>
      <c r="N147" s="143"/>
      <c r="O147" s="143"/>
      <c r="P147" s="143"/>
      <c r="Q147" s="143"/>
      <c r="R147" s="143"/>
      <c r="S147" s="143"/>
      <c r="T147" s="143"/>
      <c r="U147" s="143"/>
      <c r="V147" s="143"/>
      <c r="W147" s="143"/>
      <c r="X147" s="143"/>
      <c r="Y147" s="144"/>
      <c r="Z147" s="145"/>
      <c r="AA147" s="794"/>
      <c r="AB147" s="136"/>
    </row>
    <row r="148" spans="1:28" s="313" customFormat="1" ht="5.25" customHeight="1" x14ac:dyDescent="0.2">
      <c r="A148" s="741"/>
      <c r="B148" s="1098"/>
      <c r="C148" s="1100"/>
      <c r="D148" s="1100"/>
      <c r="E148" s="1100"/>
      <c r="F148" s="1100"/>
      <c r="G148" s="1100"/>
      <c r="H148" s="1100"/>
      <c r="I148" s="1100"/>
      <c r="J148" s="1100"/>
      <c r="K148" s="1100"/>
      <c r="L148" s="1100"/>
      <c r="M148" s="1100"/>
      <c r="N148" s="1100"/>
      <c r="O148" s="1100"/>
      <c r="P148" s="1100"/>
      <c r="Q148" s="1100"/>
      <c r="R148" s="1100"/>
      <c r="S148" s="1100"/>
      <c r="T148" s="1100"/>
      <c r="U148" s="1100"/>
      <c r="V148" s="1100"/>
      <c r="W148" s="1100"/>
      <c r="X148" s="1100"/>
      <c r="Y148" s="1101"/>
      <c r="Z148" s="1099"/>
      <c r="AA148" s="794"/>
      <c r="AB148" s="136"/>
    </row>
    <row r="149" spans="1:28" s="313" customFormat="1" ht="21" customHeight="1" x14ac:dyDescent="0.25">
      <c r="A149" s="743"/>
      <c r="B149" s="216"/>
      <c r="C149" s="607" t="s">
        <v>0</v>
      </c>
      <c r="D149" s="224"/>
      <c r="E149" s="224"/>
      <c r="F149" s="224"/>
      <c r="G149" s="224"/>
      <c r="H149" s="591"/>
      <c r="I149" s="591"/>
      <c r="J149" s="591"/>
      <c r="K149" s="591"/>
      <c r="L149" s="591"/>
      <c r="M149" s="591"/>
      <c r="N149" s="591"/>
      <c r="O149" s="591"/>
      <c r="P149" s="591"/>
      <c r="Q149" s="591"/>
      <c r="R149" s="591"/>
      <c r="S149" s="591"/>
      <c r="T149" s="591"/>
      <c r="U149" s="591"/>
      <c r="V149" s="591"/>
      <c r="W149" s="591"/>
      <c r="X149" s="591"/>
      <c r="Y149" s="140"/>
      <c r="Z149" s="141"/>
      <c r="AA149" s="794"/>
      <c r="AB149" s="136"/>
    </row>
    <row r="150" spans="1:28" s="313" customFormat="1" ht="5.45" customHeight="1" x14ac:dyDescent="0.2">
      <c r="A150" s="743"/>
      <c r="B150" s="216"/>
      <c r="C150" s="138"/>
      <c r="D150" s="426"/>
      <c r="E150" s="426"/>
      <c r="F150" s="426"/>
      <c r="G150" s="426"/>
      <c r="H150" s="138"/>
      <c r="I150" s="426"/>
      <c r="J150" s="426"/>
      <c r="K150" s="426"/>
      <c r="L150" s="138"/>
      <c r="M150" s="426"/>
      <c r="N150" s="426"/>
      <c r="O150" s="426"/>
      <c r="P150" s="138"/>
      <c r="Q150" s="426"/>
      <c r="R150" s="426"/>
      <c r="S150" s="426"/>
      <c r="T150" s="138"/>
      <c r="U150" s="426"/>
      <c r="V150" s="426"/>
      <c r="W150" s="426"/>
      <c r="X150" s="426"/>
      <c r="Y150" s="140"/>
      <c r="Z150" s="141"/>
      <c r="AA150" s="794"/>
      <c r="AB150" s="136"/>
    </row>
    <row r="151" spans="1:28" s="313" customFormat="1" ht="21" customHeight="1" x14ac:dyDescent="0.2">
      <c r="A151" s="745" t="s">
        <v>209</v>
      </c>
      <c r="B151" s="216"/>
      <c r="C151" s="591" t="s">
        <v>25</v>
      </c>
      <c r="D151" s="587"/>
      <c r="E151" s="587"/>
      <c r="F151" s="587"/>
      <c r="G151" s="587"/>
      <c r="H151" s="587"/>
      <c r="I151" s="587"/>
      <c r="J151" s="587"/>
      <c r="K151" s="587"/>
      <c r="L151" s="587"/>
      <c r="M151" s="587"/>
      <c r="N151" s="587"/>
      <c r="O151" s="587"/>
      <c r="P151" s="587"/>
      <c r="Q151" s="587"/>
      <c r="R151" s="587"/>
      <c r="S151" s="587"/>
      <c r="T151" s="625"/>
      <c r="U151" s="2192"/>
      <c r="V151" s="2193"/>
      <c r="W151" s="2194"/>
      <c r="X151" s="1093" t="s">
        <v>757</v>
      </c>
      <c r="Y151" s="140"/>
      <c r="Z151" s="141"/>
      <c r="AA151" s="794">
        <f>IF(U151="?",0,IF(U151&lt;&gt;"",1,0))</f>
        <v>0</v>
      </c>
      <c r="AB151" s="136"/>
    </row>
    <row r="152" spans="1:28" s="313" customFormat="1" ht="9.75" customHeight="1" x14ac:dyDescent="0.2">
      <c r="A152" s="745"/>
      <c r="B152" s="216"/>
      <c r="C152" s="628"/>
      <c r="D152" s="625"/>
      <c r="E152" s="625"/>
      <c r="F152" s="625"/>
      <c r="G152" s="625"/>
      <c r="H152" s="625"/>
      <c r="I152" s="625"/>
      <c r="J152" s="625"/>
      <c r="K152" s="625"/>
      <c r="L152" s="625"/>
      <c r="M152" s="625"/>
      <c r="N152" s="625"/>
      <c r="O152" s="625"/>
      <c r="P152" s="625"/>
      <c r="Q152" s="625"/>
      <c r="R152" s="625"/>
      <c r="S152" s="625"/>
      <c r="T152" s="625"/>
      <c r="U152" s="625"/>
      <c r="V152" s="625"/>
      <c r="W152" s="625"/>
      <c r="X152" s="1090"/>
      <c r="Y152" s="140"/>
      <c r="Z152" s="141"/>
      <c r="AA152" s="794"/>
      <c r="AB152" s="136"/>
    </row>
    <row r="153" spans="1:28" s="313" customFormat="1" ht="12" customHeight="1" x14ac:dyDescent="0.15">
      <c r="A153" s="1234"/>
      <c r="B153" s="216"/>
      <c r="C153" s="1094"/>
      <c r="D153" s="1102"/>
      <c r="E153" s="1100"/>
      <c r="F153" s="1100"/>
      <c r="G153" s="1100"/>
      <c r="H153" s="1100"/>
      <c r="I153" s="1100"/>
      <c r="J153" s="1100"/>
      <c r="K153" s="1100"/>
      <c r="L153" s="1095"/>
      <c r="M153" s="2175" t="s">
        <v>1455</v>
      </c>
      <c r="N153" s="2176"/>
      <c r="O153" s="2176" t="s">
        <v>1429</v>
      </c>
      <c r="P153" s="2176"/>
      <c r="Q153" s="2176"/>
      <c r="R153" s="2176"/>
      <c r="S153" s="2177" t="s">
        <v>1540</v>
      </c>
      <c r="T153" s="2176"/>
      <c r="U153" s="2176" t="s">
        <v>1429</v>
      </c>
      <c r="V153" s="2176"/>
      <c r="W153" s="2176"/>
      <c r="X153" s="2178"/>
      <c r="Y153" s="140"/>
      <c r="Z153" s="141"/>
      <c r="AA153" s="794"/>
      <c r="AB153" s="136"/>
    </row>
    <row r="154" spans="1:28" s="313" customFormat="1" ht="24" customHeight="1" x14ac:dyDescent="0.2">
      <c r="A154" s="1234" t="s">
        <v>616</v>
      </c>
      <c r="B154" s="216"/>
      <c r="C154" s="1096"/>
      <c r="D154" s="1103"/>
      <c r="E154" s="143"/>
      <c r="F154" s="143"/>
      <c r="G154" s="143"/>
      <c r="H154" s="143"/>
      <c r="I154" s="143"/>
      <c r="J154" s="143"/>
      <c r="K154" s="143"/>
      <c r="L154" s="1097"/>
      <c r="M154" s="2179" t="s">
        <v>1441</v>
      </c>
      <c r="N154" s="2196"/>
      <c r="O154" s="2197"/>
      <c r="P154" s="2179" t="s">
        <v>1442</v>
      </c>
      <c r="Q154" s="2196"/>
      <c r="R154" s="2198"/>
      <c r="S154" s="2199" t="s">
        <v>1441</v>
      </c>
      <c r="T154" s="2196"/>
      <c r="U154" s="2197"/>
      <c r="V154" s="2179" t="s">
        <v>1442</v>
      </c>
      <c r="W154" s="2196"/>
      <c r="X154" s="2197"/>
      <c r="Y154" s="140"/>
      <c r="Z154" s="141"/>
      <c r="AA154" s="794"/>
      <c r="AB154" s="136"/>
    </row>
    <row r="155" spans="1:28" s="313" customFormat="1" ht="21" customHeight="1" x14ac:dyDescent="0.2">
      <c r="A155" s="747" t="s">
        <v>639</v>
      </c>
      <c r="B155" s="216"/>
      <c r="C155" s="2154" t="s">
        <v>1432</v>
      </c>
      <c r="D155" s="2155"/>
      <c r="E155" s="2155"/>
      <c r="F155" s="2155"/>
      <c r="G155" s="2155"/>
      <c r="H155" s="2155"/>
      <c r="I155" s="2155"/>
      <c r="J155" s="2155"/>
      <c r="K155" s="2155"/>
      <c r="L155" s="2156"/>
      <c r="M155" s="2157"/>
      <c r="N155" s="2158"/>
      <c r="O155" s="2158"/>
      <c r="P155" s="2157"/>
      <c r="Q155" s="2158"/>
      <c r="R155" s="2158"/>
      <c r="S155" s="2157"/>
      <c r="T155" s="2158"/>
      <c r="U155" s="2158"/>
      <c r="V155" s="2157"/>
      <c r="W155" s="2158"/>
      <c r="X155" s="2158"/>
      <c r="Y155" s="140"/>
      <c r="Z155" s="141"/>
      <c r="AA155" s="794">
        <f>IF(M155="?",0,IF(M155&lt;&gt;"",1,0))+IF(P155="?",0,IF(P155&lt;&gt;"",1,0))+IF(S155="?",0,IF(S155&lt;&gt;"",1,0))+IF(V155="?",0,IF(V155&lt;&gt;"",1,0))</f>
        <v>0</v>
      </c>
      <c r="AB155" s="136"/>
    </row>
    <row r="156" spans="1:28" s="313" customFormat="1" ht="9" customHeight="1" x14ac:dyDescent="0.2">
      <c r="A156" s="741" t="str">
        <f>IF(L4&lt;&gt;"",L4,"")</f>
        <v>00000000</v>
      </c>
      <c r="B156" s="183"/>
      <c r="C156" s="147"/>
      <c r="D156" s="147"/>
      <c r="E156" s="147"/>
      <c r="F156" s="147"/>
      <c r="G156" s="147"/>
      <c r="H156" s="147"/>
      <c r="I156" s="147"/>
      <c r="J156" s="147"/>
      <c r="K156" s="147"/>
      <c r="L156" s="147"/>
      <c r="M156" s="147"/>
      <c r="N156" s="147"/>
      <c r="O156" s="147"/>
      <c r="P156" s="147"/>
      <c r="Q156" s="147"/>
      <c r="R156" s="147"/>
      <c r="S156" s="147"/>
      <c r="T156" s="147"/>
      <c r="U156" s="147"/>
      <c r="V156" s="147"/>
      <c r="W156" s="147"/>
      <c r="X156" s="147"/>
      <c r="Y156" s="148"/>
      <c r="Z156" s="149"/>
      <c r="AA156" s="794"/>
      <c r="AB156" s="136"/>
    </row>
    <row r="157" spans="1:28" s="313" customFormat="1" ht="5.25" customHeight="1" x14ac:dyDescent="0.2">
      <c r="A157" s="743"/>
      <c r="B157" s="132"/>
      <c r="C157" s="133"/>
      <c r="D157" s="133"/>
      <c r="E157" s="133"/>
      <c r="F157" s="133"/>
      <c r="G157" s="133"/>
      <c r="H157" s="133"/>
      <c r="I157" s="133"/>
      <c r="J157" s="133"/>
      <c r="K157" s="133"/>
      <c r="L157" s="133"/>
      <c r="M157" s="133"/>
      <c r="N157" s="133"/>
      <c r="O157" s="133"/>
      <c r="P157" s="133"/>
      <c r="Q157" s="133"/>
      <c r="R157" s="133"/>
      <c r="S157" s="133"/>
      <c r="T157" s="133"/>
      <c r="U157" s="133"/>
      <c r="V157" s="133"/>
      <c r="W157" s="133"/>
      <c r="X157" s="133"/>
      <c r="Y157" s="134"/>
      <c r="Z157" s="135"/>
      <c r="AA157" s="794"/>
      <c r="AB157" s="136"/>
    </row>
    <row r="158" spans="1:28" s="313" customFormat="1" ht="24" customHeight="1" x14ac:dyDescent="0.2">
      <c r="A158" s="743"/>
      <c r="B158" s="216"/>
      <c r="C158" s="224" t="s">
        <v>1542</v>
      </c>
      <c r="D158" s="224"/>
      <c r="E158" s="224"/>
      <c r="F158" s="224"/>
      <c r="G158" s="224"/>
      <c r="H158" s="628"/>
      <c r="I158" s="628"/>
      <c r="J158" s="628"/>
      <c r="K158" s="628"/>
      <c r="L158" s="628"/>
      <c r="M158" s="628"/>
      <c r="N158" s="628"/>
      <c r="O158" s="628"/>
      <c r="P158" s="628"/>
      <c r="Q158" s="628"/>
      <c r="R158" s="628"/>
      <c r="S158" s="628"/>
      <c r="T158" s="628"/>
      <c r="U158" s="628"/>
      <c r="V158" s="628"/>
      <c r="W158" s="628"/>
      <c r="X158" s="628"/>
      <c r="Y158" s="140"/>
      <c r="Z158" s="141"/>
      <c r="AA158" s="794"/>
      <c r="AB158" s="136"/>
    </row>
    <row r="159" spans="1:28" s="313" customFormat="1" ht="21" customHeight="1" x14ac:dyDescent="0.25">
      <c r="A159" s="743"/>
      <c r="B159" s="216"/>
      <c r="C159" s="607" t="s">
        <v>786</v>
      </c>
      <c r="D159" s="224"/>
      <c r="E159" s="224"/>
      <c r="F159" s="224"/>
      <c r="G159" s="224"/>
      <c r="H159" s="139"/>
      <c r="I159" s="435"/>
      <c r="J159" s="435"/>
      <c r="K159" s="435"/>
      <c r="L159" s="139"/>
      <c r="M159" s="435"/>
      <c r="N159" s="435"/>
      <c r="O159" s="435"/>
      <c r="P159" s="139"/>
      <c r="Q159" s="435"/>
      <c r="R159" s="435"/>
      <c r="S159" s="435"/>
      <c r="T159" s="139"/>
      <c r="U159" s="435"/>
      <c r="V159" s="435"/>
      <c r="W159" s="435"/>
      <c r="X159" s="435"/>
      <c r="Y159" s="140"/>
      <c r="Z159" s="141"/>
      <c r="AA159" s="794"/>
      <c r="AB159" s="136"/>
    </row>
    <row r="160" spans="1:28" s="313" customFormat="1" ht="5.25" customHeight="1" x14ac:dyDescent="0.2">
      <c r="A160" s="743"/>
      <c r="B160" s="216"/>
      <c r="C160" s="138"/>
      <c r="D160" s="426"/>
      <c r="E160" s="426"/>
      <c r="F160" s="426"/>
      <c r="G160" s="426"/>
      <c r="H160" s="138"/>
      <c r="I160" s="426"/>
      <c r="J160" s="426"/>
      <c r="K160" s="426"/>
      <c r="L160" s="138"/>
      <c r="M160" s="426"/>
      <c r="N160" s="426"/>
      <c r="O160" s="426"/>
      <c r="P160" s="138"/>
      <c r="Q160" s="426"/>
      <c r="R160" s="426"/>
      <c r="S160" s="426"/>
      <c r="T160" s="138"/>
      <c r="U160" s="426"/>
      <c r="V160" s="426"/>
      <c r="W160" s="426"/>
      <c r="X160" s="426"/>
      <c r="Y160" s="140"/>
      <c r="Z160" s="141"/>
      <c r="AA160" s="794"/>
      <c r="AB160" s="136"/>
    </row>
    <row r="161" spans="1:28" s="313" customFormat="1" ht="21" customHeight="1" x14ac:dyDescent="0.2">
      <c r="A161" s="745" t="s">
        <v>208</v>
      </c>
      <c r="B161" s="216"/>
      <c r="C161" s="591" t="s">
        <v>1142</v>
      </c>
      <c r="D161" s="587"/>
      <c r="E161" s="587"/>
      <c r="F161" s="587"/>
      <c r="G161" s="587"/>
      <c r="H161" s="587"/>
      <c r="I161" s="587"/>
      <c r="J161" s="587"/>
      <c r="K161" s="587"/>
      <c r="L161" s="587"/>
      <c r="M161" s="587"/>
      <c r="N161" s="587"/>
      <c r="O161" s="587"/>
      <c r="P161" s="587"/>
      <c r="Q161" s="587"/>
      <c r="R161" s="587"/>
      <c r="S161" s="587"/>
      <c r="T161" s="587"/>
      <c r="U161" s="2192"/>
      <c r="V161" s="2193"/>
      <c r="W161" s="2194"/>
      <c r="X161" s="588" t="s">
        <v>757</v>
      </c>
      <c r="Y161" s="140"/>
      <c r="Z161" s="141"/>
      <c r="AA161" s="794">
        <f>IF(U161="?",0,IF(U161&lt;&gt;"",1,0))</f>
        <v>0</v>
      </c>
      <c r="AB161" s="136"/>
    </row>
    <row r="162" spans="1:28" s="313" customFormat="1" ht="5.45" customHeight="1" x14ac:dyDescent="0.2">
      <c r="A162" s="743"/>
      <c r="B162" s="216"/>
      <c r="C162" s="138"/>
      <c r="D162" s="426"/>
      <c r="E162" s="426"/>
      <c r="F162" s="426"/>
      <c r="G162" s="426"/>
      <c r="H162" s="138"/>
      <c r="I162" s="426"/>
      <c r="J162" s="426"/>
      <c r="K162" s="426"/>
      <c r="L162" s="138"/>
      <c r="M162" s="426"/>
      <c r="N162" s="426"/>
      <c r="O162" s="426"/>
      <c r="P162" s="138"/>
      <c r="Q162" s="426"/>
      <c r="R162" s="426"/>
      <c r="S162" s="426"/>
      <c r="T162" s="138"/>
      <c r="U162" s="426"/>
      <c r="V162" s="426"/>
      <c r="W162" s="426"/>
      <c r="X162" s="426"/>
      <c r="Y162" s="140"/>
      <c r="Z162" s="141"/>
      <c r="AA162" s="794"/>
      <c r="AB162" s="136"/>
    </row>
    <row r="163" spans="1:28" s="313" customFormat="1" ht="21" customHeight="1" x14ac:dyDescent="0.2">
      <c r="A163" s="745" t="s">
        <v>628</v>
      </c>
      <c r="B163" s="216"/>
      <c r="C163" s="591" t="s">
        <v>28</v>
      </c>
      <c r="D163" s="587"/>
      <c r="E163" s="587"/>
      <c r="F163" s="587"/>
      <c r="G163" s="587"/>
      <c r="H163" s="587"/>
      <c r="I163" s="587"/>
      <c r="J163" s="587"/>
      <c r="K163" s="587"/>
      <c r="L163" s="587"/>
      <c r="M163" s="587"/>
      <c r="N163" s="587"/>
      <c r="O163" s="587"/>
      <c r="P163" s="587"/>
      <c r="Q163" s="587"/>
      <c r="R163" s="587"/>
      <c r="S163" s="587"/>
      <c r="T163" s="587"/>
      <c r="U163" s="2192"/>
      <c r="V163" s="2193"/>
      <c r="W163" s="2194"/>
      <c r="X163" s="588" t="s">
        <v>757</v>
      </c>
      <c r="Y163" s="140"/>
      <c r="Z163" s="141"/>
      <c r="AA163" s="794">
        <f>IF(U163="?",0,IF(U163&lt;&gt;"",1,0))</f>
        <v>0</v>
      </c>
      <c r="AB163" s="136"/>
    </row>
    <row r="164" spans="1:28" s="313" customFormat="1" ht="5.45" customHeight="1" x14ac:dyDescent="0.2">
      <c r="A164" s="743"/>
      <c r="B164" s="216"/>
      <c r="C164" s="587"/>
      <c r="D164" s="587"/>
      <c r="E164" s="587"/>
      <c r="F164" s="587"/>
      <c r="G164" s="587"/>
      <c r="H164" s="587"/>
      <c r="I164" s="587"/>
      <c r="J164" s="587"/>
      <c r="K164" s="587"/>
      <c r="L164" s="587"/>
      <c r="M164" s="587"/>
      <c r="N164" s="587"/>
      <c r="O164" s="587"/>
      <c r="P164" s="587"/>
      <c r="Q164" s="587"/>
      <c r="R164" s="587"/>
      <c r="S164" s="587"/>
      <c r="T164" s="587"/>
      <c r="U164" s="587"/>
      <c r="V164" s="587"/>
      <c r="W164" s="587"/>
      <c r="X164" s="587"/>
      <c r="Y164" s="140"/>
      <c r="Z164" s="141"/>
      <c r="AA164" s="794"/>
      <c r="AB164" s="136"/>
    </row>
    <row r="165" spans="1:28" s="313" customFormat="1" ht="21" customHeight="1" x14ac:dyDescent="0.2">
      <c r="A165" s="745" t="s">
        <v>629</v>
      </c>
      <c r="B165" s="216"/>
      <c r="C165" s="591" t="s">
        <v>349</v>
      </c>
      <c r="D165" s="426"/>
      <c r="E165" s="426"/>
      <c r="F165" s="426"/>
      <c r="G165" s="426"/>
      <c r="H165" s="138"/>
      <c r="I165" s="426"/>
      <c r="J165" s="426"/>
      <c r="K165" s="426"/>
      <c r="L165" s="138"/>
      <c r="M165" s="426"/>
      <c r="N165" s="426"/>
      <c r="O165" s="426"/>
      <c r="P165" s="138"/>
      <c r="Q165" s="426"/>
      <c r="R165" s="426"/>
      <c r="S165" s="426"/>
      <c r="T165" s="628"/>
      <c r="U165" s="628"/>
      <c r="V165" s="1358" t="s">
        <v>849</v>
      </c>
      <c r="W165" s="1359"/>
      <c r="X165" s="328"/>
      <c r="Y165" s="595"/>
      <c r="Z165" s="141"/>
      <c r="AA165" s="794">
        <f>IF(V165="?",0,IF(V165&lt;&gt;"",1,0))</f>
        <v>0</v>
      </c>
      <c r="AB165" s="136"/>
    </row>
    <row r="166" spans="1:28" s="313" customFormat="1" ht="5.25" customHeight="1" x14ac:dyDescent="0.2">
      <c r="A166" s="743"/>
      <c r="B166" s="137"/>
      <c r="C166" s="138"/>
      <c r="D166" s="426"/>
      <c r="E166" s="426"/>
      <c r="F166" s="426"/>
      <c r="G166" s="426"/>
      <c r="H166" s="138"/>
      <c r="I166" s="426"/>
      <c r="J166" s="426"/>
      <c r="K166" s="426"/>
      <c r="L166" s="138"/>
      <c r="M166" s="426"/>
      <c r="N166" s="426"/>
      <c r="O166" s="426"/>
      <c r="P166" s="138"/>
      <c r="Q166" s="426"/>
      <c r="R166" s="426"/>
      <c r="S166" s="426"/>
      <c r="T166" s="138"/>
      <c r="U166" s="426"/>
      <c r="V166" s="426"/>
      <c r="W166" s="426"/>
      <c r="X166" s="426"/>
      <c r="Y166" s="140"/>
      <c r="Z166" s="141"/>
      <c r="AA166" s="794"/>
      <c r="AB166" s="136"/>
    </row>
    <row r="167" spans="1:28" s="769" customFormat="1" ht="20.100000000000001" customHeight="1" x14ac:dyDescent="0.2">
      <c r="A167" s="1235"/>
      <c r="B167" s="137"/>
      <c r="C167" s="229" t="s">
        <v>1543</v>
      </c>
      <c r="D167" s="225"/>
      <c r="E167" s="225"/>
      <c r="F167" s="225"/>
      <c r="G167" s="225"/>
      <c r="H167" s="138"/>
      <c r="I167" s="426"/>
      <c r="J167" s="426"/>
      <c r="K167" s="426"/>
      <c r="L167" s="138"/>
      <c r="M167" s="426"/>
      <c r="N167" s="426"/>
      <c r="O167" s="426"/>
      <c r="P167" s="138"/>
      <c r="Q167" s="426"/>
      <c r="R167" s="426"/>
      <c r="S167" s="426"/>
      <c r="T167" s="138"/>
      <c r="U167" s="426"/>
      <c r="V167" s="426"/>
      <c r="W167" s="426"/>
      <c r="X167" s="426"/>
      <c r="Y167" s="257"/>
      <c r="Z167" s="217"/>
      <c r="AA167" s="794"/>
      <c r="AB167" s="218"/>
    </row>
    <row r="168" spans="1:28" s="313" customFormat="1" ht="10.5" customHeight="1" x14ac:dyDescent="0.2">
      <c r="A168" s="743"/>
      <c r="B168" s="137"/>
      <c r="C168" s="220" t="s">
        <v>120</v>
      </c>
      <c r="D168" s="425"/>
      <c r="E168" s="425"/>
      <c r="F168" s="425"/>
      <c r="G168" s="425"/>
      <c r="H168" s="138"/>
      <c r="I168" s="426"/>
      <c r="J168" s="426"/>
      <c r="K168" s="426"/>
      <c r="L168" s="138"/>
      <c r="M168" s="426"/>
      <c r="N168" s="426"/>
      <c r="O168" s="426"/>
      <c r="P168" s="138"/>
      <c r="Q168" s="426"/>
      <c r="R168" s="426"/>
      <c r="S168" s="426"/>
      <c r="T168" s="138"/>
      <c r="U168" s="426"/>
      <c r="V168" s="426"/>
      <c r="W168" s="426"/>
      <c r="X168" s="426"/>
      <c r="Y168" s="140"/>
      <c r="Z168" s="141"/>
      <c r="AA168" s="794"/>
      <c r="AB168" s="136"/>
    </row>
    <row r="169" spans="1:28" s="313" customFormat="1" ht="5.25" customHeight="1" x14ac:dyDescent="0.2">
      <c r="A169" s="743"/>
      <c r="B169" s="137"/>
      <c r="C169" s="627"/>
      <c r="D169" s="627"/>
      <c r="E169" s="425"/>
      <c r="F169" s="425"/>
      <c r="G169" s="425"/>
      <c r="H169" s="138"/>
      <c r="I169" s="426"/>
      <c r="J169" s="426"/>
      <c r="K169" s="426"/>
      <c r="L169" s="138"/>
      <c r="M169" s="426"/>
      <c r="N169" s="426"/>
      <c r="O169" s="426"/>
      <c r="P169" s="138"/>
      <c r="Q169" s="426"/>
      <c r="R169" s="426"/>
      <c r="S169" s="426"/>
      <c r="T169" s="138"/>
      <c r="U169" s="426"/>
      <c r="V169" s="426"/>
      <c r="W169" s="426"/>
      <c r="X169" s="426"/>
      <c r="Y169" s="140"/>
      <c r="Z169" s="141"/>
      <c r="AA169" s="794"/>
      <c r="AB169" s="136"/>
    </row>
    <row r="170" spans="1:28" s="313" customFormat="1" ht="12" customHeight="1" x14ac:dyDescent="0.15">
      <c r="A170" s="1234"/>
      <c r="B170" s="216"/>
      <c r="C170" s="1094"/>
      <c r="D170" s="1102"/>
      <c r="E170" s="1100"/>
      <c r="F170" s="1100"/>
      <c r="G170" s="1100"/>
      <c r="H170" s="1100"/>
      <c r="I170" s="1100"/>
      <c r="J170" s="1100"/>
      <c r="K170" s="1100"/>
      <c r="L170" s="1095"/>
      <c r="M170" s="2175" t="s">
        <v>1456</v>
      </c>
      <c r="N170" s="2176"/>
      <c r="O170" s="2176" t="s">
        <v>1429</v>
      </c>
      <c r="P170" s="2176"/>
      <c r="Q170" s="2176"/>
      <c r="R170" s="2176"/>
      <c r="S170" s="2177" t="s">
        <v>1544</v>
      </c>
      <c r="T170" s="2176"/>
      <c r="U170" s="2176" t="s">
        <v>1429</v>
      </c>
      <c r="V170" s="2176"/>
      <c r="W170" s="2176"/>
      <c r="X170" s="2178"/>
      <c r="Y170" s="140"/>
      <c r="Z170" s="141"/>
      <c r="AA170" s="794"/>
      <c r="AB170" s="136"/>
    </row>
    <row r="171" spans="1:28" s="313" customFormat="1" ht="24" customHeight="1" x14ac:dyDescent="0.2">
      <c r="A171" s="1234" t="s">
        <v>615</v>
      </c>
      <c r="B171" s="216"/>
      <c r="C171" s="1096"/>
      <c r="D171" s="1103"/>
      <c r="E171" s="143"/>
      <c r="F171" s="143"/>
      <c r="G171" s="143"/>
      <c r="H171" s="143"/>
      <c r="I171" s="143"/>
      <c r="J171" s="143"/>
      <c r="K171" s="143"/>
      <c r="L171" s="1097"/>
      <c r="M171" s="2179" t="s">
        <v>1457</v>
      </c>
      <c r="N171" s="2196"/>
      <c r="O171" s="2197"/>
      <c r="P171" s="2179" t="s">
        <v>1458</v>
      </c>
      <c r="Q171" s="2196"/>
      <c r="R171" s="2198"/>
      <c r="S171" s="2199" t="s">
        <v>1457</v>
      </c>
      <c r="T171" s="2196"/>
      <c r="U171" s="2197"/>
      <c r="V171" s="2179" t="s">
        <v>1458</v>
      </c>
      <c r="W171" s="2196"/>
      <c r="X171" s="2197"/>
      <c r="Y171" s="140"/>
      <c r="Z171" s="141"/>
      <c r="AA171" s="794"/>
      <c r="AB171" s="136"/>
    </row>
    <row r="172" spans="1:28" s="313" customFormat="1" ht="21" customHeight="1" thickBot="1" x14ac:dyDescent="0.25">
      <c r="A172" s="747" t="s">
        <v>638</v>
      </c>
      <c r="B172" s="137"/>
      <c r="C172" s="2271" t="s">
        <v>1414</v>
      </c>
      <c r="D172" s="2272"/>
      <c r="E172" s="2272"/>
      <c r="F172" s="2272"/>
      <c r="G172" s="2272"/>
      <c r="H172" s="2272"/>
      <c r="I172" s="2272"/>
      <c r="J172" s="2273"/>
      <c r="K172" s="2169" t="s">
        <v>1430</v>
      </c>
      <c r="L172" s="2170"/>
      <c r="M172" s="2167"/>
      <c r="N172" s="2168"/>
      <c r="O172" s="2168"/>
      <c r="P172" s="2167"/>
      <c r="Q172" s="2168"/>
      <c r="R172" s="2168"/>
      <c r="S172" s="2202"/>
      <c r="T172" s="2203"/>
      <c r="U172" s="2203"/>
      <c r="V172" s="2202"/>
      <c r="W172" s="2203"/>
      <c r="X172" s="2203"/>
      <c r="Y172" s="140"/>
      <c r="Z172" s="141"/>
      <c r="AA172" s="794">
        <f>IF(M172="?",0,IF(M172&lt;&gt;"",1,0))+IF(P172="?",0,IF(P172&lt;&gt;"",1,0))+IF(S172="?",0,IF(S172&lt;&gt;"",1,0))+IF(V172="?",0,IF(V172&lt;&gt;"",1,0))</f>
        <v>0</v>
      </c>
      <c r="AB172" s="136"/>
    </row>
    <row r="173" spans="1:28" s="313" customFormat="1" ht="24" customHeight="1" thickTop="1" x14ac:dyDescent="0.2">
      <c r="A173" s="748" t="s">
        <v>1600</v>
      </c>
      <c r="B173" s="137"/>
      <c r="C173" s="2274" t="s">
        <v>1415</v>
      </c>
      <c r="D173" s="2275"/>
      <c r="E173" s="2275"/>
      <c r="F173" s="2275"/>
      <c r="G173" s="2275"/>
      <c r="H173" s="2275"/>
      <c r="I173" s="2275"/>
      <c r="J173" s="2276"/>
      <c r="K173" s="2171" t="s">
        <v>849</v>
      </c>
      <c r="L173" s="2172"/>
      <c r="M173" s="2265"/>
      <c r="N173" s="2166"/>
      <c r="O173" s="2166"/>
      <c r="P173" s="2165"/>
      <c r="Q173" s="2166"/>
      <c r="R173" s="2166"/>
      <c r="S173" s="2165"/>
      <c r="T173" s="2166"/>
      <c r="U173" s="2166"/>
      <c r="V173" s="2165"/>
      <c r="W173" s="2166"/>
      <c r="X173" s="2195"/>
      <c r="Y173" s="140"/>
      <c r="Z173" s="141"/>
      <c r="AA173" s="794">
        <f>IF(K173="?",0,IF(K173&lt;&gt;"",1,0))+IF(M173="?",0,IF(M173&lt;&gt;"",1,0))+IF(P173="?",0,IF(P173&lt;&gt;"",1,0))+IF(S173="?",0,IF(S173&lt;&gt;"",1,0))+IF(V173="?",0,IF(V173&lt;&gt;"",1,0))</f>
        <v>0</v>
      </c>
      <c r="AB173" s="136"/>
    </row>
    <row r="174" spans="1:28" s="313" customFormat="1" ht="24" customHeight="1" x14ac:dyDescent="0.2">
      <c r="A174" s="748" t="s">
        <v>1601</v>
      </c>
      <c r="B174" s="137"/>
      <c r="C174" s="1826" t="s">
        <v>1416</v>
      </c>
      <c r="D174" s="2018"/>
      <c r="E174" s="2018"/>
      <c r="F174" s="2018"/>
      <c r="G174" s="2018"/>
      <c r="H174" s="2018"/>
      <c r="I174" s="2018"/>
      <c r="J174" s="2019"/>
      <c r="K174" s="2163" t="s">
        <v>849</v>
      </c>
      <c r="L174" s="2164"/>
      <c r="M174" s="2162"/>
      <c r="N174" s="2160"/>
      <c r="O174" s="2160"/>
      <c r="P174" s="2159"/>
      <c r="Q174" s="2160"/>
      <c r="R174" s="2160"/>
      <c r="S174" s="2159"/>
      <c r="T174" s="2160"/>
      <c r="U174" s="2160"/>
      <c r="V174" s="2159"/>
      <c r="W174" s="2160"/>
      <c r="X174" s="2161"/>
      <c r="Y174" s="140"/>
      <c r="Z174" s="141"/>
      <c r="AA174" s="794">
        <f t="shared" ref="AA174:AA187" si="1">IF(K174="?",0,IF(K174&lt;&gt;"",1,0))+IF(M174="?",0,IF(M174&lt;&gt;"",1,0))+IF(P174="?",0,IF(P174&lt;&gt;"",1,0))+IF(S174="?",0,IF(S174&lt;&gt;"",1,0))+IF(V174="?",0,IF(V174&lt;&gt;"",1,0))</f>
        <v>0</v>
      </c>
      <c r="AB174" s="136"/>
    </row>
    <row r="175" spans="1:28" s="313" customFormat="1" ht="24" customHeight="1" x14ac:dyDescent="0.2">
      <c r="A175" s="748" t="s">
        <v>1602</v>
      </c>
      <c r="B175" s="137"/>
      <c r="C175" s="1826" t="s">
        <v>1417</v>
      </c>
      <c r="D175" s="2018"/>
      <c r="E175" s="2018"/>
      <c r="F175" s="2018"/>
      <c r="G175" s="2018"/>
      <c r="H175" s="2018"/>
      <c r="I175" s="2018"/>
      <c r="J175" s="2019"/>
      <c r="K175" s="2163" t="s">
        <v>849</v>
      </c>
      <c r="L175" s="2164"/>
      <c r="M175" s="2162"/>
      <c r="N175" s="2160"/>
      <c r="O175" s="2160"/>
      <c r="P175" s="2159"/>
      <c r="Q175" s="2160"/>
      <c r="R175" s="2160"/>
      <c r="S175" s="2159"/>
      <c r="T175" s="2160"/>
      <c r="U175" s="2160"/>
      <c r="V175" s="2159"/>
      <c r="W175" s="2160"/>
      <c r="X175" s="2161"/>
      <c r="Y175" s="140"/>
      <c r="Z175" s="141"/>
      <c r="AA175" s="794">
        <f t="shared" si="1"/>
        <v>0</v>
      </c>
      <c r="AB175" s="136"/>
    </row>
    <row r="176" spans="1:28" s="313" customFormat="1" ht="24" customHeight="1" x14ac:dyDescent="0.2">
      <c r="A176" s="748" t="s">
        <v>1603</v>
      </c>
      <c r="B176" s="137"/>
      <c r="C176" s="1826" t="s">
        <v>1418</v>
      </c>
      <c r="D176" s="2018"/>
      <c r="E176" s="2018"/>
      <c r="F176" s="2018"/>
      <c r="G176" s="2018"/>
      <c r="H176" s="2018"/>
      <c r="I176" s="2018"/>
      <c r="J176" s="2019"/>
      <c r="K176" s="2163" t="s">
        <v>849</v>
      </c>
      <c r="L176" s="2164"/>
      <c r="M176" s="2162"/>
      <c r="N176" s="2160"/>
      <c r="O176" s="2160"/>
      <c r="P176" s="2159"/>
      <c r="Q176" s="2160"/>
      <c r="R176" s="2160"/>
      <c r="S176" s="2159"/>
      <c r="T176" s="2160"/>
      <c r="U176" s="2160"/>
      <c r="V176" s="2159"/>
      <c r="W176" s="2160"/>
      <c r="X176" s="2161"/>
      <c r="Y176" s="140"/>
      <c r="Z176" s="141"/>
      <c r="AA176" s="794">
        <f t="shared" si="1"/>
        <v>0</v>
      </c>
      <c r="AB176" s="136"/>
    </row>
    <row r="177" spans="1:28" s="313" customFormat="1" ht="24" customHeight="1" x14ac:dyDescent="0.2">
      <c r="A177" s="748" t="s">
        <v>1604</v>
      </c>
      <c r="B177" s="137"/>
      <c r="C177" s="1826" t="s">
        <v>1419</v>
      </c>
      <c r="D177" s="2018"/>
      <c r="E177" s="2018"/>
      <c r="F177" s="2018"/>
      <c r="G177" s="2018"/>
      <c r="H177" s="2018"/>
      <c r="I177" s="2018"/>
      <c r="J177" s="2019"/>
      <c r="K177" s="2163" t="s">
        <v>849</v>
      </c>
      <c r="L177" s="2164"/>
      <c r="M177" s="2162"/>
      <c r="N177" s="2160"/>
      <c r="O177" s="2160"/>
      <c r="P177" s="2159"/>
      <c r="Q177" s="2160"/>
      <c r="R177" s="2160"/>
      <c r="S177" s="2159"/>
      <c r="T177" s="2160"/>
      <c r="U177" s="2160"/>
      <c r="V177" s="2159"/>
      <c r="W177" s="2160"/>
      <c r="X177" s="2161"/>
      <c r="Y177" s="140"/>
      <c r="Z177" s="141"/>
      <c r="AA177" s="794">
        <f t="shared" si="1"/>
        <v>0</v>
      </c>
      <c r="AB177" s="136"/>
    </row>
    <row r="178" spans="1:28" s="313" customFormat="1" ht="24" customHeight="1" x14ac:dyDescent="0.2">
      <c r="A178" s="748" t="s">
        <v>1605</v>
      </c>
      <c r="B178" s="137"/>
      <c r="C178" s="1826" t="s">
        <v>1420</v>
      </c>
      <c r="D178" s="2018"/>
      <c r="E178" s="2018"/>
      <c r="F178" s="2018"/>
      <c r="G178" s="2018"/>
      <c r="H178" s="2018"/>
      <c r="I178" s="2018"/>
      <c r="J178" s="2019"/>
      <c r="K178" s="2163" t="s">
        <v>849</v>
      </c>
      <c r="L178" s="2164"/>
      <c r="M178" s="2162"/>
      <c r="N178" s="2160"/>
      <c r="O178" s="2160"/>
      <c r="P178" s="2159"/>
      <c r="Q178" s="2160"/>
      <c r="R178" s="2160"/>
      <c r="S178" s="2159"/>
      <c r="T178" s="2160"/>
      <c r="U178" s="2160"/>
      <c r="V178" s="2159"/>
      <c r="W178" s="2160"/>
      <c r="X178" s="2161"/>
      <c r="Y178" s="140"/>
      <c r="Z178" s="141"/>
      <c r="AA178" s="794">
        <f t="shared" si="1"/>
        <v>0</v>
      </c>
      <c r="AB178" s="136"/>
    </row>
    <row r="179" spans="1:28" s="313" customFormat="1" ht="24" customHeight="1" x14ac:dyDescent="0.2">
      <c r="A179" s="748" t="s">
        <v>1606</v>
      </c>
      <c r="B179" s="137"/>
      <c r="C179" s="1826" t="s">
        <v>1421</v>
      </c>
      <c r="D179" s="2018"/>
      <c r="E179" s="2018"/>
      <c r="F179" s="2018"/>
      <c r="G179" s="2018"/>
      <c r="H179" s="2018"/>
      <c r="I179" s="2018"/>
      <c r="J179" s="2019"/>
      <c r="K179" s="2163" t="s">
        <v>849</v>
      </c>
      <c r="L179" s="2164"/>
      <c r="M179" s="2162"/>
      <c r="N179" s="2160"/>
      <c r="O179" s="2160"/>
      <c r="P179" s="2159"/>
      <c r="Q179" s="2160"/>
      <c r="R179" s="2160"/>
      <c r="S179" s="2159"/>
      <c r="T179" s="2160"/>
      <c r="U179" s="2160"/>
      <c r="V179" s="2159"/>
      <c r="W179" s="2160"/>
      <c r="X179" s="2161"/>
      <c r="Y179" s="140"/>
      <c r="Z179" s="141"/>
      <c r="AA179" s="794">
        <f t="shared" si="1"/>
        <v>0</v>
      </c>
      <c r="AB179" s="136"/>
    </row>
    <row r="180" spans="1:28" s="313" customFormat="1" ht="24" customHeight="1" x14ac:dyDescent="0.2">
      <c r="A180" s="748" t="s">
        <v>1607</v>
      </c>
      <c r="B180" s="137"/>
      <c r="C180" s="1826" t="s">
        <v>1422</v>
      </c>
      <c r="D180" s="2018"/>
      <c r="E180" s="2018"/>
      <c r="F180" s="2018"/>
      <c r="G180" s="2018"/>
      <c r="H180" s="2018"/>
      <c r="I180" s="2018"/>
      <c r="J180" s="2019"/>
      <c r="K180" s="2163" t="s">
        <v>849</v>
      </c>
      <c r="L180" s="2164"/>
      <c r="M180" s="2162"/>
      <c r="N180" s="2160"/>
      <c r="O180" s="2160"/>
      <c r="P180" s="2159"/>
      <c r="Q180" s="2160"/>
      <c r="R180" s="2160"/>
      <c r="S180" s="2159"/>
      <c r="T180" s="2160"/>
      <c r="U180" s="2160"/>
      <c r="V180" s="2159"/>
      <c r="W180" s="2160"/>
      <c r="X180" s="2161"/>
      <c r="Y180" s="140"/>
      <c r="Z180" s="141"/>
      <c r="AA180" s="794">
        <f t="shared" si="1"/>
        <v>0</v>
      </c>
      <c r="AB180" s="136"/>
    </row>
    <row r="181" spans="1:28" s="313" customFormat="1" ht="24" customHeight="1" x14ac:dyDescent="0.2">
      <c r="A181" s="748" t="s">
        <v>1608</v>
      </c>
      <c r="B181" s="137"/>
      <c r="C181" s="1826" t="s">
        <v>1423</v>
      </c>
      <c r="D181" s="2018"/>
      <c r="E181" s="2018"/>
      <c r="F181" s="2018"/>
      <c r="G181" s="2018"/>
      <c r="H181" s="2018"/>
      <c r="I181" s="2018"/>
      <c r="J181" s="2019"/>
      <c r="K181" s="2163" t="s">
        <v>849</v>
      </c>
      <c r="L181" s="2164"/>
      <c r="M181" s="2162"/>
      <c r="N181" s="2160"/>
      <c r="O181" s="2160"/>
      <c r="P181" s="2159"/>
      <c r="Q181" s="2160"/>
      <c r="R181" s="2160"/>
      <c r="S181" s="2159"/>
      <c r="T181" s="2160"/>
      <c r="U181" s="2160"/>
      <c r="V181" s="2159"/>
      <c r="W181" s="2160"/>
      <c r="X181" s="2161"/>
      <c r="Y181" s="140"/>
      <c r="Z181" s="141"/>
      <c r="AA181" s="794">
        <f t="shared" si="1"/>
        <v>0</v>
      </c>
      <c r="AB181" s="136"/>
    </row>
    <row r="182" spans="1:28" s="313" customFormat="1" ht="24" customHeight="1" x14ac:dyDescent="0.2">
      <c r="A182" s="748" t="s">
        <v>1609</v>
      </c>
      <c r="B182" s="137"/>
      <c r="C182" s="1826" t="s">
        <v>1424</v>
      </c>
      <c r="D182" s="2018"/>
      <c r="E182" s="2018"/>
      <c r="F182" s="2018"/>
      <c r="G182" s="2018"/>
      <c r="H182" s="2018"/>
      <c r="I182" s="2018"/>
      <c r="J182" s="2019"/>
      <c r="K182" s="2163" t="s">
        <v>849</v>
      </c>
      <c r="L182" s="2164"/>
      <c r="M182" s="2162"/>
      <c r="N182" s="2160"/>
      <c r="O182" s="2160"/>
      <c r="P182" s="2159"/>
      <c r="Q182" s="2160"/>
      <c r="R182" s="2160"/>
      <c r="S182" s="2159"/>
      <c r="T182" s="2160"/>
      <c r="U182" s="2160"/>
      <c r="V182" s="2159"/>
      <c r="W182" s="2160"/>
      <c r="X182" s="2161"/>
      <c r="Y182" s="140"/>
      <c r="Z182" s="141"/>
      <c r="AA182" s="794">
        <f t="shared" si="1"/>
        <v>0</v>
      </c>
      <c r="AB182" s="136"/>
    </row>
    <row r="183" spans="1:28" s="313" customFormat="1" ht="24" customHeight="1" x14ac:dyDescent="0.2">
      <c r="A183" s="748" t="s">
        <v>1610</v>
      </c>
      <c r="B183" s="137"/>
      <c r="C183" s="1826" t="s">
        <v>1425</v>
      </c>
      <c r="D183" s="2018"/>
      <c r="E183" s="2018"/>
      <c r="F183" s="2018"/>
      <c r="G183" s="2018"/>
      <c r="H183" s="2018"/>
      <c r="I183" s="2018"/>
      <c r="J183" s="2019"/>
      <c r="K183" s="2163" t="s">
        <v>849</v>
      </c>
      <c r="L183" s="2164"/>
      <c r="M183" s="2162"/>
      <c r="N183" s="2160"/>
      <c r="O183" s="2160"/>
      <c r="P183" s="2159"/>
      <c r="Q183" s="2160"/>
      <c r="R183" s="2160"/>
      <c r="S183" s="2159"/>
      <c r="T183" s="2160"/>
      <c r="U183" s="2160"/>
      <c r="V183" s="2159"/>
      <c r="W183" s="2160"/>
      <c r="X183" s="2161"/>
      <c r="Y183" s="140"/>
      <c r="Z183" s="141"/>
      <c r="AA183" s="794">
        <f t="shared" si="1"/>
        <v>0</v>
      </c>
      <c r="AB183" s="136"/>
    </row>
    <row r="184" spans="1:28" s="313" customFormat="1" ht="24" customHeight="1" x14ac:dyDescent="0.2">
      <c r="A184" s="748" t="s">
        <v>1611</v>
      </c>
      <c r="B184" s="137"/>
      <c r="C184" s="1826" t="s">
        <v>1426</v>
      </c>
      <c r="D184" s="2018"/>
      <c r="E184" s="2018"/>
      <c r="F184" s="2018"/>
      <c r="G184" s="2018"/>
      <c r="H184" s="2018"/>
      <c r="I184" s="2018"/>
      <c r="J184" s="2019"/>
      <c r="K184" s="2163" t="s">
        <v>849</v>
      </c>
      <c r="L184" s="2164"/>
      <c r="M184" s="2162"/>
      <c r="N184" s="2160"/>
      <c r="O184" s="2160"/>
      <c r="P184" s="2159"/>
      <c r="Q184" s="2160"/>
      <c r="R184" s="2160"/>
      <c r="S184" s="2159"/>
      <c r="T184" s="2160"/>
      <c r="U184" s="2160"/>
      <c r="V184" s="2159"/>
      <c r="W184" s="2160"/>
      <c r="X184" s="2161"/>
      <c r="Y184" s="140"/>
      <c r="Z184" s="141"/>
      <c r="AA184" s="794">
        <f t="shared" si="1"/>
        <v>0</v>
      </c>
      <c r="AB184" s="136"/>
    </row>
    <row r="185" spans="1:28" s="313" customFormat="1" ht="24" customHeight="1" x14ac:dyDescent="0.2">
      <c r="A185" s="748" t="s">
        <v>1612</v>
      </c>
      <c r="B185" s="137"/>
      <c r="C185" s="1826" t="s">
        <v>1427</v>
      </c>
      <c r="D185" s="2018"/>
      <c r="E185" s="2018"/>
      <c r="F185" s="2018"/>
      <c r="G185" s="2018"/>
      <c r="H185" s="2018"/>
      <c r="I185" s="2018"/>
      <c r="J185" s="2019"/>
      <c r="K185" s="2163" t="s">
        <v>849</v>
      </c>
      <c r="L185" s="2164"/>
      <c r="M185" s="2162"/>
      <c r="N185" s="2160"/>
      <c r="O185" s="2160"/>
      <c r="P185" s="2159"/>
      <c r="Q185" s="2160"/>
      <c r="R185" s="2160"/>
      <c r="S185" s="2159"/>
      <c r="T185" s="2160"/>
      <c r="U185" s="2160"/>
      <c r="V185" s="2159"/>
      <c r="W185" s="2160"/>
      <c r="X185" s="2161"/>
      <c r="Y185" s="140"/>
      <c r="Z185" s="141"/>
      <c r="AA185" s="794">
        <f t="shared" si="1"/>
        <v>0</v>
      </c>
      <c r="AB185" s="136"/>
    </row>
    <row r="186" spans="1:28" s="313" customFormat="1" ht="24" customHeight="1" x14ac:dyDescent="0.2">
      <c r="A186" s="748" t="s">
        <v>1613</v>
      </c>
      <c r="B186" s="137"/>
      <c r="C186" s="1826" t="s">
        <v>1428</v>
      </c>
      <c r="D186" s="2018"/>
      <c r="E186" s="2018"/>
      <c r="F186" s="2018"/>
      <c r="G186" s="2018"/>
      <c r="H186" s="2018"/>
      <c r="I186" s="2018"/>
      <c r="J186" s="2019"/>
      <c r="K186" s="2163" t="s">
        <v>849</v>
      </c>
      <c r="L186" s="2164"/>
      <c r="M186" s="2162"/>
      <c r="N186" s="2160"/>
      <c r="O186" s="2160"/>
      <c r="P186" s="2159"/>
      <c r="Q186" s="2160"/>
      <c r="R186" s="2160"/>
      <c r="S186" s="2159"/>
      <c r="T186" s="2160"/>
      <c r="U186" s="2160"/>
      <c r="V186" s="2159"/>
      <c r="W186" s="2160"/>
      <c r="X186" s="2161"/>
      <c r="Y186" s="140"/>
      <c r="Z186" s="141"/>
      <c r="AA186" s="794">
        <f t="shared" si="1"/>
        <v>0</v>
      </c>
      <c r="AB186" s="136"/>
    </row>
    <row r="187" spans="1:28" s="313" customFormat="1" ht="24" customHeight="1" x14ac:dyDescent="0.2">
      <c r="A187" s="748" t="s">
        <v>1614</v>
      </c>
      <c r="B187" s="137"/>
      <c r="C187" s="1826" t="s">
        <v>1563</v>
      </c>
      <c r="D187" s="2018"/>
      <c r="E187" s="2018"/>
      <c r="F187" s="2018"/>
      <c r="G187" s="2018"/>
      <c r="H187" s="2018"/>
      <c r="I187" s="2018"/>
      <c r="J187" s="2019"/>
      <c r="K187" s="2163" t="s">
        <v>849</v>
      </c>
      <c r="L187" s="2164"/>
      <c r="M187" s="2162"/>
      <c r="N187" s="2160"/>
      <c r="O187" s="2160"/>
      <c r="P187" s="2159"/>
      <c r="Q187" s="2160"/>
      <c r="R187" s="2160"/>
      <c r="S187" s="2159"/>
      <c r="T187" s="2160"/>
      <c r="U187" s="2160"/>
      <c r="V187" s="2159"/>
      <c r="W187" s="2160"/>
      <c r="X187" s="2161"/>
      <c r="Y187" s="140"/>
      <c r="Z187" s="141"/>
      <c r="AA187" s="794">
        <f t="shared" si="1"/>
        <v>0</v>
      </c>
      <c r="AB187" s="136"/>
    </row>
    <row r="188" spans="1:28" s="313" customFormat="1" ht="9" customHeight="1" x14ac:dyDescent="0.2">
      <c r="A188" s="741"/>
      <c r="B188" s="214"/>
      <c r="C188" s="143"/>
      <c r="D188" s="143"/>
      <c r="E188" s="143"/>
      <c r="F188" s="143"/>
      <c r="G188" s="143"/>
      <c r="H188" s="143"/>
      <c r="I188" s="143"/>
      <c r="J188" s="143"/>
      <c r="K188" s="143"/>
      <c r="L188" s="143"/>
      <c r="M188" s="143"/>
      <c r="N188" s="143"/>
      <c r="O188" s="143"/>
      <c r="P188" s="143"/>
      <c r="Q188" s="143"/>
      <c r="R188" s="143"/>
      <c r="S188" s="143"/>
      <c r="T188" s="143"/>
      <c r="U188" s="143"/>
      <c r="V188" s="143"/>
      <c r="W188" s="143"/>
      <c r="X188" s="143"/>
      <c r="Y188" s="144"/>
      <c r="Z188" s="145"/>
      <c r="AA188" s="794"/>
      <c r="AB188" s="136"/>
    </row>
    <row r="189" spans="1:28" s="313" customFormat="1" ht="5.25" customHeight="1" x14ac:dyDescent="0.2">
      <c r="A189" s="743"/>
      <c r="B189" s="244"/>
      <c r="C189" s="245"/>
      <c r="D189" s="245"/>
      <c r="E189" s="245"/>
      <c r="F189" s="245"/>
      <c r="G189" s="245"/>
      <c r="H189" s="245"/>
      <c r="I189" s="245"/>
      <c r="J189" s="245"/>
      <c r="K189" s="245"/>
      <c r="L189" s="245"/>
      <c r="M189" s="245"/>
      <c r="N189" s="245"/>
      <c r="O189" s="245"/>
      <c r="P189" s="245"/>
      <c r="Q189" s="245"/>
      <c r="R189" s="245"/>
      <c r="S189" s="245"/>
      <c r="T189" s="245"/>
      <c r="U189" s="245"/>
      <c r="V189" s="245"/>
      <c r="W189" s="245"/>
      <c r="X189" s="245"/>
      <c r="Y189" s="246"/>
      <c r="Z189" s="247"/>
      <c r="AA189" s="794"/>
      <c r="AB189" s="136"/>
    </row>
    <row r="190" spans="1:28" s="313" customFormat="1" ht="24" customHeight="1" x14ac:dyDescent="0.2">
      <c r="A190" s="743"/>
      <c r="B190" s="216"/>
      <c r="C190" s="283" t="s">
        <v>323</v>
      </c>
      <c r="D190" s="283"/>
      <c r="E190" s="283"/>
      <c r="F190" s="283"/>
      <c r="G190" s="283"/>
      <c r="H190" s="287"/>
      <c r="I190" s="287"/>
      <c r="J190" s="287"/>
      <c r="K190" s="287"/>
      <c r="L190" s="287"/>
      <c r="M190" s="287"/>
      <c r="N190" s="287"/>
      <c r="O190" s="287"/>
      <c r="P190" s="285"/>
      <c r="Q190" s="285"/>
      <c r="R190" s="285"/>
      <c r="S190" s="285"/>
      <c r="T190" s="285"/>
      <c r="U190" s="285"/>
      <c r="V190" s="285"/>
      <c r="W190" s="285"/>
      <c r="X190" s="285"/>
      <c r="Y190" s="285"/>
      <c r="Z190" s="141"/>
      <c r="AA190" s="794"/>
      <c r="AB190" s="136"/>
    </row>
    <row r="191" spans="1:28" s="313" customFormat="1" ht="39" customHeight="1" x14ac:dyDescent="0.2">
      <c r="A191" s="746" t="s">
        <v>219</v>
      </c>
      <c r="B191" s="216"/>
      <c r="C191" s="1621" t="s">
        <v>985</v>
      </c>
      <c r="D191" s="1621"/>
      <c r="E191" s="1621"/>
      <c r="F191" s="1621"/>
      <c r="G191" s="1621"/>
      <c r="H191" s="1621"/>
      <c r="I191" s="1621"/>
      <c r="J191" s="1621"/>
      <c r="K191" s="1621"/>
      <c r="L191" s="1621"/>
      <c r="M191" s="1621"/>
      <c r="N191" s="1621"/>
      <c r="O191" s="1621"/>
      <c r="P191" s="1621"/>
      <c r="Q191" s="1621"/>
      <c r="R191" s="1621"/>
      <c r="S191" s="1621"/>
      <c r="T191" s="1621"/>
      <c r="U191" s="1621"/>
      <c r="V191" s="1621"/>
      <c r="W191" s="1621"/>
      <c r="X191" s="1621"/>
      <c r="Y191" s="1621"/>
      <c r="Z191" s="141"/>
      <c r="AA191" s="794"/>
      <c r="AB191" s="136"/>
    </row>
    <row r="192" spans="1:28" s="313" customFormat="1" ht="75" customHeight="1" x14ac:dyDescent="0.2">
      <c r="A192" s="745" t="s">
        <v>1758</v>
      </c>
      <c r="B192" s="216"/>
      <c r="C192" s="1458"/>
      <c r="D192" s="1458"/>
      <c r="E192" s="1458"/>
      <c r="F192" s="1458"/>
      <c r="G192" s="1458"/>
      <c r="H192" s="1458"/>
      <c r="I192" s="1458"/>
      <c r="J192" s="1458"/>
      <c r="K192" s="1458"/>
      <c r="L192" s="1458"/>
      <c r="M192" s="1458"/>
      <c r="N192" s="1458"/>
      <c r="O192" s="1458"/>
      <c r="P192" s="1458"/>
      <c r="Q192" s="1458"/>
      <c r="R192" s="1458"/>
      <c r="S192" s="1458"/>
      <c r="T192" s="1458"/>
      <c r="U192" s="1458"/>
      <c r="V192" s="1458"/>
      <c r="W192" s="1458"/>
      <c r="X192" s="1458"/>
      <c r="Y192" s="1458"/>
      <c r="Z192" s="141"/>
      <c r="AA192" s="794">
        <f>IF(C192="?",0,IF(C192&lt;&gt;"",1,0))</f>
        <v>0</v>
      </c>
      <c r="AB192" s="136"/>
    </row>
    <row r="193" spans="1:28" s="313" customFormat="1" ht="9" customHeight="1" x14ac:dyDescent="0.2">
      <c r="A193" s="741" t="str">
        <f>IF(L4&lt;&gt;"",L4,"")</f>
        <v>00000000</v>
      </c>
      <c r="B193" s="183"/>
      <c r="C193" s="147"/>
      <c r="D193" s="147"/>
      <c r="E193" s="147"/>
      <c r="F193" s="147"/>
      <c r="G193" s="147"/>
      <c r="H193" s="147"/>
      <c r="I193" s="147"/>
      <c r="J193" s="147"/>
      <c r="K193" s="147"/>
      <c r="L193" s="147"/>
      <c r="M193" s="147"/>
      <c r="N193" s="147"/>
      <c r="O193" s="147"/>
      <c r="P193" s="147"/>
      <c r="Q193" s="147"/>
      <c r="R193" s="147"/>
      <c r="S193" s="147"/>
      <c r="T193" s="147"/>
      <c r="U193" s="147"/>
      <c r="V193" s="147"/>
      <c r="W193" s="147"/>
      <c r="X193" s="147"/>
      <c r="Y193" s="148"/>
      <c r="Z193" s="149"/>
      <c r="AA193" s="794"/>
      <c r="AB193" s="136"/>
    </row>
    <row r="194" spans="1:28" s="697" customFormat="1" ht="5.25" customHeight="1" x14ac:dyDescent="0.2">
      <c r="A194" s="950"/>
      <c r="B194" s="1049"/>
      <c r="C194" s="1050"/>
      <c r="D194" s="1050"/>
      <c r="E194" s="1050"/>
      <c r="F194" s="1050"/>
      <c r="G194" s="1050"/>
      <c r="H194" s="1050"/>
      <c r="I194" s="1050"/>
      <c r="J194" s="1050"/>
      <c r="K194" s="1050"/>
      <c r="L194" s="1050"/>
      <c r="M194" s="1050"/>
      <c r="N194" s="1050"/>
      <c r="O194" s="1050"/>
      <c r="P194" s="1050"/>
      <c r="Q194" s="1050"/>
      <c r="R194" s="1050"/>
      <c r="S194" s="1050"/>
      <c r="T194" s="1050"/>
      <c r="U194" s="1050"/>
      <c r="V194" s="1050"/>
      <c r="W194" s="1050"/>
      <c r="X194" s="1050"/>
      <c r="Y194" s="1050"/>
      <c r="Z194" s="1051"/>
      <c r="AA194" s="798"/>
      <c r="AB194" s="5"/>
    </row>
    <row r="195" spans="1:28" s="313" customFormat="1" ht="24" customHeight="1" x14ac:dyDescent="0.2">
      <c r="A195" s="1052"/>
      <c r="B195" s="216"/>
      <c r="C195" s="283" t="s">
        <v>1292</v>
      </c>
      <c r="D195" s="283"/>
      <c r="E195" s="283"/>
      <c r="F195" s="283"/>
      <c r="G195" s="283"/>
      <c r="H195" s="593"/>
      <c r="I195" s="593"/>
      <c r="J195" s="593"/>
      <c r="K195" s="593"/>
      <c r="L195" s="593"/>
      <c r="M195" s="593"/>
      <c r="N195" s="593"/>
      <c r="O195" s="593"/>
      <c r="P195" s="593"/>
      <c r="Q195" s="593"/>
      <c r="R195" s="593"/>
      <c r="S195" s="593"/>
      <c r="T195" s="593"/>
      <c r="U195" s="2221"/>
      <c r="V195" s="2221"/>
      <c r="W195" s="2221"/>
      <c r="X195" s="2221"/>
      <c r="Y195" s="2221"/>
      <c r="Z195" s="141"/>
      <c r="AA195" s="794"/>
      <c r="AB195" s="136"/>
    </row>
    <row r="196" spans="1:28" s="697" customFormat="1" ht="5.25" customHeight="1" x14ac:dyDescent="0.2">
      <c r="A196" s="1052"/>
      <c r="B196" s="67"/>
      <c r="C196" s="629"/>
      <c r="D196" s="629"/>
      <c r="E196" s="629"/>
      <c r="F196" s="629"/>
      <c r="G196" s="629"/>
      <c r="H196" s="109"/>
      <c r="I196" s="109"/>
      <c r="J196" s="109"/>
      <c r="K196" s="109"/>
      <c r="L196" s="109"/>
      <c r="M196" s="109"/>
      <c r="N196" s="109"/>
      <c r="O196" s="109"/>
      <c r="P196" s="109"/>
      <c r="Q196" s="109"/>
      <c r="R196" s="109"/>
      <c r="S196" s="109"/>
      <c r="T196" s="109"/>
      <c r="U196" s="109"/>
      <c r="V196" s="109"/>
      <c r="W196" s="109"/>
      <c r="X196" s="109"/>
      <c r="Y196" s="109"/>
      <c r="Z196" s="69"/>
      <c r="AA196" s="794"/>
      <c r="AB196" s="5"/>
    </row>
    <row r="197" spans="1:28" s="697" customFormat="1" ht="20.25" customHeight="1" x14ac:dyDescent="0.2">
      <c r="A197" s="950"/>
      <c r="B197" s="67"/>
      <c r="C197" s="730" t="s">
        <v>988</v>
      </c>
      <c r="D197" s="731"/>
      <c r="E197" s="731"/>
      <c r="F197" s="731"/>
      <c r="G197" s="731"/>
      <c r="H197" s="732"/>
      <c r="I197" s="732"/>
      <c r="J197" s="732"/>
      <c r="K197" s="732"/>
      <c r="L197" s="732"/>
      <c r="M197" s="732"/>
      <c r="N197" s="732"/>
      <c r="O197" s="732"/>
      <c r="P197" s="732"/>
      <c r="Q197" s="732"/>
      <c r="R197" s="732"/>
      <c r="S197" s="732"/>
      <c r="T197" s="732"/>
      <c r="U197" s="732"/>
      <c r="V197" s="732"/>
      <c r="W197" s="732"/>
      <c r="X197" s="732"/>
      <c r="Y197" s="109"/>
      <c r="Z197" s="69"/>
      <c r="AA197" s="798"/>
      <c r="AB197" s="5"/>
    </row>
    <row r="198" spans="1:28" s="312" customFormat="1" ht="12" customHeight="1" x14ac:dyDescent="0.2">
      <c r="A198" s="744"/>
      <c r="B198" s="150"/>
      <c r="C198" s="659" t="s">
        <v>1015</v>
      </c>
      <c r="D198" s="650"/>
      <c r="E198" s="650"/>
      <c r="F198" s="650"/>
      <c r="G198" s="650"/>
      <c r="H198" s="650"/>
      <c r="I198" s="650"/>
      <c r="J198" s="650"/>
      <c r="K198" s="650"/>
      <c r="L198" s="650"/>
      <c r="M198" s="650"/>
      <c r="N198" s="650"/>
      <c r="O198" s="650"/>
      <c r="P198" s="650"/>
      <c r="Q198" s="650"/>
      <c r="R198" s="650"/>
      <c r="S198" s="650"/>
      <c r="T198" s="651"/>
      <c r="U198" s="651"/>
      <c r="V198" s="651"/>
      <c r="W198" s="651"/>
      <c r="X198" s="651"/>
      <c r="Y198" s="594"/>
      <c r="Z198" s="152"/>
      <c r="AA198" s="795"/>
      <c r="AB198" s="27"/>
    </row>
    <row r="199" spans="1:28" s="697" customFormat="1" ht="5.25" customHeight="1" x14ac:dyDescent="0.2">
      <c r="A199" s="744"/>
      <c r="B199" s="67"/>
      <c r="C199" s="629"/>
      <c r="D199" s="629"/>
      <c r="E199" s="629"/>
      <c r="F199" s="629"/>
      <c r="G199" s="629"/>
      <c r="H199" s="109"/>
      <c r="I199" s="109"/>
      <c r="J199" s="109"/>
      <c r="K199" s="109"/>
      <c r="L199" s="109"/>
      <c r="M199" s="109"/>
      <c r="N199" s="109"/>
      <c r="O199" s="109"/>
      <c r="P199" s="109"/>
      <c r="Q199" s="109"/>
      <c r="R199" s="109"/>
      <c r="S199" s="109"/>
      <c r="T199" s="109"/>
      <c r="U199" s="109"/>
      <c r="V199" s="109"/>
      <c r="W199" s="109"/>
      <c r="X199" s="109"/>
      <c r="Y199" s="109"/>
      <c r="Z199" s="69"/>
      <c r="AA199" s="798"/>
      <c r="AB199" s="5"/>
    </row>
    <row r="200" spans="1:28" s="313" customFormat="1" ht="30" customHeight="1" x14ac:dyDescent="0.2">
      <c r="A200" s="1025"/>
      <c r="B200" s="216"/>
      <c r="C200" s="605" t="s">
        <v>1329</v>
      </c>
      <c r="D200" s="606"/>
      <c r="E200" s="606"/>
      <c r="F200" s="606"/>
      <c r="G200" s="606"/>
      <c r="H200" s="606"/>
      <c r="I200" s="606"/>
      <c r="J200" s="606"/>
      <c r="K200" s="606"/>
      <c r="L200" s="606"/>
      <c r="M200" s="606"/>
      <c r="N200" s="606"/>
      <c r="O200" s="606"/>
      <c r="P200" s="2220" t="s">
        <v>982</v>
      </c>
      <c r="Q200" s="2014"/>
      <c r="R200" s="2015"/>
      <c r="S200" s="2220" t="s">
        <v>981</v>
      </c>
      <c r="T200" s="2014" t="s">
        <v>980</v>
      </c>
      <c r="U200" s="2015"/>
      <c r="V200" s="2220" t="s">
        <v>983</v>
      </c>
      <c r="W200" s="2014"/>
      <c r="X200" s="2015"/>
      <c r="Y200" s="140"/>
      <c r="Z200" s="141"/>
      <c r="AA200" s="794"/>
      <c r="AB200" s="136"/>
    </row>
    <row r="201" spans="1:28" s="312" customFormat="1" ht="5.25" customHeight="1" x14ac:dyDescent="0.2">
      <c r="A201" s="748"/>
      <c r="B201" s="150"/>
      <c r="C201" s="2226" t="s">
        <v>227</v>
      </c>
      <c r="D201" s="2227"/>
      <c r="E201" s="2227"/>
      <c r="F201" s="2227"/>
      <c r="G201" s="2227"/>
      <c r="H201" s="2227"/>
      <c r="I201" s="2227"/>
      <c r="J201" s="1739"/>
      <c r="K201" s="1739"/>
      <c r="L201" s="1739"/>
      <c r="M201" s="1739"/>
      <c r="N201" s="1739"/>
      <c r="O201" s="2228"/>
      <c r="P201" s="725"/>
      <c r="Q201" s="723"/>
      <c r="R201" s="724"/>
      <c r="S201" s="725"/>
      <c r="T201" s="723"/>
      <c r="U201" s="724"/>
      <c r="V201" s="725"/>
      <c r="W201" s="723"/>
      <c r="X201" s="724"/>
      <c r="Y201" s="594"/>
      <c r="Z201" s="152"/>
      <c r="AA201" s="795"/>
      <c r="AB201" s="27"/>
    </row>
    <row r="202" spans="1:28" s="312" customFormat="1" ht="18" customHeight="1" x14ac:dyDescent="0.2">
      <c r="A202" s="1025" t="s">
        <v>1281</v>
      </c>
      <c r="B202" s="150"/>
      <c r="C202" s="1490"/>
      <c r="D202" s="1266"/>
      <c r="E202" s="1266"/>
      <c r="F202" s="1266"/>
      <c r="G202" s="1266"/>
      <c r="H202" s="1266"/>
      <c r="I202" s="1842"/>
      <c r="J202" s="1266"/>
      <c r="K202" s="1266"/>
      <c r="L202" s="1266"/>
      <c r="M202" s="1266"/>
      <c r="N202" s="1266"/>
      <c r="O202" s="1491"/>
      <c r="P202" s="594"/>
      <c r="Q202" s="1213" t="s">
        <v>849</v>
      </c>
      <c r="R202" s="729"/>
      <c r="S202" s="594"/>
      <c r="T202" s="1213" t="s">
        <v>849</v>
      </c>
      <c r="U202" s="729"/>
      <c r="V202" s="594"/>
      <c r="W202" s="1213" t="s">
        <v>849</v>
      </c>
      <c r="X202" s="729"/>
      <c r="Y202" s="594"/>
      <c r="Z202" s="152"/>
      <c r="AA202" s="794">
        <f>+IF(Q202="?",0,IF(Q202&lt;&gt;"",1,0))+IF(T202="?",0,IF(T202&lt;&gt;"",1,0))+IF(W202="?",0,IF(W202&lt;&gt;"",1,0))</f>
        <v>0</v>
      </c>
      <c r="AB202" s="27"/>
    </row>
    <row r="203" spans="1:28" s="312" customFormat="1" ht="5.25" customHeight="1" x14ac:dyDescent="0.2">
      <c r="A203" s="1025"/>
      <c r="B203" s="150"/>
      <c r="C203" s="1492"/>
      <c r="D203" s="1493"/>
      <c r="E203" s="1493"/>
      <c r="F203" s="1493"/>
      <c r="G203" s="1493"/>
      <c r="H203" s="1493"/>
      <c r="I203" s="1493"/>
      <c r="J203" s="1493"/>
      <c r="K203" s="1493"/>
      <c r="L203" s="1493"/>
      <c r="M203" s="1493"/>
      <c r="N203" s="1493"/>
      <c r="O203" s="1494"/>
      <c r="P203" s="726"/>
      <c r="Q203" s="727"/>
      <c r="R203" s="728"/>
      <c r="S203" s="726"/>
      <c r="T203" s="727"/>
      <c r="U203" s="728"/>
      <c r="V203" s="726"/>
      <c r="W203" s="727"/>
      <c r="X203" s="728"/>
      <c r="Y203" s="594"/>
      <c r="Z203" s="152"/>
      <c r="AA203" s="795"/>
      <c r="AB203" s="27"/>
    </row>
    <row r="204" spans="1:28" s="312" customFormat="1" ht="5.25" customHeight="1" x14ac:dyDescent="0.2">
      <c r="A204" s="1025"/>
      <c r="B204" s="150"/>
      <c r="C204" s="2226" t="s">
        <v>1562</v>
      </c>
      <c r="D204" s="2227"/>
      <c r="E204" s="2227"/>
      <c r="F204" s="2227"/>
      <c r="G204" s="2227"/>
      <c r="H204" s="2227"/>
      <c r="I204" s="2227"/>
      <c r="J204" s="1739"/>
      <c r="K204" s="1739"/>
      <c r="L204" s="1739"/>
      <c r="M204" s="1739"/>
      <c r="N204" s="1739"/>
      <c r="O204" s="2228"/>
      <c r="P204" s="725"/>
      <c r="Q204" s="723"/>
      <c r="R204" s="724"/>
      <c r="S204" s="725"/>
      <c r="T204" s="723"/>
      <c r="U204" s="724"/>
      <c r="V204" s="725"/>
      <c r="W204" s="723"/>
      <c r="X204" s="724"/>
      <c r="Y204" s="594"/>
      <c r="Z204" s="152"/>
      <c r="AA204" s="795"/>
      <c r="AB204" s="27"/>
    </row>
    <row r="205" spans="1:28" s="312" customFormat="1" ht="18" customHeight="1" x14ac:dyDescent="0.2">
      <c r="A205" s="1025" t="s">
        <v>1282</v>
      </c>
      <c r="B205" s="150"/>
      <c r="C205" s="1490"/>
      <c r="D205" s="1266"/>
      <c r="E205" s="1266"/>
      <c r="F205" s="1266"/>
      <c r="G205" s="1266"/>
      <c r="H205" s="1266"/>
      <c r="I205" s="1842"/>
      <c r="J205" s="1266"/>
      <c r="K205" s="1266"/>
      <c r="L205" s="1266"/>
      <c r="M205" s="1266"/>
      <c r="N205" s="1266"/>
      <c r="O205" s="1491"/>
      <c r="P205" s="594"/>
      <c r="Q205" s="1213" t="s">
        <v>849</v>
      </c>
      <c r="R205" s="729"/>
      <c r="S205" s="594"/>
      <c r="T205" s="1213" t="s">
        <v>849</v>
      </c>
      <c r="U205" s="729"/>
      <c r="V205" s="594"/>
      <c r="W205" s="1213" t="s">
        <v>849</v>
      </c>
      <c r="X205" s="729"/>
      <c r="Y205" s="594"/>
      <c r="Z205" s="152"/>
      <c r="AA205" s="794">
        <f>+IF(Q205="?",0,IF(Q205&lt;&gt;"",1,0))+IF(T205="?",0,IF(T205&lt;&gt;"",1,0))+IF(W205="?",0,IF(W205&lt;&gt;"",1,0))</f>
        <v>0</v>
      </c>
      <c r="AB205" s="27"/>
    </row>
    <row r="206" spans="1:28" s="312" customFormat="1" ht="5.25" customHeight="1" x14ac:dyDescent="0.2">
      <c r="A206" s="1025"/>
      <c r="B206" s="150"/>
      <c r="C206" s="1492"/>
      <c r="D206" s="1493"/>
      <c r="E206" s="1493"/>
      <c r="F206" s="1493"/>
      <c r="G206" s="1493"/>
      <c r="H206" s="1493"/>
      <c r="I206" s="1493"/>
      <c r="J206" s="1493"/>
      <c r="K206" s="1493"/>
      <c r="L206" s="1493"/>
      <c r="M206" s="1493"/>
      <c r="N206" s="1493"/>
      <c r="O206" s="1494"/>
      <c r="P206" s="726"/>
      <c r="Q206" s="727"/>
      <c r="R206" s="728"/>
      <c r="S206" s="726"/>
      <c r="T206" s="727"/>
      <c r="U206" s="728"/>
      <c r="V206" s="726"/>
      <c r="W206" s="727"/>
      <c r="X206" s="728"/>
      <c r="Y206" s="594"/>
      <c r="Z206" s="152"/>
      <c r="AA206" s="795"/>
      <c r="AB206" s="27"/>
    </row>
    <row r="207" spans="1:28" s="312" customFormat="1" ht="5.25" customHeight="1" x14ac:dyDescent="0.2">
      <c r="A207" s="1025"/>
      <c r="B207" s="150"/>
      <c r="C207" s="2226" t="s">
        <v>148</v>
      </c>
      <c r="D207" s="2227"/>
      <c r="E207" s="2227"/>
      <c r="F207" s="2227"/>
      <c r="G207" s="2227"/>
      <c r="H207" s="2227"/>
      <c r="I207" s="2227"/>
      <c r="J207" s="1739"/>
      <c r="K207" s="1739"/>
      <c r="L207" s="1739"/>
      <c r="M207" s="1739"/>
      <c r="N207" s="1739"/>
      <c r="O207" s="2228"/>
      <c r="P207" s="725"/>
      <c r="Q207" s="723"/>
      <c r="R207" s="724"/>
      <c r="S207" s="725"/>
      <c r="T207" s="723"/>
      <c r="U207" s="724"/>
      <c r="V207" s="725"/>
      <c r="W207" s="723"/>
      <c r="X207" s="724"/>
      <c r="Y207" s="594"/>
      <c r="Z207" s="152"/>
      <c r="AA207" s="795"/>
      <c r="AB207" s="27"/>
    </row>
    <row r="208" spans="1:28" s="312" customFormat="1" ht="18" customHeight="1" x14ac:dyDescent="0.2">
      <c r="A208" s="1025" t="s">
        <v>1283</v>
      </c>
      <c r="B208" s="150"/>
      <c r="C208" s="1490"/>
      <c r="D208" s="1266"/>
      <c r="E208" s="1266"/>
      <c r="F208" s="1266"/>
      <c r="G208" s="1266"/>
      <c r="H208" s="1266"/>
      <c r="I208" s="1842"/>
      <c r="J208" s="1266"/>
      <c r="K208" s="1266"/>
      <c r="L208" s="1266"/>
      <c r="M208" s="1266"/>
      <c r="N208" s="1266"/>
      <c r="O208" s="1491"/>
      <c r="P208" s="594"/>
      <c r="Q208" s="1213" t="s">
        <v>849</v>
      </c>
      <c r="R208" s="729"/>
      <c r="S208" s="594"/>
      <c r="T208" s="1213" t="s">
        <v>849</v>
      </c>
      <c r="U208" s="729"/>
      <c r="V208" s="594"/>
      <c r="W208" s="1213" t="s">
        <v>849</v>
      </c>
      <c r="X208" s="729"/>
      <c r="Y208" s="594"/>
      <c r="Z208" s="152"/>
      <c r="AA208" s="794">
        <f>+IF(Q208="?",0,IF(Q208&lt;&gt;"",1,0))+IF(T208="?",0,IF(T208&lt;&gt;"",1,0))+IF(W208="?",0,IF(W208&lt;&gt;"",1,0))</f>
        <v>0</v>
      </c>
      <c r="AB208" s="27"/>
    </row>
    <row r="209" spans="1:28" s="312" customFormat="1" ht="5.25" customHeight="1" x14ac:dyDescent="0.2">
      <c r="A209" s="1025"/>
      <c r="B209" s="150"/>
      <c r="C209" s="1492"/>
      <c r="D209" s="1493"/>
      <c r="E209" s="1493"/>
      <c r="F209" s="1493"/>
      <c r="G209" s="1493"/>
      <c r="H209" s="1493"/>
      <c r="I209" s="1493"/>
      <c r="J209" s="1493"/>
      <c r="K209" s="1493"/>
      <c r="L209" s="1493"/>
      <c r="M209" s="1493"/>
      <c r="N209" s="1493"/>
      <c r="O209" s="1494"/>
      <c r="P209" s="726"/>
      <c r="Q209" s="727"/>
      <c r="R209" s="728"/>
      <c r="S209" s="726"/>
      <c r="T209" s="727"/>
      <c r="U209" s="728"/>
      <c r="V209" s="726"/>
      <c r="W209" s="727"/>
      <c r="X209" s="728"/>
      <c r="Y209" s="594"/>
      <c r="Z209" s="152"/>
      <c r="AA209" s="795"/>
      <c r="AB209" s="27"/>
    </row>
    <row r="210" spans="1:28" s="312" customFormat="1" ht="5.25" customHeight="1" x14ac:dyDescent="0.2">
      <c r="A210" s="1025"/>
      <c r="B210" s="150"/>
      <c r="C210" s="2226" t="s">
        <v>244</v>
      </c>
      <c r="D210" s="2227"/>
      <c r="E210" s="2227"/>
      <c r="F210" s="2227"/>
      <c r="G210" s="2227"/>
      <c r="H210" s="2227"/>
      <c r="I210" s="2227"/>
      <c r="J210" s="1739"/>
      <c r="K210" s="1739"/>
      <c r="L210" s="1739"/>
      <c r="M210" s="1739"/>
      <c r="N210" s="1739"/>
      <c r="O210" s="2228"/>
      <c r="P210" s="725"/>
      <c r="Q210" s="723"/>
      <c r="R210" s="724"/>
      <c r="S210" s="725"/>
      <c r="T210" s="723"/>
      <c r="U210" s="724"/>
      <c r="V210" s="725"/>
      <c r="W210" s="723"/>
      <c r="X210" s="724"/>
      <c r="Y210" s="594"/>
      <c r="Z210" s="152"/>
      <c r="AA210" s="795"/>
      <c r="AB210" s="27"/>
    </row>
    <row r="211" spans="1:28" s="312" customFormat="1" ht="18" customHeight="1" x14ac:dyDescent="0.2">
      <c r="A211" s="1025" t="s">
        <v>1284</v>
      </c>
      <c r="B211" s="150"/>
      <c r="C211" s="1490"/>
      <c r="D211" s="1266"/>
      <c r="E211" s="1266"/>
      <c r="F211" s="1266"/>
      <c r="G211" s="1266"/>
      <c r="H211" s="1266"/>
      <c r="I211" s="1842"/>
      <c r="J211" s="1266"/>
      <c r="K211" s="1266"/>
      <c r="L211" s="1266"/>
      <c r="M211" s="1266"/>
      <c r="N211" s="1266"/>
      <c r="O211" s="1491"/>
      <c r="P211" s="594"/>
      <c r="Q211" s="1213" t="s">
        <v>849</v>
      </c>
      <c r="R211" s="729"/>
      <c r="S211" s="594"/>
      <c r="T211" s="1213" t="s">
        <v>849</v>
      </c>
      <c r="U211" s="729"/>
      <c r="V211" s="594"/>
      <c r="W211" s="1213" t="s">
        <v>849</v>
      </c>
      <c r="X211" s="729"/>
      <c r="Y211" s="594"/>
      <c r="Z211" s="152"/>
      <c r="AA211" s="794">
        <f>+IF(Q211="?",0,IF(Q211&lt;&gt;"",1,0))+IF(T211="?",0,IF(T211&lt;&gt;"",1,0))+IF(W211="?",0,IF(W211&lt;&gt;"",1,0))</f>
        <v>0</v>
      </c>
      <c r="AB211" s="27"/>
    </row>
    <row r="212" spans="1:28" s="312" customFormat="1" ht="5.25" customHeight="1" x14ac:dyDescent="0.2">
      <c r="A212" s="1025"/>
      <c r="B212" s="150"/>
      <c r="C212" s="1492"/>
      <c r="D212" s="1493"/>
      <c r="E212" s="1493"/>
      <c r="F212" s="1493"/>
      <c r="G212" s="1493"/>
      <c r="H212" s="1493"/>
      <c r="I212" s="1493"/>
      <c r="J212" s="1493"/>
      <c r="K212" s="1493"/>
      <c r="L212" s="1493"/>
      <c r="M212" s="1493"/>
      <c r="N212" s="1493"/>
      <c r="O212" s="1494"/>
      <c r="P212" s="726"/>
      <c r="Q212" s="727"/>
      <c r="R212" s="728"/>
      <c r="S212" s="726"/>
      <c r="T212" s="727"/>
      <c r="U212" s="728"/>
      <c r="V212" s="726"/>
      <c r="W212" s="727"/>
      <c r="X212" s="728"/>
      <c r="Y212" s="594"/>
      <c r="Z212" s="152"/>
      <c r="AA212" s="795"/>
      <c r="AB212" s="27"/>
    </row>
    <row r="213" spans="1:28" s="312" customFormat="1" ht="5.25" customHeight="1" x14ac:dyDescent="0.2">
      <c r="A213" s="1025"/>
      <c r="B213" s="150"/>
      <c r="C213" s="2226" t="s">
        <v>1</v>
      </c>
      <c r="D213" s="2227"/>
      <c r="E213" s="2227"/>
      <c r="F213" s="2227"/>
      <c r="G213" s="2227"/>
      <c r="H213" s="2227"/>
      <c r="I213" s="2227"/>
      <c r="J213" s="1739"/>
      <c r="K213" s="1739"/>
      <c r="L213" s="1739"/>
      <c r="M213" s="1739"/>
      <c r="N213" s="1739"/>
      <c r="O213" s="2228"/>
      <c r="P213" s="725"/>
      <c r="Q213" s="723"/>
      <c r="R213" s="724"/>
      <c r="S213" s="725"/>
      <c r="T213" s="723"/>
      <c r="U213" s="724"/>
      <c r="V213" s="725"/>
      <c r="W213" s="723"/>
      <c r="X213" s="724"/>
      <c r="Y213" s="594"/>
      <c r="Z213" s="152"/>
      <c r="AA213" s="795"/>
      <c r="AB213" s="27"/>
    </row>
    <row r="214" spans="1:28" s="312" customFormat="1" ht="18" customHeight="1" x14ac:dyDescent="0.2">
      <c r="A214" s="1025" t="s">
        <v>1285</v>
      </c>
      <c r="B214" s="150"/>
      <c r="C214" s="1490"/>
      <c r="D214" s="1266"/>
      <c r="E214" s="1266"/>
      <c r="F214" s="1266"/>
      <c r="G214" s="1266"/>
      <c r="H214" s="1266"/>
      <c r="I214" s="1842"/>
      <c r="J214" s="1266"/>
      <c r="K214" s="1266"/>
      <c r="L214" s="1266"/>
      <c r="M214" s="1266"/>
      <c r="N214" s="1266"/>
      <c r="O214" s="1491"/>
      <c r="P214" s="594"/>
      <c r="Q214" s="1213" t="s">
        <v>849</v>
      </c>
      <c r="R214" s="729"/>
      <c r="S214" s="594"/>
      <c r="T214" s="1213" t="s">
        <v>849</v>
      </c>
      <c r="U214" s="729"/>
      <c r="V214" s="594"/>
      <c r="W214" s="1213" t="s">
        <v>849</v>
      </c>
      <c r="X214" s="729"/>
      <c r="Y214" s="594"/>
      <c r="Z214" s="152"/>
      <c r="AA214" s="794">
        <f>+IF(Q214="?",0,IF(Q214&lt;&gt;"",1,0))+IF(T214="?",0,IF(T214&lt;&gt;"",1,0))+IF(W214="?",0,IF(W214&lt;&gt;"",1,0))</f>
        <v>0</v>
      </c>
      <c r="AB214" s="27"/>
    </row>
    <row r="215" spans="1:28" s="312" customFormat="1" ht="5.25" customHeight="1" x14ac:dyDescent="0.2">
      <c r="A215" s="1025"/>
      <c r="B215" s="150"/>
      <c r="C215" s="1492"/>
      <c r="D215" s="1493"/>
      <c r="E215" s="1493"/>
      <c r="F215" s="1493"/>
      <c r="G215" s="1493"/>
      <c r="H215" s="1493"/>
      <c r="I215" s="1493"/>
      <c r="J215" s="1493"/>
      <c r="K215" s="1493"/>
      <c r="L215" s="1493"/>
      <c r="M215" s="1493"/>
      <c r="N215" s="1493"/>
      <c r="O215" s="1494"/>
      <c r="P215" s="726"/>
      <c r="Q215" s="727"/>
      <c r="R215" s="728"/>
      <c r="S215" s="726"/>
      <c r="T215" s="727"/>
      <c r="U215" s="728"/>
      <c r="V215" s="726"/>
      <c r="W215" s="727"/>
      <c r="X215" s="728"/>
      <c r="Y215" s="594"/>
      <c r="Z215" s="152"/>
      <c r="AA215" s="795"/>
      <c r="AB215" s="27"/>
    </row>
    <row r="216" spans="1:28" s="312" customFormat="1" ht="5.25" customHeight="1" x14ac:dyDescent="0.2">
      <c r="A216" s="1025"/>
      <c r="B216" s="150"/>
      <c r="C216" s="2226" t="s">
        <v>3</v>
      </c>
      <c r="D216" s="2227"/>
      <c r="E216" s="2227"/>
      <c r="F216" s="2227"/>
      <c r="G216" s="2227"/>
      <c r="H216" s="2227"/>
      <c r="I216" s="2227"/>
      <c r="J216" s="1739"/>
      <c r="K216" s="1739"/>
      <c r="L216" s="1739"/>
      <c r="M216" s="1739"/>
      <c r="N216" s="1739"/>
      <c r="O216" s="2228"/>
      <c r="P216" s="725"/>
      <c r="Q216" s="723"/>
      <c r="R216" s="724"/>
      <c r="S216" s="725"/>
      <c r="T216" s="723"/>
      <c r="U216" s="724"/>
      <c r="V216" s="725"/>
      <c r="W216" s="723"/>
      <c r="X216" s="724"/>
      <c r="Y216" s="594"/>
      <c r="Z216" s="152"/>
      <c r="AA216" s="795"/>
      <c r="AB216" s="27"/>
    </row>
    <row r="217" spans="1:28" s="312" customFormat="1" ht="18" customHeight="1" x14ac:dyDescent="0.2">
      <c r="A217" s="1025" t="s">
        <v>1286</v>
      </c>
      <c r="B217" s="150"/>
      <c r="C217" s="1490"/>
      <c r="D217" s="1266"/>
      <c r="E217" s="1266"/>
      <c r="F217" s="1266"/>
      <c r="G217" s="1266"/>
      <c r="H217" s="1266"/>
      <c r="I217" s="1842"/>
      <c r="J217" s="1266"/>
      <c r="K217" s="1266"/>
      <c r="L217" s="1266"/>
      <c r="M217" s="1266"/>
      <c r="N217" s="1266"/>
      <c r="O217" s="1491"/>
      <c r="P217" s="594"/>
      <c r="Q217" s="1213" t="s">
        <v>849</v>
      </c>
      <c r="R217" s="729"/>
      <c r="S217" s="594"/>
      <c r="T217" s="1213" t="s">
        <v>849</v>
      </c>
      <c r="U217" s="729"/>
      <c r="V217" s="594"/>
      <c r="W217" s="1213" t="s">
        <v>849</v>
      </c>
      <c r="X217" s="729"/>
      <c r="Y217" s="594"/>
      <c r="Z217" s="152"/>
      <c r="AA217" s="794">
        <f>+IF(Q217="?",0,IF(Q217&lt;&gt;"",1,0))+IF(T217="?",0,IF(T217&lt;&gt;"",1,0))+IF(W217="?",0,IF(W217&lt;&gt;"",1,0))</f>
        <v>0</v>
      </c>
      <c r="AB217" s="27"/>
    </row>
    <row r="218" spans="1:28" s="312" customFormat="1" ht="5.25" customHeight="1" x14ac:dyDescent="0.2">
      <c r="A218" s="1025"/>
      <c r="B218" s="150"/>
      <c r="C218" s="1492"/>
      <c r="D218" s="1493"/>
      <c r="E218" s="1493"/>
      <c r="F218" s="1493"/>
      <c r="G218" s="1493"/>
      <c r="H218" s="1493"/>
      <c r="I218" s="1493"/>
      <c r="J218" s="1493"/>
      <c r="K218" s="1493"/>
      <c r="L218" s="1493"/>
      <c r="M218" s="1493"/>
      <c r="N218" s="1493"/>
      <c r="O218" s="1494"/>
      <c r="P218" s="726"/>
      <c r="Q218" s="727"/>
      <c r="R218" s="728"/>
      <c r="S218" s="726"/>
      <c r="T218" s="727"/>
      <c r="U218" s="728"/>
      <c r="V218" s="726"/>
      <c r="W218" s="727"/>
      <c r="X218" s="728"/>
      <c r="Y218" s="594"/>
      <c r="Z218" s="152"/>
      <c r="AA218" s="795"/>
      <c r="AB218" s="27"/>
    </row>
    <row r="219" spans="1:28" s="312" customFormat="1" ht="5.25" customHeight="1" x14ac:dyDescent="0.2">
      <c r="A219" s="1025"/>
      <c r="B219" s="150"/>
      <c r="C219" s="2226" t="s">
        <v>0</v>
      </c>
      <c r="D219" s="2227"/>
      <c r="E219" s="2227"/>
      <c r="F219" s="2227"/>
      <c r="G219" s="2227"/>
      <c r="H219" s="2227"/>
      <c r="I219" s="2227"/>
      <c r="J219" s="1739"/>
      <c r="K219" s="1739"/>
      <c r="L219" s="1739"/>
      <c r="M219" s="1739"/>
      <c r="N219" s="1739"/>
      <c r="O219" s="2228"/>
      <c r="P219" s="725"/>
      <c r="Q219" s="723"/>
      <c r="R219" s="724"/>
      <c r="S219" s="725"/>
      <c r="T219" s="723"/>
      <c r="U219" s="724"/>
      <c r="V219" s="725"/>
      <c r="W219" s="723"/>
      <c r="X219" s="724"/>
      <c r="Y219" s="594"/>
      <c r="Z219" s="152"/>
      <c r="AA219" s="795"/>
      <c r="AB219" s="27"/>
    </row>
    <row r="220" spans="1:28" s="312" customFormat="1" ht="18" customHeight="1" x14ac:dyDescent="0.2">
      <c r="A220" s="1025" t="s">
        <v>1287</v>
      </c>
      <c r="B220" s="150"/>
      <c r="C220" s="1490"/>
      <c r="D220" s="1266"/>
      <c r="E220" s="1266"/>
      <c r="F220" s="1266"/>
      <c r="G220" s="1266"/>
      <c r="H220" s="1266"/>
      <c r="I220" s="1842"/>
      <c r="J220" s="1266"/>
      <c r="K220" s="1266"/>
      <c r="L220" s="1266"/>
      <c r="M220" s="1266"/>
      <c r="N220" s="1266"/>
      <c r="O220" s="1491"/>
      <c r="P220" s="594"/>
      <c r="Q220" s="1213" t="s">
        <v>849</v>
      </c>
      <c r="R220" s="729"/>
      <c r="S220" s="594"/>
      <c r="T220" s="1213" t="s">
        <v>849</v>
      </c>
      <c r="U220" s="729"/>
      <c r="V220" s="594"/>
      <c r="W220" s="1213" t="s">
        <v>849</v>
      </c>
      <c r="X220" s="729"/>
      <c r="Y220" s="594"/>
      <c r="Z220" s="152"/>
      <c r="AA220" s="794">
        <f>+IF(Q220="?",0,IF(Q220&lt;&gt;"",1,0))+IF(T220="?",0,IF(T220&lt;&gt;"",1,0))+IF(W220="?",0,IF(W220&lt;&gt;"",1,0))</f>
        <v>0</v>
      </c>
      <c r="AB220" s="27"/>
    </row>
    <row r="221" spans="1:28" s="312" customFormat="1" ht="5.25" customHeight="1" x14ac:dyDescent="0.2">
      <c r="A221" s="1025"/>
      <c r="B221" s="150"/>
      <c r="C221" s="1492"/>
      <c r="D221" s="1493"/>
      <c r="E221" s="1493"/>
      <c r="F221" s="1493"/>
      <c r="G221" s="1493"/>
      <c r="H221" s="1493"/>
      <c r="I221" s="1493"/>
      <c r="J221" s="1493"/>
      <c r="K221" s="1493"/>
      <c r="L221" s="1493"/>
      <c r="M221" s="1493"/>
      <c r="N221" s="1493"/>
      <c r="O221" s="1494"/>
      <c r="P221" s="726"/>
      <c r="Q221" s="727"/>
      <c r="R221" s="728"/>
      <c r="S221" s="726"/>
      <c r="T221" s="727"/>
      <c r="U221" s="728"/>
      <c r="V221" s="726"/>
      <c r="W221" s="727"/>
      <c r="X221" s="728"/>
      <c r="Y221" s="594"/>
      <c r="Z221" s="152"/>
      <c r="AA221" s="795"/>
      <c r="AB221" s="27"/>
    </row>
    <row r="222" spans="1:28" s="313" customFormat="1" ht="5.25" customHeight="1" x14ac:dyDescent="0.2">
      <c r="A222" s="1025"/>
      <c r="B222" s="216"/>
      <c r="C222" s="595"/>
      <c r="D222" s="595"/>
      <c r="E222" s="595"/>
      <c r="F222" s="595"/>
      <c r="G222" s="595"/>
      <c r="H222" s="595"/>
      <c r="I222" s="595"/>
      <c r="J222" s="595"/>
      <c r="K222" s="595"/>
      <c r="L222" s="595"/>
      <c r="M222" s="595"/>
      <c r="N222" s="595"/>
      <c r="O222" s="595"/>
      <c r="P222" s="595"/>
      <c r="Q222" s="595"/>
      <c r="R222" s="595"/>
      <c r="S222" s="595"/>
      <c r="T222" s="595"/>
      <c r="U222" s="595"/>
      <c r="V222" s="595"/>
      <c r="W222" s="595"/>
      <c r="X222" s="595"/>
      <c r="Y222" s="140"/>
      <c r="Z222" s="141"/>
      <c r="AA222" s="794"/>
      <c r="AB222" s="136"/>
    </row>
    <row r="223" spans="1:28" s="313" customFormat="1" ht="20.25" customHeight="1" x14ac:dyDescent="0.2">
      <c r="A223" s="1025"/>
      <c r="B223" s="216"/>
      <c r="C223" s="1822" t="s">
        <v>984</v>
      </c>
      <c r="D223" s="1822"/>
      <c r="E223" s="1822"/>
      <c r="F223" s="1822"/>
      <c r="G223" s="1822"/>
      <c r="H223" s="1822"/>
      <c r="I223" s="1822"/>
      <c r="J223" s="1822"/>
      <c r="K223" s="1822"/>
      <c r="L223" s="1822"/>
      <c r="M223" s="1822"/>
      <c r="N223" s="1822"/>
      <c r="O223" s="1822"/>
      <c r="P223" s="1822"/>
      <c r="Q223" s="1822"/>
      <c r="R223" s="1822"/>
      <c r="S223" s="1822"/>
      <c r="T223" s="1822"/>
      <c r="U223" s="1822"/>
      <c r="V223" s="1822"/>
      <c r="W223" s="1822"/>
      <c r="X223" s="1822"/>
      <c r="Y223" s="1822"/>
      <c r="Z223" s="141"/>
      <c r="AA223" s="794"/>
      <c r="AB223" s="136"/>
    </row>
    <row r="224" spans="1:28" s="313" customFormat="1" ht="75" customHeight="1" x14ac:dyDescent="0.2">
      <c r="A224" s="1025" t="s">
        <v>1288</v>
      </c>
      <c r="B224" s="216"/>
      <c r="C224" s="1458"/>
      <c r="D224" s="1458"/>
      <c r="E224" s="1458"/>
      <c r="F224" s="1458"/>
      <c r="G224" s="1458"/>
      <c r="H224" s="1458"/>
      <c r="I224" s="1458"/>
      <c r="J224" s="1458"/>
      <c r="K224" s="1458"/>
      <c r="L224" s="1458"/>
      <c r="M224" s="1458"/>
      <c r="N224" s="1458"/>
      <c r="O224" s="1458"/>
      <c r="P224" s="1458"/>
      <c r="Q224" s="1458"/>
      <c r="R224" s="1458"/>
      <c r="S224" s="1458"/>
      <c r="T224" s="1458"/>
      <c r="U224" s="1458"/>
      <c r="V224" s="1458"/>
      <c r="W224" s="1458"/>
      <c r="X224" s="1458"/>
      <c r="Y224" s="1458"/>
      <c r="Z224" s="141"/>
      <c r="AA224" s="794">
        <f>IF(C224="?",0,IF(C224&lt;&gt;"",1,0))</f>
        <v>0</v>
      </c>
      <c r="AB224" s="136"/>
    </row>
    <row r="225" spans="1:28" s="313" customFormat="1" ht="9" customHeight="1" x14ac:dyDescent="0.2">
      <c r="A225" s="741"/>
      <c r="B225" s="183"/>
      <c r="C225" s="147"/>
      <c r="D225" s="147"/>
      <c r="E225" s="147"/>
      <c r="F225" s="147"/>
      <c r="G225" s="147"/>
      <c r="H225" s="147"/>
      <c r="I225" s="147"/>
      <c r="J225" s="147"/>
      <c r="K225" s="147"/>
      <c r="L225" s="147"/>
      <c r="M225" s="147"/>
      <c r="N225" s="147"/>
      <c r="O225" s="147"/>
      <c r="P225" s="147"/>
      <c r="Q225" s="147"/>
      <c r="R225" s="147"/>
      <c r="S225" s="147"/>
      <c r="T225" s="147"/>
      <c r="U225" s="147"/>
      <c r="V225" s="147"/>
      <c r="W225" s="147"/>
      <c r="X225" s="147"/>
      <c r="Y225" s="148"/>
      <c r="Z225" s="149"/>
      <c r="AA225" s="794"/>
      <c r="AB225" s="136"/>
    </row>
    <row r="226" spans="1:28" s="313" customFormat="1" ht="5.25" customHeight="1" x14ac:dyDescent="0.2">
      <c r="A226" s="743"/>
      <c r="B226" s="234"/>
      <c r="C226" s="133"/>
      <c r="D226" s="133"/>
      <c r="E226" s="133"/>
      <c r="F226" s="133"/>
      <c r="G226" s="133"/>
      <c r="H226" s="133"/>
      <c r="I226" s="133"/>
      <c r="J226" s="133"/>
      <c r="K226" s="133"/>
      <c r="L226" s="133"/>
      <c r="M226" s="133"/>
      <c r="N226" s="133"/>
      <c r="O226" s="133"/>
      <c r="P226" s="133"/>
      <c r="Q226" s="133"/>
      <c r="R226" s="133"/>
      <c r="S226" s="133"/>
      <c r="T226" s="133"/>
      <c r="U226" s="133"/>
      <c r="V226" s="133"/>
      <c r="W226" s="133"/>
      <c r="X226" s="133"/>
      <c r="Y226" s="134"/>
      <c r="Z226" s="135"/>
      <c r="AA226" s="794"/>
      <c r="AB226" s="136"/>
    </row>
    <row r="227" spans="1:28" s="313" customFormat="1" ht="24" customHeight="1" x14ac:dyDescent="0.2">
      <c r="A227" s="743"/>
      <c r="B227" s="216"/>
      <c r="C227" s="1988" t="s">
        <v>789</v>
      </c>
      <c r="D227" s="1988"/>
      <c r="E227" s="1988"/>
      <c r="F227" s="1988"/>
      <c r="G227" s="1988"/>
      <c r="H227" s="1988"/>
      <c r="I227" s="1988"/>
      <c r="J227" s="1988"/>
      <c r="K227" s="1988"/>
      <c r="L227" s="1988"/>
      <c r="M227" s="1988"/>
      <c r="N227" s="1988"/>
      <c r="O227" s="1988"/>
      <c r="P227" s="1988"/>
      <c r="Q227" s="1988"/>
      <c r="R227" s="1988"/>
      <c r="S227" s="1988"/>
      <c r="T227" s="1988"/>
      <c r="U227" s="1988"/>
      <c r="V227" s="1988"/>
      <c r="W227" s="1988"/>
      <c r="X227" s="1988"/>
      <c r="Y227" s="1988"/>
      <c r="Z227" s="141"/>
      <c r="AA227" s="794"/>
    </row>
    <row r="228" spans="1:28" s="313" customFormat="1" ht="5.45" customHeight="1" x14ac:dyDescent="0.2">
      <c r="A228" s="743"/>
      <c r="B228" s="216"/>
      <c r="C228" s="138"/>
      <c r="D228" s="426"/>
      <c r="E228" s="426"/>
      <c r="F228" s="426"/>
      <c r="G228" s="426"/>
      <c r="H228" s="138"/>
      <c r="I228" s="426"/>
      <c r="J228" s="426"/>
      <c r="K228" s="426"/>
      <c r="L228" s="138"/>
      <c r="M228" s="426"/>
      <c r="N228" s="426"/>
      <c r="O228" s="426"/>
      <c r="P228" s="138"/>
      <c r="Q228" s="426"/>
      <c r="R228" s="426"/>
      <c r="S228" s="426"/>
      <c r="T228" s="138"/>
      <c r="U228" s="426"/>
      <c r="V228" s="426"/>
      <c r="W228" s="426"/>
      <c r="X228" s="426"/>
      <c r="Y228" s="140"/>
      <c r="Z228" s="141"/>
      <c r="AA228" s="794"/>
      <c r="AB228" s="136"/>
    </row>
    <row r="229" spans="1:28" s="313" customFormat="1" ht="30" customHeight="1" x14ac:dyDescent="0.2">
      <c r="A229" s="748"/>
      <c r="B229" s="216"/>
      <c r="C229" s="2121" t="s">
        <v>1564</v>
      </c>
      <c r="D229" s="2018"/>
      <c r="E229" s="2018"/>
      <c r="F229" s="2018"/>
      <c r="G229" s="2018"/>
      <c r="H229" s="2018"/>
      <c r="I229" s="2018"/>
      <c r="J229" s="2018"/>
      <c r="K229" s="2018"/>
      <c r="L229" s="2018"/>
      <c r="M229" s="2018"/>
      <c r="N229" s="2309"/>
      <c r="O229" s="2306" t="s">
        <v>1503</v>
      </c>
      <c r="P229" s="2307"/>
      <c r="Q229" s="2307"/>
      <c r="R229" s="2307"/>
      <c r="S229" s="2308"/>
      <c r="T229" s="2306" t="s">
        <v>790</v>
      </c>
      <c r="U229" s="2307" t="s">
        <v>162</v>
      </c>
      <c r="V229" s="2307"/>
      <c r="W229" s="2307"/>
      <c r="X229" s="2308"/>
      <c r="Y229" s="140"/>
      <c r="Z229" s="141"/>
      <c r="AA229" s="794"/>
      <c r="AB229" s="136"/>
    </row>
    <row r="230" spans="1:28" s="313" customFormat="1" ht="21" customHeight="1" thickBot="1" x14ac:dyDescent="0.25">
      <c r="A230" s="747" t="s">
        <v>637</v>
      </c>
      <c r="B230" s="216"/>
      <c r="C230" s="1168" t="s">
        <v>34</v>
      </c>
      <c r="D230" s="931"/>
      <c r="E230" s="931"/>
      <c r="F230" s="931"/>
      <c r="G230" s="931"/>
      <c r="H230" s="931"/>
      <c r="I230" s="931"/>
      <c r="J230" s="931"/>
      <c r="K230" s="931"/>
      <c r="L230" s="931"/>
      <c r="M230" s="931"/>
      <c r="N230" s="1169"/>
      <c r="O230" s="2215">
        <f>S66+S67+S91+S92+O104+S122+S135+S146</f>
        <v>0</v>
      </c>
      <c r="P230" s="2216"/>
      <c r="Q230" s="2216"/>
      <c r="R230" s="2216"/>
      <c r="S230" s="2217"/>
      <c r="T230" s="2222">
        <f>V66+V67+V91+V92+T104+V122+V135+V146</f>
        <v>0</v>
      </c>
      <c r="U230" s="2223"/>
      <c r="V230" s="2223"/>
      <c r="W230" s="2223"/>
      <c r="X230" s="2224"/>
      <c r="Y230" s="140" t="s">
        <v>773</v>
      </c>
      <c r="Z230" s="141"/>
      <c r="AA230" s="794"/>
      <c r="AB230" s="136"/>
    </row>
    <row r="231" spans="1:28" s="313" customFormat="1" ht="9" customHeight="1" thickTop="1" x14ac:dyDescent="0.2">
      <c r="A231" s="748"/>
      <c r="B231" s="216"/>
      <c r="C231" s="238"/>
      <c r="D231" s="429"/>
      <c r="E231" s="429"/>
      <c r="F231" s="429"/>
      <c r="G231" s="429"/>
      <c r="H231" s="239"/>
      <c r="I231" s="239"/>
      <c r="J231" s="239"/>
      <c r="K231" s="239"/>
      <c r="L231" s="240"/>
      <c r="M231" s="240"/>
      <c r="N231" s="240"/>
      <c r="O231" s="240"/>
      <c r="P231" s="240"/>
      <c r="Q231" s="240"/>
      <c r="R231" s="240"/>
      <c r="S231" s="240"/>
      <c r="T231" s="241"/>
      <c r="U231" s="241"/>
      <c r="V231" s="241"/>
      <c r="W231" s="241"/>
      <c r="X231" s="241"/>
      <c r="Y231" s="241"/>
      <c r="Z231" s="141"/>
      <c r="AA231" s="794"/>
      <c r="AB231" s="136"/>
    </row>
    <row r="232" spans="1:28" s="313" customFormat="1" ht="22.5" customHeight="1" x14ac:dyDescent="0.2">
      <c r="A232" s="746" t="s">
        <v>219</v>
      </c>
      <c r="B232" s="216"/>
      <c r="C232" s="2225" t="s">
        <v>1440</v>
      </c>
      <c r="D232" s="2225"/>
      <c r="E232" s="2225"/>
      <c r="F232" s="2225"/>
      <c r="G232" s="2225"/>
      <c r="H232" s="2225"/>
      <c r="I232" s="2225"/>
      <c r="J232" s="2225"/>
      <c r="K232" s="2225"/>
      <c r="L232" s="2225"/>
      <c r="M232" s="2225"/>
      <c r="N232" s="2225"/>
      <c r="O232" s="2225"/>
      <c r="P232" s="2225"/>
      <c r="Q232" s="2225"/>
      <c r="R232" s="2225"/>
      <c r="S232" s="2225"/>
      <c r="T232" s="2225"/>
      <c r="U232" s="2225"/>
      <c r="V232" s="2225"/>
      <c r="W232" s="2225"/>
      <c r="X232" s="2225"/>
      <c r="Y232" s="140"/>
      <c r="Z232" s="141"/>
      <c r="AA232" s="794"/>
      <c r="AB232" s="136"/>
    </row>
    <row r="233" spans="1:28" s="313" customFormat="1" ht="5.45" customHeight="1" x14ac:dyDescent="0.2">
      <c r="A233" s="743"/>
      <c r="B233" s="216"/>
      <c r="C233" s="625"/>
      <c r="D233" s="625"/>
      <c r="E233" s="625"/>
      <c r="F233" s="625"/>
      <c r="G233" s="625"/>
      <c r="H233" s="625"/>
      <c r="I233" s="625"/>
      <c r="J233" s="625"/>
      <c r="K233" s="625"/>
      <c r="L233" s="625"/>
      <c r="M233" s="625"/>
      <c r="N233" s="625"/>
      <c r="O233" s="625"/>
      <c r="P233" s="625"/>
      <c r="Q233" s="625"/>
      <c r="R233" s="625"/>
      <c r="S233" s="625"/>
      <c r="T233" s="625"/>
      <c r="U233" s="625"/>
      <c r="V233" s="625"/>
      <c r="W233" s="625"/>
      <c r="X233" s="625"/>
      <c r="Y233" s="140"/>
      <c r="Z233" s="141"/>
      <c r="AA233" s="794"/>
      <c r="AB233" s="136"/>
    </row>
    <row r="234" spans="1:28" s="312" customFormat="1" ht="19.5" customHeight="1" x14ac:dyDescent="0.2">
      <c r="A234" s="750" t="s">
        <v>901</v>
      </c>
      <c r="B234" s="150"/>
      <c r="C234" s="594" t="s">
        <v>743</v>
      </c>
      <c r="D234" s="594"/>
      <c r="E234" s="594"/>
      <c r="F234" s="594"/>
      <c r="G234" s="594"/>
      <c r="H234" s="594"/>
      <c r="I234" s="594"/>
      <c r="J234" s="594"/>
      <c r="K234" s="594"/>
      <c r="L234" s="1213" t="s">
        <v>849</v>
      </c>
      <c r="M234" s="594"/>
      <c r="N234" s="594"/>
      <c r="O234" s="594"/>
      <c r="P234" s="594"/>
      <c r="Q234" s="594"/>
      <c r="R234" s="594"/>
      <c r="S234" s="594"/>
      <c r="T234" s="594"/>
      <c r="U234" s="594"/>
      <c r="V234" s="594"/>
      <c r="W234" s="594"/>
      <c r="X234" s="594"/>
      <c r="Y234" s="594"/>
      <c r="Z234" s="152"/>
      <c r="AA234" s="794">
        <f>IF(L234="?",0,IF(L234&lt;&gt;"",1,0))</f>
        <v>0</v>
      </c>
      <c r="AB234" s="27"/>
    </row>
    <row r="235" spans="1:28" s="768" customFormat="1" ht="15" customHeight="1" x14ac:dyDescent="0.2">
      <c r="A235" s="750"/>
      <c r="B235" s="155"/>
      <c r="C235" s="1092" t="s">
        <v>284</v>
      </c>
      <c r="D235" s="584"/>
      <c r="E235" s="584"/>
      <c r="F235" s="122"/>
      <c r="G235" s="122"/>
      <c r="H235" s="122"/>
      <c r="I235" s="122"/>
      <c r="J235" s="122"/>
      <c r="K235" s="122"/>
      <c r="L235" s="122"/>
      <c r="M235" s="122"/>
      <c r="N235" s="122"/>
      <c r="O235" s="122"/>
      <c r="P235" s="122"/>
      <c r="Q235" s="122"/>
      <c r="R235" s="122"/>
      <c r="S235" s="122"/>
      <c r="T235" s="122"/>
      <c r="U235" s="122"/>
      <c r="V235" s="172"/>
      <c r="W235" s="172"/>
      <c r="X235" s="172"/>
      <c r="Y235" s="172"/>
      <c r="Z235" s="156"/>
      <c r="AA235" s="795"/>
      <c r="AB235" s="154"/>
    </row>
    <row r="236" spans="1:28" s="768" customFormat="1" ht="12" customHeight="1" x14ac:dyDescent="0.2">
      <c r="A236" s="750"/>
      <c r="B236" s="155"/>
      <c r="C236" s="840" t="s">
        <v>1488</v>
      </c>
      <c r="D236" s="840"/>
      <c r="E236" s="840"/>
      <c r="F236" s="122"/>
      <c r="G236" s="122"/>
      <c r="H236" s="122"/>
      <c r="I236" s="122"/>
      <c r="J236" s="122"/>
      <c r="K236" s="122"/>
      <c r="L236" s="122"/>
      <c r="M236" s="122"/>
      <c r="N236" s="122"/>
      <c r="O236" s="122"/>
      <c r="P236" s="122"/>
      <c r="Q236" s="122"/>
      <c r="R236" s="122"/>
      <c r="S236" s="122"/>
      <c r="T236" s="122"/>
      <c r="U236" s="122"/>
      <c r="V236" s="172"/>
      <c r="W236" s="172"/>
      <c r="X236" s="172"/>
      <c r="Y236" s="172"/>
      <c r="Z236" s="156"/>
      <c r="AA236" s="795"/>
      <c r="AB236" s="154"/>
    </row>
    <row r="237" spans="1:28" s="313" customFormat="1" ht="60" customHeight="1" x14ac:dyDescent="0.2">
      <c r="A237" s="745" t="s">
        <v>640</v>
      </c>
      <c r="B237" s="137"/>
      <c r="C237" s="1796"/>
      <c r="D237" s="1796"/>
      <c r="E237" s="1796"/>
      <c r="F237" s="1796"/>
      <c r="G237" s="1796"/>
      <c r="H237" s="1796"/>
      <c r="I237" s="1796"/>
      <c r="J237" s="1796"/>
      <c r="K237" s="1796"/>
      <c r="L237" s="1796"/>
      <c r="M237" s="1796"/>
      <c r="N237" s="1796"/>
      <c r="O237" s="1796"/>
      <c r="P237" s="1796"/>
      <c r="Q237" s="1796"/>
      <c r="R237" s="1796"/>
      <c r="S237" s="1796"/>
      <c r="T237" s="1796"/>
      <c r="U237" s="1796"/>
      <c r="V237" s="1796"/>
      <c r="W237" s="1796"/>
      <c r="X237" s="1796"/>
      <c r="Y237" s="1796"/>
      <c r="Z237" s="141"/>
      <c r="AA237" s="794">
        <f>IF(C237="?",0,IF(C237&lt;&gt;"",1,0))</f>
        <v>0</v>
      </c>
      <c r="AB237" s="136"/>
    </row>
    <row r="238" spans="1:28" s="313" customFormat="1" ht="9" customHeight="1" x14ac:dyDescent="0.2">
      <c r="A238" s="741" t="str">
        <f>IF(L4&lt;&gt;"",L4,"")</f>
        <v>00000000</v>
      </c>
      <c r="B238" s="183"/>
      <c r="C238" s="147"/>
      <c r="D238" s="147"/>
      <c r="E238" s="147"/>
      <c r="F238" s="147"/>
      <c r="G238" s="147"/>
      <c r="H238" s="147"/>
      <c r="I238" s="147"/>
      <c r="J238" s="147"/>
      <c r="K238" s="147"/>
      <c r="L238" s="147"/>
      <c r="M238" s="147"/>
      <c r="N238" s="147"/>
      <c r="O238" s="147"/>
      <c r="P238" s="147"/>
      <c r="Q238" s="147"/>
      <c r="R238" s="147"/>
      <c r="S238" s="147"/>
      <c r="T238" s="147"/>
      <c r="U238" s="147"/>
      <c r="V238" s="147"/>
      <c r="W238" s="147"/>
      <c r="X238" s="147"/>
      <c r="Y238" s="148"/>
      <c r="Z238" s="149"/>
      <c r="AA238" s="794"/>
      <c r="AB238" s="136"/>
    </row>
    <row r="239" spans="1:28" s="313" customFormat="1" ht="5.25" customHeight="1" x14ac:dyDescent="0.2">
      <c r="A239" s="743"/>
      <c r="B239" s="234"/>
      <c r="C239" s="133"/>
      <c r="D239" s="133"/>
      <c r="E239" s="133"/>
      <c r="F239" s="133"/>
      <c r="G239" s="133"/>
      <c r="H239" s="133"/>
      <c r="I239" s="133"/>
      <c r="J239" s="133"/>
      <c r="K239" s="133"/>
      <c r="L239" s="133"/>
      <c r="M239" s="133"/>
      <c r="N239" s="133"/>
      <c r="O239" s="133"/>
      <c r="P239" s="133"/>
      <c r="Q239" s="133"/>
      <c r="R239" s="133"/>
      <c r="S239" s="133"/>
      <c r="T239" s="133"/>
      <c r="U239" s="133"/>
      <c r="V239" s="133"/>
      <c r="W239" s="133"/>
      <c r="X239" s="133"/>
      <c r="Y239" s="134"/>
      <c r="Z239" s="135"/>
      <c r="AA239" s="794"/>
      <c r="AB239" s="136"/>
    </row>
    <row r="240" spans="1:28" s="313" customFormat="1" ht="36" customHeight="1" x14ac:dyDescent="0.2">
      <c r="A240" s="743"/>
      <c r="B240" s="216"/>
      <c r="C240" s="1988" t="s">
        <v>1829</v>
      </c>
      <c r="D240" s="1988"/>
      <c r="E240" s="1988"/>
      <c r="F240" s="1988"/>
      <c r="G240" s="1988"/>
      <c r="H240" s="1988"/>
      <c r="I240" s="1988"/>
      <c r="J240" s="1988"/>
      <c r="K240" s="1988"/>
      <c r="L240" s="1988"/>
      <c r="M240" s="1988"/>
      <c r="N240" s="1988"/>
      <c r="O240" s="1988"/>
      <c r="P240" s="1988"/>
      <c r="Q240" s="1988"/>
      <c r="R240" s="1988"/>
      <c r="S240" s="1988"/>
      <c r="T240" s="1988"/>
      <c r="U240" s="1988"/>
      <c r="V240" s="1988"/>
      <c r="W240" s="1988"/>
      <c r="X240" s="1988"/>
      <c r="Y240" s="1988"/>
      <c r="Z240" s="141"/>
      <c r="AA240" s="794"/>
      <c r="AB240" s="136"/>
    </row>
    <row r="241" spans="1:28" s="313" customFormat="1" ht="5.45" customHeight="1" x14ac:dyDescent="0.2">
      <c r="A241" s="743"/>
      <c r="B241" s="137"/>
      <c r="C241" s="138"/>
      <c r="D241" s="426"/>
      <c r="E241" s="426"/>
      <c r="F241" s="426"/>
      <c r="G241" s="426"/>
      <c r="H241" s="138"/>
      <c r="I241" s="426"/>
      <c r="J241" s="426"/>
      <c r="K241" s="426"/>
      <c r="L241" s="139"/>
      <c r="M241" s="435"/>
      <c r="N241" s="435"/>
      <c r="O241" s="435"/>
      <c r="P241" s="226"/>
      <c r="Q241" s="226"/>
      <c r="R241" s="226"/>
      <c r="S241" s="226"/>
      <c r="T241" s="138"/>
      <c r="U241" s="426"/>
      <c r="V241" s="426"/>
      <c r="W241" s="426"/>
      <c r="X241" s="426"/>
      <c r="Y241" s="140"/>
      <c r="Z241" s="141"/>
      <c r="AA241" s="794"/>
      <c r="AB241" s="136"/>
    </row>
    <row r="242" spans="1:28" s="313" customFormat="1" ht="36" customHeight="1" x14ac:dyDescent="0.2">
      <c r="A242" s="746" t="s">
        <v>219</v>
      </c>
      <c r="B242" s="137"/>
      <c r="C242" s="1826" t="s">
        <v>1830</v>
      </c>
      <c r="D242" s="1971"/>
      <c r="E242" s="1971"/>
      <c r="F242" s="1971"/>
      <c r="G242" s="1971"/>
      <c r="H242" s="1971"/>
      <c r="I242" s="1971"/>
      <c r="J242" s="1971"/>
      <c r="K242" s="1971"/>
      <c r="L242" s="1971"/>
      <c r="M242" s="1971"/>
      <c r="N242" s="1971"/>
      <c r="O242" s="1971"/>
      <c r="P242" s="1971"/>
      <c r="Q242" s="1971"/>
      <c r="R242" s="1971"/>
      <c r="S242" s="1971"/>
      <c r="T242" s="1971"/>
      <c r="U242" s="1971"/>
      <c r="V242" s="1971"/>
      <c r="W242" s="1971"/>
      <c r="X242" s="2017"/>
      <c r="Y242" s="140"/>
      <c r="Z242" s="141"/>
      <c r="AA242" s="794"/>
      <c r="AB242" s="136"/>
    </row>
    <row r="243" spans="1:28" s="313" customFormat="1" ht="12" customHeight="1" x14ac:dyDescent="0.2">
      <c r="A243" s="743"/>
      <c r="B243" s="137"/>
      <c r="C243" s="1543" t="s">
        <v>1792</v>
      </c>
      <c r="D243" s="2218"/>
      <c r="E243" s="2218"/>
      <c r="F243" s="2218"/>
      <c r="G243" s="2218"/>
      <c r="H243" s="2218"/>
      <c r="I243" s="2218"/>
      <c r="J243" s="2218"/>
      <c r="K243" s="2218"/>
      <c r="L243" s="2218"/>
      <c r="M243" s="2218"/>
      <c r="N243" s="2218"/>
      <c r="O243" s="2218"/>
      <c r="P243" s="2218"/>
      <c r="Q243" s="2218"/>
      <c r="R243" s="2218"/>
      <c r="S243" s="2218"/>
      <c r="T243" s="2218"/>
      <c r="U243" s="2218"/>
      <c r="V243" s="2218"/>
      <c r="W243" s="2218"/>
      <c r="X243" s="2219"/>
      <c r="Y243" s="140"/>
      <c r="Z243" s="141"/>
      <c r="AA243" s="794"/>
      <c r="AB243" s="136"/>
    </row>
    <row r="244" spans="1:28" s="313" customFormat="1" ht="9" customHeight="1" x14ac:dyDescent="0.2">
      <c r="A244" s="743"/>
      <c r="B244" s="216"/>
      <c r="C244" s="138"/>
      <c r="D244" s="426"/>
      <c r="E244" s="426"/>
      <c r="F244" s="426"/>
      <c r="G244" s="426"/>
      <c r="H244" s="138"/>
      <c r="I244" s="426"/>
      <c r="J244" s="426"/>
      <c r="K244" s="426"/>
      <c r="L244" s="138"/>
      <c r="M244" s="426"/>
      <c r="N244" s="426"/>
      <c r="O244" s="426"/>
      <c r="P244" s="138"/>
      <c r="Q244" s="426"/>
      <c r="R244" s="426"/>
      <c r="S244" s="426"/>
      <c r="T244" s="138"/>
      <c r="U244" s="426"/>
      <c r="V244" s="426"/>
      <c r="W244" s="426"/>
      <c r="X244" s="426"/>
      <c r="Y244" s="140"/>
      <c r="Z244" s="141"/>
      <c r="AA244" s="794"/>
      <c r="AB244" s="136"/>
    </row>
    <row r="245" spans="1:28" s="313" customFormat="1" ht="30" customHeight="1" x14ac:dyDescent="0.2">
      <c r="A245" s="748"/>
      <c r="B245" s="216"/>
      <c r="C245" s="605" t="s">
        <v>1330</v>
      </c>
      <c r="D245" s="606"/>
      <c r="E245" s="606"/>
      <c r="F245" s="606"/>
      <c r="G245" s="606"/>
      <c r="H245" s="606"/>
      <c r="I245" s="606"/>
      <c r="J245" s="606"/>
      <c r="K245" s="606"/>
      <c r="L245" s="606"/>
      <c r="M245" s="606"/>
      <c r="N245" s="606"/>
      <c r="O245" s="619"/>
      <c r="P245" s="619"/>
      <c r="Q245" s="1921" t="s">
        <v>1170</v>
      </c>
      <c r="R245" s="1548"/>
      <c r="S245" s="1548"/>
      <c r="T245" s="1548"/>
      <c r="U245" s="1548"/>
      <c r="V245" s="1548"/>
      <c r="W245" s="1548"/>
      <c r="X245" s="1549"/>
      <c r="Y245" s="140"/>
      <c r="Z245" s="141"/>
      <c r="AA245" s="794"/>
      <c r="AB245" s="136"/>
    </row>
    <row r="246" spans="1:28" s="313" customFormat="1" ht="15" customHeight="1" x14ac:dyDescent="0.2">
      <c r="A246" s="748"/>
      <c r="B246" s="216"/>
      <c r="C246" s="926"/>
      <c r="D246" s="927"/>
      <c r="E246" s="927"/>
      <c r="F246" s="927"/>
      <c r="G246" s="927"/>
      <c r="H246" s="927"/>
      <c r="I246" s="927"/>
      <c r="J246" s="927"/>
      <c r="K246" s="927"/>
      <c r="L246" s="927"/>
      <c r="M246" s="927"/>
      <c r="N246" s="927"/>
      <c r="O246" s="928"/>
      <c r="P246" s="928"/>
      <c r="Q246" s="1439" t="s">
        <v>1165</v>
      </c>
      <c r="R246" s="2310"/>
      <c r="S246" s="2310"/>
      <c r="T246" s="2311"/>
      <c r="U246" s="1439" t="s">
        <v>1164</v>
      </c>
      <c r="V246" s="2310"/>
      <c r="W246" s="2310"/>
      <c r="X246" s="2311"/>
      <c r="Y246" s="140"/>
      <c r="Z246" s="141"/>
      <c r="AA246" s="794"/>
      <c r="AB246" s="136"/>
    </row>
    <row r="247" spans="1:28" s="313" customFormat="1" ht="21" customHeight="1" x14ac:dyDescent="0.2">
      <c r="A247" s="747" t="s">
        <v>1220</v>
      </c>
      <c r="B247" s="216"/>
      <c r="C247" s="614" t="s">
        <v>227</v>
      </c>
      <c r="D247" s="617"/>
      <c r="E247" s="617"/>
      <c r="F247" s="617"/>
      <c r="G247" s="617"/>
      <c r="H247" s="617"/>
      <c r="I247" s="617"/>
      <c r="J247" s="617"/>
      <c r="K247" s="617"/>
      <c r="L247" s="617"/>
      <c r="M247" s="617"/>
      <c r="N247" s="617"/>
      <c r="O247" s="617"/>
      <c r="P247" s="617"/>
      <c r="Q247" s="2212"/>
      <c r="R247" s="2213"/>
      <c r="S247" s="2213"/>
      <c r="T247" s="2214"/>
      <c r="U247" s="2212"/>
      <c r="V247" s="2213"/>
      <c r="W247" s="2213"/>
      <c r="X247" s="2214"/>
      <c r="Y247" s="140" t="s">
        <v>122</v>
      </c>
      <c r="Z247" s="141"/>
      <c r="AA247" s="794">
        <f t="shared" ref="AA247:AA253" si="2">IF(Q247="?",0,IF(Q247&lt;&gt;"",1,0))+IF(U247="?",0,IF(U247&lt;&gt;"",1,0))</f>
        <v>0</v>
      </c>
      <c r="AB247" s="136"/>
    </row>
    <row r="248" spans="1:28" s="313" customFormat="1" ht="21" customHeight="1" x14ac:dyDescent="0.2">
      <c r="A248" s="747" t="s">
        <v>1221</v>
      </c>
      <c r="B248" s="216"/>
      <c r="C248" s="614" t="s">
        <v>1531</v>
      </c>
      <c r="D248" s="617"/>
      <c r="E248" s="617"/>
      <c r="F248" s="617"/>
      <c r="G248" s="617"/>
      <c r="H248" s="617"/>
      <c r="I248" s="617"/>
      <c r="J248" s="617"/>
      <c r="K248" s="617"/>
      <c r="L248" s="617"/>
      <c r="M248" s="617"/>
      <c r="N248" s="617"/>
      <c r="O248" s="617"/>
      <c r="P248" s="617"/>
      <c r="Q248" s="2212"/>
      <c r="R248" s="2213"/>
      <c r="S248" s="2213"/>
      <c r="T248" s="2214"/>
      <c r="U248" s="2212"/>
      <c r="V248" s="2213"/>
      <c r="W248" s="2213"/>
      <c r="X248" s="2214"/>
      <c r="Y248" s="140" t="s">
        <v>122</v>
      </c>
      <c r="Z248" s="141"/>
      <c r="AA248" s="794">
        <f t="shared" si="2"/>
        <v>0</v>
      </c>
      <c r="AB248" s="136"/>
    </row>
    <row r="249" spans="1:28" s="313" customFormat="1" ht="21" customHeight="1" x14ac:dyDescent="0.2">
      <c r="A249" s="747" t="s">
        <v>1222</v>
      </c>
      <c r="B249" s="216"/>
      <c r="C249" s="614" t="s">
        <v>148</v>
      </c>
      <c r="D249" s="617"/>
      <c r="E249" s="617"/>
      <c r="F249" s="617"/>
      <c r="G249" s="617"/>
      <c r="H249" s="617"/>
      <c r="I249" s="617"/>
      <c r="J249" s="617"/>
      <c r="K249" s="617"/>
      <c r="L249" s="617"/>
      <c r="M249" s="617"/>
      <c r="N249" s="617"/>
      <c r="O249" s="617"/>
      <c r="P249" s="617"/>
      <c r="Q249" s="2212"/>
      <c r="R249" s="2213"/>
      <c r="S249" s="2213"/>
      <c r="T249" s="2214"/>
      <c r="U249" s="2212"/>
      <c r="V249" s="2213"/>
      <c r="W249" s="2213"/>
      <c r="X249" s="2214"/>
      <c r="Y249" s="140" t="s">
        <v>122</v>
      </c>
      <c r="Z249" s="141"/>
      <c r="AA249" s="794">
        <f t="shared" si="2"/>
        <v>0</v>
      </c>
      <c r="AB249" s="136"/>
    </row>
    <row r="250" spans="1:28" s="313" customFormat="1" ht="21" customHeight="1" x14ac:dyDescent="0.2">
      <c r="A250" s="747" t="s">
        <v>1223</v>
      </c>
      <c r="B250" s="216"/>
      <c r="C250" s="614" t="s">
        <v>244</v>
      </c>
      <c r="D250" s="617"/>
      <c r="E250" s="617"/>
      <c r="F250" s="617"/>
      <c r="G250" s="617"/>
      <c r="H250" s="617"/>
      <c r="I250" s="617"/>
      <c r="J250" s="617"/>
      <c r="K250" s="617"/>
      <c r="L250" s="617"/>
      <c r="M250" s="617"/>
      <c r="N250" s="617"/>
      <c r="O250" s="617"/>
      <c r="P250" s="617"/>
      <c r="Q250" s="2212"/>
      <c r="R250" s="2213"/>
      <c r="S250" s="2213"/>
      <c r="T250" s="2214"/>
      <c r="U250" s="2212"/>
      <c r="V250" s="2213"/>
      <c r="W250" s="2213"/>
      <c r="X250" s="2214"/>
      <c r="Y250" s="140" t="s">
        <v>122</v>
      </c>
      <c r="Z250" s="141"/>
      <c r="AA250" s="794">
        <f t="shared" si="2"/>
        <v>0</v>
      </c>
      <c r="AB250" s="136"/>
    </row>
    <row r="251" spans="1:28" s="313" customFormat="1" ht="21" customHeight="1" x14ac:dyDescent="0.2">
      <c r="A251" s="747" t="s">
        <v>1224</v>
      </c>
      <c r="B251" s="216"/>
      <c r="C251" s="614" t="s">
        <v>1</v>
      </c>
      <c r="D251" s="617"/>
      <c r="E251" s="617"/>
      <c r="F251" s="617"/>
      <c r="G251" s="617"/>
      <c r="H251" s="617"/>
      <c r="I251" s="617"/>
      <c r="J251" s="617"/>
      <c r="K251" s="617"/>
      <c r="L251" s="617"/>
      <c r="M251" s="617"/>
      <c r="N251" s="617"/>
      <c r="O251" s="617"/>
      <c r="P251" s="617"/>
      <c r="Q251" s="2212"/>
      <c r="R251" s="2213"/>
      <c r="S251" s="2213"/>
      <c r="T251" s="2214"/>
      <c r="U251" s="2212"/>
      <c r="V251" s="2213"/>
      <c r="W251" s="2213"/>
      <c r="X251" s="2214"/>
      <c r="Y251" s="140" t="s">
        <v>122</v>
      </c>
      <c r="Z251" s="141"/>
      <c r="AA251" s="794">
        <f t="shared" si="2"/>
        <v>0</v>
      </c>
      <c r="AB251" s="136"/>
    </row>
    <row r="252" spans="1:28" s="313" customFormat="1" ht="21" customHeight="1" x14ac:dyDescent="0.2">
      <c r="A252" s="747" t="s">
        <v>1225</v>
      </c>
      <c r="B252" s="216"/>
      <c r="C252" s="614" t="s">
        <v>3</v>
      </c>
      <c r="D252" s="617"/>
      <c r="E252" s="617"/>
      <c r="F252" s="617"/>
      <c r="G252" s="617"/>
      <c r="H252" s="617"/>
      <c r="I252" s="617"/>
      <c r="J252" s="617"/>
      <c r="K252" s="617"/>
      <c r="L252" s="617"/>
      <c r="M252" s="617"/>
      <c r="N252" s="617"/>
      <c r="O252" s="617"/>
      <c r="P252" s="617"/>
      <c r="Q252" s="2212"/>
      <c r="R252" s="2213"/>
      <c r="S252" s="2213"/>
      <c r="T252" s="2214"/>
      <c r="U252" s="2212"/>
      <c r="V252" s="2213"/>
      <c r="W252" s="2213"/>
      <c r="X252" s="2214"/>
      <c r="Y252" s="140" t="s">
        <v>122</v>
      </c>
      <c r="Z252" s="141"/>
      <c r="AA252" s="794">
        <f t="shared" si="2"/>
        <v>0</v>
      </c>
      <c r="AB252" s="136"/>
    </row>
    <row r="253" spans="1:28" s="313" customFormat="1" ht="21" customHeight="1" x14ac:dyDescent="0.2">
      <c r="A253" s="747" t="s">
        <v>1226</v>
      </c>
      <c r="B253" s="216"/>
      <c r="C253" s="930" t="s">
        <v>0</v>
      </c>
      <c r="D253" s="929"/>
      <c r="E253" s="929"/>
      <c r="F253" s="929"/>
      <c r="G253" s="929"/>
      <c r="H253" s="929"/>
      <c r="I253" s="929"/>
      <c r="J253" s="929"/>
      <c r="K253" s="929"/>
      <c r="L253" s="929"/>
      <c r="M253" s="929"/>
      <c r="N253" s="929"/>
      <c r="O253" s="929"/>
      <c r="P253" s="929"/>
      <c r="Q253" s="2229"/>
      <c r="R253" s="2230"/>
      <c r="S253" s="2230"/>
      <c r="T253" s="2231"/>
      <c r="U253" s="2229"/>
      <c r="V253" s="2230"/>
      <c r="W253" s="2230"/>
      <c r="X253" s="2231"/>
      <c r="Y253" s="140" t="s">
        <v>122</v>
      </c>
      <c r="Z253" s="141"/>
      <c r="AA253" s="794">
        <f t="shared" si="2"/>
        <v>0</v>
      </c>
      <c r="AB253" s="136"/>
    </row>
    <row r="254" spans="1:28" s="313" customFormat="1" ht="9" customHeight="1" x14ac:dyDescent="0.2">
      <c r="A254" s="743"/>
      <c r="B254" s="216"/>
      <c r="C254" s="138"/>
      <c r="D254" s="426"/>
      <c r="E254" s="426"/>
      <c r="F254" s="426"/>
      <c r="G254" s="426"/>
      <c r="H254" s="138"/>
      <c r="I254" s="426"/>
      <c r="J254" s="426"/>
      <c r="K254" s="426"/>
      <c r="L254" s="138"/>
      <c r="M254" s="426"/>
      <c r="N254" s="426"/>
      <c r="O254" s="426"/>
      <c r="P254" s="138"/>
      <c r="Q254" s="625"/>
      <c r="R254" s="625"/>
      <c r="S254" s="625"/>
      <c r="T254" s="625"/>
      <c r="U254" s="625"/>
      <c r="V254" s="625"/>
      <c r="W254" s="625"/>
      <c r="X254" s="625"/>
      <c r="Y254" s="140"/>
      <c r="Z254" s="141"/>
      <c r="AA254" s="794"/>
      <c r="AB254" s="136"/>
    </row>
    <row r="255" spans="1:28" s="313" customFormat="1" ht="21" customHeight="1" thickBot="1" x14ac:dyDescent="0.25">
      <c r="A255" s="747" t="s">
        <v>1227</v>
      </c>
      <c r="B255" s="216"/>
      <c r="C255" s="2269" t="s">
        <v>1140</v>
      </c>
      <c r="D255" s="2270"/>
      <c r="E255" s="2270"/>
      <c r="F255" s="2270"/>
      <c r="G255" s="2270"/>
      <c r="H255" s="2270"/>
      <c r="I255" s="2270"/>
      <c r="J255" s="2270"/>
      <c r="K255" s="2270"/>
      <c r="L255" s="2270"/>
      <c r="M255" s="2270"/>
      <c r="N255" s="2270"/>
      <c r="O255" s="2270"/>
      <c r="P255" s="931"/>
      <c r="Q255" s="2237"/>
      <c r="R255" s="2238"/>
      <c r="S255" s="2238"/>
      <c r="T255" s="2239"/>
      <c r="U255" s="2237"/>
      <c r="V255" s="2238"/>
      <c r="W255" s="2238"/>
      <c r="X255" s="2239"/>
      <c r="Y255" s="219" t="s">
        <v>122</v>
      </c>
      <c r="Z255" s="212"/>
      <c r="AA255" s="794">
        <f>IF(Q255="?",0,IF(Q255&lt;&gt;"",1,0))+IF(U255="?",0,IF(U255&lt;&gt;"",1,0))</f>
        <v>0</v>
      </c>
      <c r="AB255" s="136"/>
    </row>
    <row r="256" spans="1:28" s="313" customFormat="1" ht="5.25" customHeight="1" thickTop="1" x14ac:dyDescent="0.2">
      <c r="A256" s="748"/>
      <c r="B256" s="216"/>
      <c r="C256" s="238"/>
      <c r="D256" s="429"/>
      <c r="E256" s="429"/>
      <c r="F256" s="429"/>
      <c r="G256" s="429"/>
      <c r="H256" s="158"/>
      <c r="I256" s="158"/>
      <c r="J256" s="158"/>
      <c r="K256" s="158"/>
      <c r="L256" s="243"/>
      <c r="M256" s="243"/>
      <c r="N256" s="243"/>
      <c r="O256" s="243"/>
      <c r="P256" s="110"/>
      <c r="Q256" s="110"/>
      <c r="R256" s="110"/>
      <c r="S256" s="110"/>
      <c r="T256" s="110"/>
      <c r="U256" s="110"/>
      <c r="V256" s="110"/>
      <c r="W256" s="110"/>
      <c r="X256" s="110"/>
      <c r="Y256" s="110"/>
      <c r="Z256" s="212"/>
      <c r="AA256" s="794"/>
      <c r="AB256" s="136"/>
    </row>
    <row r="257" spans="1:28" s="313" customFormat="1" ht="24" customHeight="1" x14ac:dyDescent="0.2">
      <c r="A257" s="746" t="s">
        <v>219</v>
      </c>
      <c r="B257" s="137"/>
      <c r="C257" s="1457" t="s">
        <v>1169</v>
      </c>
      <c r="D257" s="1457"/>
      <c r="E257" s="1457"/>
      <c r="F257" s="1457"/>
      <c r="G257" s="1457"/>
      <c r="H257" s="1457"/>
      <c r="I257" s="1457"/>
      <c r="J257" s="1457"/>
      <c r="K257" s="1457"/>
      <c r="L257" s="1457"/>
      <c r="M257" s="1457"/>
      <c r="N257" s="1457"/>
      <c r="O257" s="1457"/>
      <c r="P257" s="1457"/>
      <c r="Q257" s="1457"/>
      <c r="R257" s="1457"/>
      <c r="S257" s="1457"/>
      <c r="T257" s="1457"/>
      <c r="U257" s="1457"/>
      <c r="V257" s="1457"/>
      <c r="W257" s="1457"/>
      <c r="X257" s="1457"/>
      <c r="Y257" s="1457"/>
      <c r="Z257" s="141"/>
      <c r="AA257" s="794"/>
      <c r="AB257" s="136"/>
    </row>
    <row r="258" spans="1:28" s="313" customFormat="1" ht="5.45" customHeight="1" x14ac:dyDescent="0.2">
      <c r="A258" s="743"/>
      <c r="B258" s="216"/>
      <c r="C258" s="138"/>
      <c r="D258" s="426"/>
      <c r="E258" s="426"/>
      <c r="F258" s="426"/>
      <c r="G258" s="426"/>
      <c r="H258" s="138"/>
      <c r="I258" s="426"/>
      <c r="J258" s="426"/>
      <c r="K258" s="426"/>
      <c r="L258" s="138"/>
      <c r="M258" s="426"/>
      <c r="N258" s="426"/>
      <c r="O258" s="426"/>
      <c r="P258" s="138"/>
      <c r="Q258" s="426"/>
      <c r="R258" s="426"/>
      <c r="S258" s="426"/>
      <c r="T258" s="138"/>
      <c r="U258" s="426"/>
      <c r="V258" s="426"/>
      <c r="W258" s="426"/>
      <c r="X258" s="426"/>
      <c r="Y258" s="140"/>
      <c r="Z258" s="141"/>
      <c r="AA258" s="794"/>
      <c r="AB258" s="136"/>
    </row>
    <row r="259" spans="1:28" s="313" customFormat="1" ht="5.45" customHeight="1" x14ac:dyDescent="0.2">
      <c r="A259" s="743"/>
      <c r="B259" s="244"/>
      <c r="C259" s="245"/>
      <c r="D259" s="245"/>
      <c r="E259" s="245"/>
      <c r="F259" s="245"/>
      <c r="G259" s="245"/>
      <c r="H259" s="245"/>
      <c r="I259" s="245"/>
      <c r="J259" s="245"/>
      <c r="K259" s="245"/>
      <c r="L259" s="245"/>
      <c r="M259" s="245"/>
      <c r="N259" s="245"/>
      <c r="O259" s="245"/>
      <c r="P259" s="245"/>
      <c r="Q259" s="245"/>
      <c r="R259" s="245"/>
      <c r="S259" s="245"/>
      <c r="T259" s="245"/>
      <c r="U259" s="245"/>
      <c r="V259" s="245"/>
      <c r="W259" s="245"/>
      <c r="X259" s="245"/>
      <c r="Y259" s="246"/>
      <c r="Z259" s="247"/>
      <c r="AA259" s="794"/>
      <c r="AB259" s="136"/>
    </row>
    <row r="260" spans="1:28" s="312" customFormat="1" ht="19.5" customHeight="1" x14ac:dyDescent="0.2">
      <c r="A260" s="750" t="s">
        <v>1597</v>
      </c>
      <c r="B260" s="150"/>
      <c r="C260" s="594" t="s">
        <v>1451</v>
      </c>
      <c r="D260" s="594"/>
      <c r="E260" s="594"/>
      <c r="F260" s="594"/>
      <c r="G260" s="594"/>
      <c r="H260" s="594"/>
      <c r="I260" s="594"/>
      <c r="J260" s="594"/>
      <c r="K260" s="594"/>
      <c r="L260" s="594"/>
      <c r="M260" s="594"/>
      <c r="N260" s="1213" t="s">
        <v>849</v>
      </c>
      <c r="O260" s="594"/>
      <c r="P260" s="594"/>
      <c r="Q260" s="594"/>
      <c r="R260" s="594"/>
      <c r="S260" s="594"/>
      <c r="T260" s="594"/>
      <c r="U260" s="594"/>
      <c r="V260" s="594"/>
      <c r="W260" s="594"/>
      <c r="X260" s="594"/>
      <c r="Y260" s="594"/>
      <c r="Z260" s="152"/>
      <c r="AA260" s="794">
        <f>IF(N260="?",0,IF(N260&lt;&gt;"",1,0))</f>
        <v>0</v>
      </c>
      <c r="AB260" s="27"/>
    </row>
    <row r="261" spans="1:28" s="768" customFormat="1" ht="15" customHeight="1" x14ac:dyDescent="0.2">
      <c r="A261" s="750"/>
      <c r="B261" s="155"/>
      <c r="C261" s="1092" t="s">
        <v>1452</v>
      </c>
      <c r="D261" s="840"/>
      <c r="E261" s="840"/>
      <c r="F261" s="122"/>
      <c r="G261" s="122"/>
      <c r="H261" s="122"/>
      <c r="I261" s="122"/>
      <c r="J261" s="122"/>
      <c r="K261" s="122"/>
      <c r="L261" s="122"/>
      <c r="M261" s="122"/>
      <c r="N261" s="122"/>
      <c r="O261" s="122"/>
      <c r="P261" s="122"/>
      <c r="Q261" s="122"/>
      <c r="R261" s="122"/>
      <c r="S261" s="122"/>
      <c r="T261" s="122"/>
      <c r="U261" s="122"/>
      <c r="V261" s="172"/>
      <c r="W261" s="172"/>
      <c r="X261" s="172"/>
      <c r="Y261" s="172"/>
      <c r="Z261" s="156"/>
      <c r="AA261" s="795"/>
      <c r="AB261" s="154"/>
    </row>
    <row r="262" spans="1:28" s="768" customFormat="1" ht="12" customHeight="1" x14ac:dyDescent="0.2">
      <c r="A262" s="750"/>
      <c r="B262" s="155"/>
      <c r="C262" s="840" t="s">
        <v>1487</v>
      </c>
      <c r="D262" s="840"/>
      <c r="E262" s="840"/>
      <c r="F262" s="122"/>
      <c r="G262" s="122"/>
      <c r="H262" s="122"/>
      <c r="I262" s="122"/>
      <c r="J262" s="122"/>
      <c r="K262" s="122"/>
      <c r="L262" s="122"/>
      <c r="M262" s="122"/>
      <c r="N262" s="122"/>
      <c r="O262" s="122"/>
      <c r="P262" s="122"/>
      <c r="Q262" s="122"/>
      <c r="R262" s="122"/>
      <c r="S262" s="122"/>
      <c r="T262" s="122"/>
      <c r="U262" s="122"/>
      <c r="V262" s="172"/>
      <c r="W262" s="172"/>
      <c r="X262" s="172"/>
      <c r="Y262" s="172"/>
      <c r="Z262" s="156"/>
      <c r="AA262" s="795"/>
      <c r="AB262" s="154"/>
    </row>
    <row r="263" spans="1:28" s="313" customFormat="1" ht="36" customHeight="1" x14ac:dyDescent="0.2">
      <c r="A263" s="745" t="s">
        <v>641</v>
      </c>
      <c r="B263" s="137"/>
      <c r="C263" s="1796"/>
      <c r="D263" s="1796"/>
      <c r="E263" s="1796"/>
      <c r="F263" s="1796"/>
      <c r="G263" s="1796"/>
      <c r="H263" s="1796"/>
      <c r="I263" s="1796"/>
      <c r="J263" s="1796"/>
      <c r="K263" s="1796"/>
      <c r="L263" s="1796"/>
      <c r="M263" s="1796"/>
      <c r="N263" s="1796"/>
      <c r="O263" s="1796"/>
      <c r="P263" s="1796"/>
      <c r="Q263" s="1796"/>
      <c r="R263" s="1796"/>
      <c r="S263" s="1796"/>
      <c r="T263" s="1796"/>
      <c r="U263" s="1796"/>
      <c r="V263" s="1796"/>
      <c r="W263" s="1796"/>
      <c r="X263" s="1796"/>
      <c r="Y263" s="140"/>
      <c r="Z263" s="141"/>
      <c r="AA263" s="794">
        <f>IF(C263="?",0,IF(C263&lt;&gt;"",1,0))</f>
        <v>0</v>
      </c>
      <c r="AB263" s="136"/>
    </row>
    <row r="264" spans="1:28" s="313" customFormat="1" ht="9" customHeight="1" x14ac:dyDescent="0.2">
      <c r="A264" s="741"/>
      <c r="B264" s="183"/>
      <c r="C264" s="147"/>
      <c r="D264" s="147"/>
      <c r="E264" s="147"/>
      <c r="F264" s="147"/>
      <c r="G264" s="147"/>
      <c r="H264" s="147"/>
      <c r="I264" s="147"/>
      <c r="J264" s="147"/>
      <c r="K264" s="147"/>
      <c r="L264" s="147"/>
      <c r="M264" s="147"/>
      <c r="N264" s="147"/>
      <c r="O264" s="147"/>
      <c r="P264" s="147"/>
      <c r="Q264" s="147"/>
      <c r="R264" s="147"/>
      <c r="S264" s="147"/>
      <c r="T264" s="147"/>
      <c r="U264" s="147"/>
      <c r="V264" s="147"/>
      <c r="W264" s="147"/>
      <c r="X264" s="147"/>
      <c r="Y264" s="148"/>
      <c r="Z264" s="149"/>
      <c r="AA264" s="794"/>
      <c r="AB264" s="136"/>
    </row>
    <row r="265" spans="1:28" s="313" customFormat="1" ht="5.25" customHeight="1" x14ac:dyDescent="0.2">
      <c r="A265" s="743"/>
      <c r="B265" s="234"/>
      <c r="C265" s="133"/>
      <c r="D265" s="133"/>
      <c r="E265" s="133"/>
      <c r="F265" s="133"/>
      <c r="G265" s="133"/>
      <c r="H265" s="133"/>
      <c r="I265" s="133"/>
      <c r="J265" s="133"/>
      <c r="K265" s="133"/>
      <c r="L265" s="133"/>
      <c r="M265" s="133"/>
      <c r="N265" s="133"/>
      <c r="O265" s="133"/>
      <c r="P265" s="133"/>
      <c r="Q265" s="133"/>
      <c r="R265" s="133"/>
      <c r="S265" s="133"/>
      <c r="T265" s="133"/>
      <c r="U265" s="133"/>
      <c r="V265" s="133"/>
      <c r="W265" s="133"/>
      <c r="X265" s="133"/>
      <c r="Y265" s="134"/>
      <c r="Z265" s="135"/>
      <c r="AA265" s="794"/>
      <c r="AB265" s="136"/>
    </row>
    <row r="266" spans="1:28" s="313" customFormat="1" ht="24.75" customHeight="1" x14ac:dyDescent="0.2">
      <c r="A266" s="743"/>
      <c r="B266" s="216"/>
      <c r="C266" s="1988" t="s">
        <v>1532</v>
      </c>
      <c r="D266" s="1988"/>
      <c r="E266" s="1988"/>
      <c r="F266" s="1988"/>
      <c r="G266" s="1988"/>
      <c r="H266" s="1988"/>
      <c r="I266" s="1988"/>
      <c r="J266" s="1988"/>
      <c r="K266" s="1988"/>
      <c r="L266" s="1988"/>
      <c r="M266" s="1988"/>
      <c r="N266" s="1988"/>
      <c r="O266" s="1988"/>
      <c r="P266" s="1988"/>
      <c r="Q266" s="1988"/>
      <c r="R266" s="1988"/>
      <c r="S266" s="1988"/>
      <c r="T266" s="1988"/>
      <c r="U266" s="1988"/>
      <c r="V266" s="1988"/>
      <c r="W266" s="1988"/>
      <c r="X266" s="1988"/>
      <c r="Y266" s="1988"/>
      <c r="Z266" s="141"/>
      <c r="AA266" s="794"/>
      <c r="AB266" s="136"/>
    </row>
    <row r="267" spans="1:28" s="313" customFormat="1" ht="5.45" customHeight="1" x14ac:dyDescent="0.2">
      <c r="A267" s="743"/>
      <c r="B267" s="137"/>
      <c r="C267" s="625"/>
      <c r="D267" s="625"/>
      <c r="E267" s="625"/>
      <c r="F267" s="625"/>
      <c r="G267" s="625"/>
      <c r="H267" s="625"/>
      <c r="I267" s="625"/>
      <c r="J267" s="625"/>
      <c r="K267" s="625"/>
      <c r="L267" s="628"/>
      <c r="M267" s="628"/>
      <c r="N267" s="628"/>
      <c r="O267" s="628"/>
      <c r="P267" s="226"/>
      <c r="Q267" s="226"/>
      <c r="R267" s="226"/>
      <c r="S267" s="226"/>
      <c r="T267" s="625"/>
      <c r="U267" s="625"/>
      <c r="V267" s="625"/>
      <c r="W267" s="625"/>
      <c r="X267" s="625"/>
      <c r="Y267" s="140"/>
      <c r="Z267" s="141"/>
      <c r="AA267" s="794"/>
      <c r="AB267" s="136"/>
    </row>
    <row r="268" spans="1:28" s="313" customFormat="1" ht="19.5" customHeight="1" x14ac:dyDescent="0.2">
      <c r="A268" s="273" t="s">
        <v>1229</v>
      </c>
      <c r="B268" s="137"/>
      <c r="C268" s="261" t="s">
        <v>1534</v>
      </c>
      <c r="D268" s="261"/>
      <c r="E268" s="261"/>
      <c r="F268" s="261"/>
      <c r="G268" s="261"/>
      <c r="H268" s="625"/>
      <c r="I268" s="625"/>
      <c r="J268" s="625"/>
      <c r="K268" s="625"/>
      <c r="L268" s="625"/>
      <c r="M268" s="625"/>
      <c r="N268" s="625"/>
      <c r="O268" s="625"/>
      <c r="P268" s="625"/>
      <c r="Q268" s="625"/>
      <c r="R268" s="625"/>
      <c r="S268" s="625"/>
      <c r="T268" s="628"/>
      <c r="U268" s="628"/>
      <c r="V268" s="628"/>
      <c r="W268" s="1358" t="s">
        <v>849</v>
      </c>
      <c r="X268" s="1359"/>
      <c r="Y268" s="176"/>
      <c r="Z268" s="141" t="s">
        <v>746</v>
      </c>
      <c r="AA268" s="794">
        <f>IF(W268="?",0,IF(W268&lt;&gt;"",1,0))</f>
        <v>0</v>
      </c>
    </row>
    <row r="269" spans="1:28" s="313" customFormat="1" ht="9" customHeight="1" x14ac:dyDescent="0.2">
      <c r="A269" s="275"/>
      <c r="B269" s="216"/>
      <c r="C269" s="893"/>
      <c r="D269" s="893"/>
      <c r="E269" s="893"/>
      <c r="F269" s="894"/>
      <c r="G269" s="894"/>
      <c r="H269" s="894"/>
      <c r="I269" s="894"/>
      <c r="J269" s="894"/>
      <c r="K269" s="894"/>
      <c r="L269" s="894"/>
      <c r="M269" s="865"/>
      <c r="N269" s="865"/>
      <c r="O269" s="865"/>
      <c r="P269" s="865"/>
      <c r="Q269" s="865"/>
      <c r="R269" s="865"/>
      <c r="S269" s="873"/>
      <c r="T269" s="873"/>
      <c r="U269" s="873"/>
      <c r="V269" s="873"/>
      <c r="W269" s="873"/>
      <c r="X269" s="873"/>
      <c r="Y269" s="176"/>
      <c r="Z269" s="141"/>
      <c r="AA269" s="794"/>
    </row>
    <row r="270" spans="1:28" s="313" customFormat="1" ht="24" customHeight="1" x14ac:dyDescent="0.2">
      <c r="A270" s="273"/>
      <c r="B270" s="216"/>
      <c r="C270" s="2121" t="s">
        <v>225</v>
      </c>
      <c r="D270" s="2240"/>
      <c r="E270" s="2240"/>
      <c r="F270" s="2240"/>
      <c r="G270" s="2240"/>
      <c r="H270" s="2240"/>
      <c r="I270" s="2241"/>
      <c r="J270" s="2241"/>
      <c r="K270" s="2241"/>
      <c r="L270" s="2242"/>
      <c r="M270" s="1921" t="s">
        <v>133</v>
      </c>
      <c r="N270" s="1548"/>
      <c r="O270" s="1549"/>
      <c r="P270" s="1921" t="s">
        <v>92</v>
      </c>
      <c r="Q270" s="1548"/>
      <c r="R270" s="1549"/>
      <c r="S270" s="1921" t="s">
        <v>1132</v>
      </c>
      <c r="T270" s="1548"/>
      <c r="U270" s="1549"/>
      <c r="V270" s="1921" t="s">
        <v>1131</v>
      </c>
      <c r="W270" s="1548"/>
      <c r="X270" s="1549"/>
      <c r="Y270" s="625"/>
      <c r="Z270" s="141"/>
      <c r="AA270" s="794"/>
    </row>
    <row r="271" spans="1:28" s="313" customFormat="1" ht="21" customHeight="1" x14ac:dyDescent="0.2">
      <c r="A271" s="273" t="s">
        <v>1230</v>
      </c>
      <c r="B271" s="216"/>
      <c r="C271" s="912" t="s">
        <v>227</v>
      </c>
      <c r="D271" s="901"/>
      <c r="E271" s="901"/>
      <c r="F271" s="901"/>
      <c r="G271" s="901"/>
      <c r="H271" s="901"/>
      <c r="I271" s="901"/>
      <c r="J271" s="901"/>
      <c r="K271" s="901"/>
      <c r="L271" s="901"/>
      <c r="M271" s="2133"/>
      <c r="N271" s="2134"/>
      <c r="O271" s="2135"/>
      <c r="P271" s="2133"/>
      <c r="Q271" s="2134"/>
      <c r="R271" s="2135"/>
      <c r="S271" s="2133"/>
      <c r="T271" s="2134"/>
      <c r="U271" s="2135"/>
      <c r="V271" s="2133"/>
      <c r="W271" s="2134"/>
      <c r="X271" s="2135"/>
      <c r="Y271" s="626" t="s">
        <v>773</v>
      </c>
      <c r="Z271" s="141"/>
      <c r="AA271" s="794">
        <f t="shared" ref="AA271:AA277" si="3">IF(M271="?",0,IF(M271&lt;&gt;"",1,0))+IF(P271="?",0,IF(P271&lt;&gt;"",1,0))+IF(S271="?",0,IF(S271&lt;&gt;"",1,0))+IF(V271="?",0,IF(V271&lt;&gt;"",1,0))</f>
        <v>0</v>
      </c>
    </row>
    <row r="272" spans="1:28" s="313" customFormat="1" ht="21" customHeight="1" x14ac:dyDescent="0.2">
      <c r="A272" s="273" t="s">
        <v>1231</v>
      </c>
      <c r="B272" s="216"/>
      <c r="C272" s="1826" t="s">
        <v>1533</v>
      </c>
      <c r="D272" s="2018"/>
      <c r="E272" s="2018"/>
      <c r="F272" s="2018"/>
      <c r="G272" s="2018"/>
      <c r="H272" s="2018"/>
      <c r="I272" s="2018"/>
      <c r="J272" s="2018"/>
      <c r="K272" s="2018"/>
      <c r="L272" s="2019"/>
      <c r="M272" s="2133"/>
      <c r="N272" s="2134"/>
      <c r="O272" s="2135"/>
      <c r="P272" s="2133"/>
      <c r="Q272" s="2134"/>
      <c r="R272" s="2135"/>
      <c r="S272" s="2133"/>
      <c r="T272" s="2134"/>
      <c r="U272" s="2135"/>
      <c r="V272" s="2133"/>
      <c r="W272" s="2134"/>
      <c r="X272" s="2135"/>
      <c r="Y272" s="626" t="s">
        <v>773</v>
      </c>
      <c r="Z272" s="141"/>
      <c r="AA272" s="794">
        <f t="shared" si="3"/>
        <v>0</v>
      </c>
    </row>
    <row r="273" spans="1:28" s="313" customFormat="1" ht="21" customHeight="1" x14ac:dyDescent="0.2">
      <c r="A273" s="273" t="s">
        <v>1232</v>
      </c>
      <c r="B273" s="216"/>
      <c r="C273" s="912" t="s">
        <v>148</v>
      </c>
      <c r="D273" s="901"/>
      <c r="E273" s="901"/>
      <c r="F273" s="901"/>
      <c r="G273" s="901"/>
      <c r="H273" s="901"/>
      <c r="I273" s="901"/>
      <c r="J273" s="901"/>
      <c r="K273" s="901"/>
      <c r="L273" s="901"/>
      <c r="M273" s="2133"/>
      <c r="N273" s="2134"/>
      <c r="O273" s="2135"/>
      <c r="P273" s="2133"/>
      <c r="Q273" s="2134"/>
      <c r="R273" s="2135"/>
      <c r="S273" s="2133"/>
      <c r="T273" s="2134"/>
      <c r="U273" s="2135"/>
      <c r="V273" s="2133"/>
      <c r="W273" s="2134"/>
      <c r="X273" s="2135"/>
      <c r="Y273" s="626" t="s">
        <v>773</v>
      </c>
      <c r="Z273" s="141"/>
      <c r="AA273" s="794">
        <f t="shared" si="3"/>
        <v>0</v>
      </c>
    </row>
    <row r="274" spans="1:28" s="313" customFormat="1" ht="21" customHeight="1" x14ac:dyDescent="0.2">
      <c r="A274" s="273" t="s">
        <v>1233</v>
      </c>
      <c r="B274" s="216"/>
      <c r="C274" s="912" t="s">
        <v>244</v>
      </c>
      <c r="D274" s="901"/>
      <c r="E274" s="901"/>
      <c r="F274" s="901"/>
      <c r="G274" s="901"/>
      <c r="H274" s="901"/>
      <c r="I274" s="901"/>
      <c r="J274" s="901"/>
      <c r="K274" s="901"/>
      <c r="L274" s="901"/>
      <c r="M274" s="2133"/>
      <c r="N274" s="2134"/>
      <c r="O274" s="2135"/>
      <c r="P274" s="2133"/>
      <c r="Q274" s="2134"/>
      <c r="R274" s="2135"/>
      <c r="S274" s="2133"/>
      <c r="T274" s="2134"/>
      <c r="U274" s="2135"/>
      <c r="V274" s="2133"/>
      <c r="W274" s="2134"/>
      <c r="X274" s="2135"/>
      <c r="Y274" s="626" t="s">
        <v>773</v>
      </c>
      <c r="Z274" s="141"/>
      <c r="AA274" s="794">
        <f t="shared" si="3"/>
        <v>0</v>
      </c>
    </row>
    <row r="275" spans="1:28" s="313" customFormat="1" ht="21" customHeight="1" x14ac:dyDescent="0.2">
      <c r="A275" s="273" t="s">
        <v>1234</v>
      </c>
      <c r="B275" s="216"/>
      <c r="C275" s="912" t="s">
        <v>1</v>
      </c>
      <c r="D275" s="901"/>
      <c r="E275" s="901"/>
      <c r="F275" s="901"/>
      <c r="G275" s="901"/>
      <c r="H275" s="901"/>
      <c r="I275" s="901"/>
      <c r="J275" s="901"/>
      <c r="K275" s="901"/>
      <c r="L275" s="901"/>
      <c r="M275" s="2133"/>
      <c r="N275" s="2134"/>
      <c r="O275" s="2135"/>
      <c r="P275" s="2133"/>
      <c r="Q275" s="2134"/>
      <c r="R275" s="2135"/>
      <c r="S275" s="2133"/>
      <c r="T275" s="2134"/>
      <c r="U275" s="2135"/>
      <c r="V275" s="2133"/>
      <c r="W275" s="2134"/>
      <c r="X275" s="2135"/>
      <c r="Y275" s="626" t="s">
        <v>773</v>
      </c>
      <c r="Z275" s="141"/>
      <c r="AA275" s="794">
        <f t="shared" si="3"/>
        <v>0</v>
      </c>
    </row>
    <row r="276" spans="1:28" s="313" customFormat="1" ht="21" customHeight="1" x14ac:dyDescent="0.2">
      <c r="A276" s="273" t="s">
        <v>1235</v>
      </c>
      <c r="B276" s="216"/>
      <c r="C276" s="912" t="s">
        <v>3</v>
      </c>
      <c r="D276" s="901"/>
      <c r="E276" s="901"/>
      <c r="F276" s="901"/>
      <c r="G276" s="901"/>
      <c r="H276" s="901"/>
      <c r="I276" s="901"/>
      <c r="J276" s="901"/>
      <c r="K276" s="901"/>
      <c r="L276" s="901"/>
      <c r="M276" s="2133"/>
      <c r="N276" s="2134"/>
      <c r="O276" s="2135"/>
      <c r="P276" s="2133"/>
      <c r="Q276" s="2134"/>
      <c r="R276" s="2135"/>
      <c r="S276" s="2133"/>
      <c r="T276" s="2134"/>
      <c r="U276" s="2135"/>
      <c r="V276" s="2133"/>
      <c r="W276" s="2134"/>
      <c r="X276" s="2135"/>
      <c r="Y276" s="626" t="s">
        <v>773</v>
      </c>
      <c r="Z276" s="141"/>
      <c r="AA276" s="794">
        <f t="shared" si="3"/>
        <v>0</v>
      </c>
    </row>
    <row r="277" spans="1:28" s="313" customFormat="1" ht="21" customHeight="1" x14ac:dyDescent="0.2">
      <c r="A277" s="273" t="s">
        <v>1266</v>
      </c>
      <c r="B277" s="216"/>
      <c r="C277" s="949" t="s">
        <v>0</v>
      </c>
      <c r="D277" s="568"/>
      <c r="E277" s="568"/>
      <c r="F277" s="568"/>
      <c r="G277" s="568"/>
      <c r="H277" s="568"/>
      <c r="I277" s="568"/>
      <c r="J277" s="568"/>
      <c r="K277" s="568"/>
      <c r="L277" s="568"/>
      <c r="M277" s="2266"/>
      <c r="N277" s="2267"/>
      <c r="O277" s="2268"/>
      <c r="P277" s="2266"/>
      <c r="Q277" s="2267"/>
      <c r="R277" s="2268"/>
      <c r="S277" s="2266"/>
      <c r="T277" s="2267"/>
      <c r="U277" s="2268"/>
      <c r="V277" s="2266"/>
      <c r="W277" s="2267"/>
      <c r="X277" s="2268"/>
      <c r="Y277" s="626" t="s">
        <v>773</v>
      </c>
      <c r="Z277" s="141"/>
      <c r="AA277" s="794">
        <f t="shared" si="3"/>
        <v>0</v>
      </c>
    </row>
    <row r="278" spans="1:28" s="313" customFormat="1" ht="9" customHeight="1" x14ac:dyDescent="0.2">
      <c r="A278" s="743"/>
      <c r="B278" s="944"/>
      <c r="C278" s="945"/>
      <c r="D278" s="945"/>
      <c r="E278" s="945"/>
      <c r="F278" s="945"/>
      <c r="G278" s="945"/>
      <c r="H278" s="945"/>
      <c r="I278" s="945"/>
      <c r="J278" s="945"/>
      <c r="K278" s="945"/>
      <c r="L278" s="628"/>
      <c r="M278" s="628"/>
      <c r="N278" s="628"/>
      <c r="O278" s="628"/>
      <c r="P278" s="946"/>
      <c r="Q278" s="946"/>
      <c r="R278" s="946"/>
      <c r="S278" s="946"/>
      <c r="T278" s="945"/>
      <c r="U278" s="945"/>
      <c r="V278" s="945"/>
      <c r="W278" s="945"/>
      <c r="X278" s="945"/>
      <c r="Y278" s="140"/>
      <c r="Z278" s="141"/>
      <c r="AA278" s="794"/>
      <c r="AB278" s="136"/>
    </row>
    <row r="279" spans="1:28" s="313" customFormat="1" ht="21" customHeight="1" thickBot="1" x14ac:dyDescent="0.25">
      <c r="A279" s="273" t="s">
        <v>1301</v>
      </c>
      <c r="B279" s="216"/>
      <c r="C279" s="1036" t="s">
        <v>1299</v>
      </c>
      <c r="D279" s="1030"/>
      <c r="E279" s="1030"/>
      <c r="F279" s="1030"/>
      <c r="G279" s="1030"/>
      <c r="H279" s="1030"/>
      <c r="I279" s="1030"/>
      <c r="J279" s="1030"/>
      <c r="K279" s="1030"/>
      <c r="L279" s="1030"/>
      <c r="M279" s="2136"/>
      <c r="N279" s="2137"/>
      <c r="O279" s="2138"/>
      <c r="P279" s="2136"/>
      <c r="Q279" s="2137"/>
      <c r="R279" s="2138"/>
      <c r="S279" s="2136"/>
      <c r="T279" s="2137"/>
      <c r="U279" s="2138"/>
      <c r="V279" s="2136"/>
      <c r="W279" s="2137"/>
      <c r="X279" s="2138"/>
      <c r="Y279" s="1028" t="s">
        <v>773</v>
      </c>
      <c r="Z279" s="141"/>
      <c r="AA279" s="794">
        <f>IF(M279="?",0,IF(M279&lt;&gt;"",1,0))+IF(P279="?",0,IF(P279&lt;&gt;"",1,0))+IF(S279="?",0,IF(S279&lt;&gt;"",1,0))+IF(V279="?",0,IF(V279&lt;&gt;"",1,0))</f>
        <v>0</v>
      </c>
    </row>
    <row r="280" spans="1:28" s="313" customFormat="1" ht="9" customHeight="1" thickTop="1" x14ac:dyDescent="0.2">
      <c r="A280" s="743"/>
      <c r="B280" s="944"/>
      <c r="C280" s="945"/>
      <c r="D280" s="945"/>
      <c r="E280" s="945"/>
      <c r="F280" s="945"/>
      <c r="G280" s="945"/>
      <c r="H280" s="945"/>
      <c r="I280" s="945"/>
      <c r="J280" s="945"/>
      <c r="K280" s="945"/>
      <c r="L280" s="628"/>
      <c r="M280" s="628"/>
      <c r="N280" s="628"/>
      <c r="O280" s="628"/>
      <c r="P280" s="946"/>
      <c r="Q280" s="946"/>
      <c r="R280" s="946"/>
      <c r="S280" s="946"/>
      <c r="T280" s="945"/>
      <c r="U280" s="945"/>
      <c r="V280" s="945"/>
      <c r="W280" s="945"/>
      <c r="X280" s="945"/>
      <c r="Y280" s="140"/>
      <c r="Z280" s="141"/>
      <c r="AA280" s="794"/>
      <c r="AB280" s="136"/>
    </row>
    <row r="281" spans="1:28" s="313" customFormat="1" ht="21" customHeight="1" thickBot="1" x14ac:dyDescent="0.25">
      <c r="A281" s="273" t="s">
        <v>1316</v>
      </c>
      <c r="B281" s="216"/>
      <c r="C281" s="947" t="s">
        <v>1265</v>
      </c>
      <c r="D281" s="948"/>
      <c r="E281" s="948"/>
      <c r="F281" s="948"/>
      <c r="G281" s="948"/>
      <c r="H281" s="948"/>
      <c r="I281" s="948"/>
      <c r="J281" s="948"/>
      <c r="K281" s="948"/>
      <c r="L281" s="948"/>
      <c r="M281" s="948"/>
      <c r="N281" s="948"/>
      <c r="O281" s="948"/>
      <c r="P281" s="948"/>
      <c r="Q281" s="948"/>
      <c r="R281" s="948"/>
      <c r="S281" s="1978"/>
      <c r="T281" s="1979"/>
      <c r="U281" s="1979"/>
      <c r="V281" s="1979"/>
      <c r="W281" s="1979"/>
      <c r="X281" s="1980"/>
      <c r="Y281" s="943" t="s">
        <v>773</v>
      </c>
      <c r="Z281" s="141"/>
      <c r="AA281" s="794">
        <f>IF(S281="?",0,IF(S281&lt;&gt;"",1,0))</f>
        <v>0</v>
      </c>
    </row>
    <row r="282" spans="1:28" s="313" customFormat="1" ht="9" customHeight="1" thickTop="1" x14ac:dyDescent="0.2">
      <c r="A282" s="741" t="str">
        <f>IF(L4&lt;&gt;"",L4,"")</f>
        <v>00000000</v>
      </c>
      <c r="B282" s="183"/>
      <c r="C282" s="147"/>
      <c r="D282" s="147"/>
      <c r="E282" s="147"/>
      <c r="F282" s="147"/>
      <c r="G282" s="147"/>
      <c r="H282" s="147"/>
      <c r="I282" s="147"/>
      <c r="J282" s="147"/>
      <c r="K282" s="147"/>
      <c r="L282" s="147"/>
      <c r="M282" s="147"/>
      <c r="N282" s="147"/>
      <c r="O282" s="147"/>
      <c r="P282" s="147"/>
      <c r="Q282" s="147"/>
      <c r="R282" s="147"/>
      <c r="S282" s="147"/>
      <c r="T282" s="147"/>
      <c r="U282" s="147"/>
      <c r="V282" s="147"/>
      <c r="W282" s="147"/>
      <c r="X282" s="147"/>
      <c r="Y282" s="148"/>
      <c r="Z282" s="149"/>
      <c r="AA282" s="794"/>
      <c r="AB282" s="136"/>
    </row>
    <row r="283" spans="1:28" s="313" customFormat="1" ht="5.25" customHeight="1" x14ac:dyDescent="0.2">
      <c r="A283" s="743"/>
      <c r="B283" s="987"/>
      <c r="C283" s="905"/>
      <c r="D283" s="905"/>
      <c r="E283" s="905"/>
      <c r="F283" s="905"/>
      <c r="G283" s="905"/>
      <c r="H283" s="905"/>
      <c r="I283" s="905"/>
      <c r="J283" s="905"/>
      <c r="K283" s="905"/>
      <c r="L283" s="905"/>
      <c r="M283" s="905"/>
      <c r="N283" s="905"/>
      <c r="O283" s="905"/>
      <c r="P283" s="905"/>
      <c r="Q283" s="905"/>
      <c r="R283" s="905"/>
      <c r="S283" s="905"/>
      <c r="T283" s="905"/>
      <c r="U283" s="905"/>
      <c r="V283" s="905"/>
      <c r="W283" s="905"/>
      <c r="X283" s="905"/>
      <c r="Y283" s="669"/>
      <c r="Z283" s="670"/>
      <c r="AA283" s="794"/>
      <c r="AB283" s="136"/>
    </row>
    <row r="284" spans="1:28" s="313" customFormat="1" ht="24" customHeight="1" x14ac:dyDescent="0.2">
      <c r="A284" s="743"/>
      <c r="B284" s="216"/>
      <c r="C284" s="283" t="s">
        <v>791</v>
      </c>
      <c r="D284" s="283"/>
      <c r="E284" s="283"/>
      <c r="F284" s="283"/>
      <c r="G284" s="283"/>
      <c r="H284" s="593"/>
      <c r="I284" s="593"/>
      <c r="J284" s="593"/>
      <c r="K284" s="593"/>
      <c r="L284" s="593"/>
      <c r="M284" s="593"/>
      <c r="N284" s="593"/>
      <c r="O284" s="593"/>
      <c r="P284" s="593"/>
      <c r="Q284" s="593"/>
      <c r="R284" s="593"/>
      <c r="S284" s="593"/>
      <c r="T284" s="593"/>
      <c r="U284" s="593"/>
      <c r="V284" s="593"/>
      <c r="W284" s="593"/>
      <c r="X284" s="593"/>
      <c r="Y284" s="285"/>
      <c r="Z284" s="284"/>
      <c r="AA284" s="794"/>
      <c r="AB284" s="136"/>
    </row>
    <row r="285" spans="1:28" s="313" customFormat="1" ht="30" customHeight="1" x14ac:dyDescent="0.2">
      <c r="A285" s="746" t="s">
        <v>219</v>
      </c>
      <c r="B285" s="137"/>
      <c r="C285" s="2312" t="s">
        <v>1565</v>
      </c>
      <c r="D285" s="2312"/>
      <c r="E285" s="2312"/>
      <c r="F285" s="2312"/>
      <c r="G285" s="2312"/>
      <c r="H285" s="2312"/>
      <c r="I285" s="2312"/>
      <c r="J285" s="2312"/>
      <c r="K285" s="2312"/>
      <c r="L285" s="2312"/>
      <c r="M285" s="2312"/>
      <c r="N285" s="2312"/>
      <c r="O285" s="2312"/>
      <c r="P285" s="2312"/>
      <c r="Q285" s="2312"/>
      <c r="R285" s="2312"/>
      <c r="S285" s="2312"/>
      <c r="T285" s="2312"/>
      <c r="U285" s="2312"/>
      <c r="V285" s="2312"/>
      <c r="W285" s="2312"/>
      <c r="X285" s="2312"/>
      <c r="Y285" s="285"/>
      <c r="Z285" s="284"/>
      <c r="AA285" s="794"/>
      <c r="AB285" s="136"/>
    </row>
    <row r="286" spans="1:28" s="313" customFormat="1" ht="21" customHeight="1" x14ac:dyDescent="0.2">
      <c r="A286" s="743"/>
      <c r="B286" s="137"/>
      <c r="C286" s="375" t="s">
        <v>792</v>
      </c>
      <c r="D286" s="375"/>
      <c r="E286" s="375"/>
      <c r="F286" s="375"/>
      <c r="G286" s="375"/>
      <c r="H286" s="287"/>
      <c r="I286" s="287"/>
      <c r="J286" s="287"/>
      <c r="K286" s="287"/>
      <c r="L286" s="287"/>
      <c r="M286" s="287"/>
      <c r="N286" s="287"/>
      <c r="O286" s="287"/>
      <c r="P286" s="287"/>
      <c r="Q286" s="287"/>
      <c r="R286" s="287"/>
      <c r="S286" s="287"/>
      <c r="T286" s="336"/>
      <c r="U286" s="900"/>
      <c r="V286" s="900"/>
      <c r="W286" s="900"/>
      <c r="X286" s="900"/>
      <c r="Y286" s="140"/>
      <c r="Z286" s="141"/>
      <c r="AA286" s="794"/>
      <c r="AB286" s="136"/>
    </row>
    <row r="287" spans="1:28" s="313" customFormat="1" ht="21" customHeight="1" x14ac:dyDescent="0.2">
      <c r="A287" s="743"/>
      <c r="B287" s="216"/>
      <c r="C287" s="335" t="s">
        <v>326</v>
      </c>
      <c r="D287" s="443"/>
      <c r="E287" s="443"/>
      <c r="F287" s="443"/>
      <c r="G287" s="443"/>
      <c r="H287" s="443"/>
      <c r="I287" s="443"/>
      <c r="J287" s="443"/>
      <c r="K287" s="443"/>
      <c r="L287" s="443"/>
      <c r="M287" s="443"/>
      <c r="N287" s="443"/>
      <c r="O287" s="443"/>
      <c r="P287" s="443"/>
      <c r="Q287" s="2141" t="s">
        <v>324</v>
      </c>
      <c r="R287" s="2142"/>
      <c r="S287" s="2142"/>
      <c r="T287" s="2143"/>
      <c r="U287" s="2141" t="s">
        <v>345</v>
      </c>
      <c r="V287" s="2142"/>
      <c r="W287" s="2142"/>
      <c r="X287" s="2143"/>
      <c r="Y287" s="140"/>
      <c r="Z287" s="141"/>
      <c r="AA287" s="794"/>
      <c r="AB287" s="136"/>
    </row>
    <row r="288" spans="1:28" s="313" customFormat="1" ht="21.75" customHeight="1" x14ac:dyDescent="0.2">
      <c r="A288" s="747" t="s">
        <v>642</v>
      </c>
      <c r="B288" s="216"/>
      <c r="C288" s="339" t="s">
        <v>1409</v>
      </c>
      <c r="D288" s="338"/>
      <c r="E288" s="338"/>
      <c r="F288" s="338"/>
      <c r="G288" s="338"/>
      <c r="H288" s="620"/>
      <c r="I288" s="620"/>
      <c r="J288" s="620"/>
      <c r="K288" s="620"/>
      <c r="L288" s="620"/>
      <c r="M288" s="620"/>
      <c r="N288" s="620"/>
      <c r="O288" s="620"/>
      <c r="P288" s="618"/>
      <c r="Q288" s="2139"/>
      <c r="R288" s="2140"/>
      <c r="S288" s="2140"/>
      <c r="T288" s="2140"/>
      <c r="U288" s="2235"/>
      <c r="V288" s="2140"/>
      <c r="W288" s="2140"/>
      <c r="X288" s="2236"/>
      <c r="Y288" s="140" t="s">
        <v>773</v>
      </c>
      <c r="Z288" s="212"/>
      <c r="AA288" s="794">
        <f>IF(Q288="?",0,IF(Q288&lt;&gt;"",1,0))+IF(U288="?",0,IF(U288&lt;&gt;"",1,0))</f>
        <v>0</v>
      </c>
      <c r="AB288" s="136"/>
    </row>
    <row r="289" spans="1:28" s="313" customFormat="1" ht="21.75" customHeight="1" x14ac:dyDescent="0.2">
      <c r="A289" s="747" t="s">
        <v>643</v>
      </c>
      <c r="B289" s="216"/>
      <c r="C289" s="339" t="s">
        <v>1410</v>
      </c>
      <c r="D289" s="338"/>
      <c r="E289" s="338"/>
      <c r="F289" s="338"/>
      <c r="G289" s="338"/>
      <c r="H289" s="620"/>
      <c r="I289" s="620"/>
      <c r="J289" s="620"/>
      <c r="K289" s="620"/>
      <c r="L289" s="620"/>
      <c r="M289" s="620"/>
      <c r="N289" s="620"/>
      <c r="O289" s="620"/>
      <c r="P289" s="618"/>
      <c r="Q289" s="2139"/>
      <c r="R289" s="2140"/>
      <c r="S289" s="2140"/>
      <c r="T289" s="2140"/>
      <c r="U289" s="2235"/>
      <c r="V289" s="2140"/>
      <c r="W289" s="2140"/>
      <c r="X289" s="2236"/>
      <c r="Y289" s="140" t="s">
        <v>773</v>
      </c>
      <c r="Z289" s="212"/>
      <c r="AA289" s="794">
        <f>IF(Q289="?",0,IF(Q289&lt;&gt;"",1,0))+IF(U289="?",0,IF(U289&lt;&gt;"",1,0))</f>
        <v>0</v>
      </c>
      <c r="AB289" s="136"/>
    </row>
    <row r="290" spans="1:28" s="313" customFormat="1" ht="21.75" customHeight="1" x14ac:dyDescent="0.2">
      <c r="A290" s="747" t="s">
        <v>644</v>
      </c>
      <c r="B290" s="216"/>
      <c r="C290" s="339" t="s">
        <v>1411</v>
      </c>
      <c r="D290" s="338"/>
      <c r="E290" s="338"/>
      <c r="F290" s="338"/>
      <c r="G290" s="338"/>
      <c r="H290" s="620"/>
      <c r="I290" s="620"/>
      <c r="J290" s="620"/>
      <c r="K290" s="620"/>
      <c r="L290" s="620"/>
      <c r="M290" s="620"/>
      <c r="N290" s="620"/>
      <c r="O290" s="620"/>
      <c r="P290" s="618"/>
      <c r="Q290" s="2139"/>
      <c r="R290" s="2140"/>
      <c r="S290" s="2140"/>
      <c r="T290" s="2140"/>
      <c r="U290" s="2235"/>
      <c r="V290" s="2140"/>
      <c r="W290" s="2140"/>
      <c r="X290" s="2236"/>
      <c r="Y290" s="140" t="s">
        <v>773</v>
      </c>
      <c r="Z290" s="212"/>
      <c r="AA290" s="794">
        <f>IF(Q290="?",0,IF(Q290&lt;&gt;"",1,0))+IF(U290="?",0,IF(U290&lt;&gt;"",1,0))</f>
        <v>0</v>
      </c>
      <c r="AB290" s="136"/>
    </row>
    <row r="291" spans="1:28" s="313" customFormat="1" ht="21.75" customHeight="1" x14ac:dyDescent="0.2">
      <c r="A291" s="747" t="s">
        <v>645</v>
      </c>
      <c r="B291" s="216"/>
      <c r="C291" s="1086" t="s">
        <v>1412</v>
      </c>
      <c r="D291" s="1087"/>
      <c r="E291" s="1087"/>
      <c r="F291" s="1087"/>
      <c r="G291" s="1087"/>
      <c r="H291" s="1088"/>
      <c r="I291" s="1088"/>
      <c r="J291" s="1088"/>
      <c r="K291" s="1088"/>
      <c r="L291" s="1088"/>
      <c r="M291" s="1088"/>
      <c r="N291" s="1088"/>
      <c r="O291" s="1088"/>
      <c r="P291" s="1089"/>
      <c r="Q291" s="2139"/>
      <c r="R291" s="2140"/>
      <c r="S291" s="2140"/>
      <c r="T291" s="2140"/>
      <c r="U291" s="2235"/>
      <c r="V291" s="2140"/>
      <c r="W291" s="2140"/>
      <c r="X291" s="2236"/>
      <c r="Y291" s="140" t="s">
        <v>773</v>
      </c>
      <c r="Z291" s="212"/>
      <c r="AA291" s="794">
        <f>IF(Q291="?",0,IF(Q291&lt;&gt;"",1,0))+IF(U291="?",0,IF(U291&lt;&gt;"",1,0))</f>
        <v>0</v>
      </c>
      <c r="AB291" s="136"/>
    </row>
    <row r="292" spans="1:28" s="313" customFormat="1" ht="5.25" customHeight="1" x14ac:dyDescent="0.2">
      <c r="A292" s="743"/>
      <c r="B292" s="216"/>
      <c r="C292" s="224"/>
      <c r="D292" s="224"/>
      <c r="E292" s="224"/>
      <c r="F292" s="224"/>
      <c r="G292" s="224"/>
      <c r="H292" s="362"/>
      <c r="I292" s="435"/>
      <c r="J292" s="435"/>
      <c r="K292" s="435"/>
      <c r="L292" s="362"/>
      <c r="M292" s="435"/>
      <c r="N292" s="435"/>
      <c r="O292" s="435"/>
      <c r="P292" s="362"/>
      <c r="Q292" s="435"/>
      <c r="R292" s="435"/>
      <c r="S292" s="435"/>
      <c r="T292" s="362"/>
      <c r="U292" s="435"/>
      <c r="V292" s="435"/>
      <c r="W292" s="435"/>
      <c r="X292" s="435"/>
      <c r="Y292" s="140"/>
      <c r="Z292" s="141"/>
      <c r="AA292" s="794"/>
      <c r="AB292" s="136"/>
    </row>
    <row r="293" spans="1:28" s="313" customFormat="1" ht="19.5" customHeight="1" x14ac:dyDescent="0.2">
      <c r="A293" s="743"/>
      <c r="B293" s="137"/>
      <c r="C293" s="376" t="s">
        <v>381</v>
      </c>
      <c r="D293" s="376"/>
      <c r="E293" s="376"/>
      <c r="F293" s="376"/>
      <c r="G293" s="376"/>
      <c r="H293" s="361"/>
      <c r="I293" s="426"/>
      <c r="J293" s="426"/>
      <c r="K293" s="426"/>
      <c r="L293" s="361"/>
      <c r="M293" s="426"/>
      <c r="N293" s="426"/>
      <c r="O293" s="426"/>
      <c r="P293" s="361"/>
      <c r="Q293" s="426"/>
      <c r="R293" s="426"/>
      <c r="S293" s="426"/>
      <c r="T293" s="361"/>
      <c r="U293" s="426"/>
      <c r="V293" s="426"/>
      <c r="W293" s="426"/>
      <c r="X293" s="426"/>
      <c r="Y293" s="140"/>
      <c r="Z293" s="141"/>
      <c r="AA293" s="794"/>
      <c r="AB293" s="136"/>
    </row>
    <row r="294" spans="1:28" s="313" customFormat="1" ht="21" customHeight="1" x14ac:dyDescent="0.2">
      <c r="A294" s="743"/>
      <c r="B294" s="216"/>
      <c r="C294" s="335" t="s">
        <v>1566</v>
      </c>
      <c r="D294" s="443"/>
      <c r="E294" s="443"/>
      <c r="F294" s="443"/>
      <c r="G294" s="443"/>
      <c r="H294" s="443"/>
      <c r="I294" s="443"/>
      <c r="J294" s="443"/>
      <c r="K294" s="443"/>
      <c r="L294" s="443"/>
      <c r="M294" s="443"/>
      <c r="N294" s="443"/>
      <c r="O294" s="443"/>
      <c r="P294" s="443"/>
      <c r="Q294" s="2141" t="s">
        <v>320</v>
      </c>
      <c r="R294" s="2142"/>
      <c r="S294" s="2142"/>
      <c r="T294" s="2143"/>
      <c r="U294" s="2232" t="s">
        <v>321</v>
      </c>
      <c r="V294" s="2233"/>
      <c r="W294" s="2233"/>
      <c r="X294" s="2234"/>
      <c r="Y294" s="140"/>
      <c r="Z294" s="141"/>
      <c r="AA294" s="794"/>
      <c r="AB294" s="136"/>
    </row>
    <row r="295" spans="1:28" s="313" customFormat="1" ht="21.75" customHeight="1" x14ac:dyDescent="0.2">
      <c r="A295" s="747" t="s">
        <v>646</v>
      </c>
      <c r="B295" s="216"/>
      <c r="C295" s="339" t="s">
        <v>133</v>
      </c>
      <c r="D295" s="338"/>
      <c r="E295" s="338"/>
      <c r="F295" s="338"/>
      <c r="G295" s="338"/>
      <c r="H295" s="620"/>
      <c r="I295" s="620"/>
      <c r="J295" s="620"/>
      <c r="K295" s="620"/>
      <c r="L295" s="620"/>
      <c r="M295" s="620"/>
      <c r="N295" s="620"/>
      <c r="O295" s="620"/>
      <c r="P295" s="618"/>
      <c r="Q295" s="2235"/>
      <c r="R295" s="2140"/>
      <c r="S295" s="2140"/>
      <c r="T295" s="2236"/>
      <c r="U295" s="2235"/>
      <c r="V295" s="2140"/>
      <c r="W295" s="2140"/>
      <c r="X295" s="2236"/>
      <c r="Y295" s="140" t="s">
        <v>773</v>
      </c>
      <c r="Z295" s="212"/>
      <c r="AA295" s="794">
        <f>IF(Q295="?",0,IF(Q295&lt;&gt;"",1,0))+IF(U295="?",0,IF(U295&lt;&gt;"",1,0))</f>
        <v>0</v>
      </c>
      <c r="AB295" s="136"/>
    </row>
    <row r="296" spans="1:28" s="313" customFormat="1" ht="21.75" customHeight="1" x14ac:dyDescent="0.2">
      <c r="A296" s="747" t="s">
        <v>647</v>
      </c>
      <c r="B296" s="216"/>
      <c r="C296" s="339" t="s">
        <v>92</v>
      </c>
      <c r="D296" s="338"/>
      <c r="E296" s="338"/>
      <c r="F296" s="338"/>
      <c r="G296" s="338"/>
      <c r="H296" s="620"/>
      <c r="I296" s="620"/>
      <c r="J296" s="620"/>
      <c r="K296" s="620"/>
      <c r="L296" s="620"/>
      <c r="M296" s="620"/>
      <c r="N296" s="620"/>
      <c r="O296" s="620"/>
      <c r="P296" s="618"/>
      <c r="Q296" s="2235"/>
      <c r="R296" s="2140"/>
      <c r="S296" s="2140"/>
      <c r="T296" s="2236"/>
      <c r="U296" s="2235"/>
      <c r="V296" s="2140"/>
      <c r="W296" s="2140"/>
      <c r="X296" s="2236"/>
      <c r="Y296" s="140" t="s">
        <v>773</v>
      </c>
      <c r="Z296" s="212"/>
      <c r="AA296" s="794">
        <f>IF(Q296="?",0,IF(Q296&lt;&gt;"",1,0))+IF(U296="?",0,IF(U296&lt;&gt;"",1,0))</f>
        <v>0</v>
      </c>
    </row>
    <row r="297" spans="1:28" s="313" customFormat="1" ht="21.75" customHeight="1" x14ac:dyDescent="0.2">
      <c r="A297" s="747" t="s">
        <v>1216</v>
      </c>
      <c r="B297" s="216"/>
      <c r="C297" s="909" t="s">
        <v>1116</v>
      </c>
      <c r="D297" s="621"/>
      <c r="E297" s="338"/>
      <c r="F297" s="338"/>
      <c r="G297" s="338"/>
      <c r="H297" s="620"/>
      <c r="I297" s="620"/>
      <c r="J297" s="620"/>
      <c r="K297" s="620"/>
      <c r="L297" s="620"/>
      <c r="M297" s="620"/>
      <c r="N297" s="620"/>
      <c r="O297" s="620"/>
      <c r="P297" s="618"/>
      <c r="Q297" s="2235"/>
      <c r="R297" s="2140"/>
      <c r="S297" s="2140"/>
      <c r="T297" s="2236"/>
      <c r="U297" s="2235"/>
      <c r="V297" s="2140"/>
      <c r="W297" s="2140"/>
      <c r="X297" s="2236"/>
      <c r="Y297" s="140" t="s">
        <v>773</v>
      </c>
      <c r="Z297" s="212"/>
      <c r="AA297" s="794">
        <f>IF(Q297="?",0,IF(Q297&lt;&gt;"",1,0))+IF(U297="?",0,IF(U297&lt;&gt;"",1,0))</f>
        <v>0</v>
      </c>
    </row>
    <row r="298" spans="1:28" s="313" customFormat="1" ht="21.75" customHeight="1" x14ac:dyDescent="0.2">
      <c r="A298" s="747" t="s">
        <v>1217</v>
      </c>
      <c r="B298" s="216"/>
      <c r="C298" s="910" t="s">
        <v>1117</v>
      </c>
      <c r="D298" s="338"/>
      <c r="E298" s="338"/>
      <c r="F298" s="338"/>
      <c r="G298" s="338"/>
      <c r="H298" s="620"/>
      <c r="I298" s="620"/>
      <c r="J298" s="620"/>
      <c r="K298" s="620"/>
      <c r="L298" s="620"/>
      <c r="M298" s="620"/>
      <c r="N298" s="620"/>
      <c r="O298" s="620"/>
      <c r="P298" s="618"/>
      <c r="Q298" s="2235"/>
      <c r="R298" s="2140"/>
      <c r="S298" s="2140"/>
      <c r="T298" s="2236"/>
      <c r="U298" s="2235"/>
      <c r="V298" s="2140"/>
      <c r="W298" s="2140"/>
      <c r="X298" s="2236"/>
      <c r="Y298" s="140" t="s">
        <v>773</v>
      </c>
      <c r="Z298" s="212"/>
      <c r="AA298" s="794">
        <f>IF(Q298="?",0,IF(Q298&lt;&gt;"",1,0))+IF(U298="?",0,IF(U298&lt;&gt;"",1,0))</f>
        <v>0</v>
      </c>
    </row>
    <row r="299" spans="1:28" s="313" customFormat="1" ht="21.75" customHeight="1" x14ac:dyDescent="0.2">
      <c r="A299" s="747" t="s">
        <v>648</v>
      </c>
      <c r="B299" s="216"/>
      <c r="C299" s="339" t="s">
        <v>350</v>
      </c>
      <c r="D299" s="338"/>
      <c r="E299" s="338"/>
      <c r="F299" s="338"/>
      <c r="G299" s="338"/>
      <c r="H299" s="620"/>
      <c r="I299" s="620"/>
      <c r="J299" s="620"/>
      <c r="K299" s="620"/>
      <c r="L299" s="620"/>
      <c r="M299" s="620"/>
      <c r="N299" s="620"/>
      <c r="O299" s="620"/>
      <c r="P299" s="618"/>
      <c r="Q299" s="2235"/>
      <c r="R299" s="2140"/>
      <c r="S299" s="2140"/>
      <c r="T299" s="2236"/>
      <c r="U299" s="2235"/>
      <c r="V299" s="2140"/>
      <c r="W299" s="2140"/>
      <c r="X299" s="2236"/>
      <c r="Y299" s="140" t="s">
        <v>773</v>
      </c>
      <c r="Z299" s="212"/>
      <c r="AA299" s="794">
        <f>IF(Q299="?",0,IF(Q299&lt;&gt;"",1,0))+IF(U299="?",0,IF(U299&lt;&gt;"",1,0))</f>
        <v>0</v>
      </c>
    </row>
    <row r="300" spans="1:28" s="313" customFormat="1" ht="9" customHeight="1" thickBot="1" x14ac:dyDescent="0.25">
      <c r="A300" s="743"/>
      <c r="B300" s="137"/>
      <c r="C300" s="366"/>
      <c r="D300" s="366"/>
      <c r="E300" s="366"/>
      <c r="F300" s="366"/>
      <c r="G300" s="366"/>
      <c r="H300" s="367"/>
      <c r="I300" s="367"/>
      <c r="J300" s="367"/>
      <c r="K300" s="367"/>
      <c r="L300" s="367"/>
      <c r="M300" s="367"/>
      <c r="N300" s="367"/>
      <c r="O300" s="367"/>
      <c r="P300" s="367"/>
      <c r="Q300" s="367"/>
      <c r="R300" s="367"/>
      <c r="S300" s="367"/>
      <c r="T300" s="367"/>
      <c r="U300" s="367"/>
      <c r="V300" s="367"/>
      <c r="W300" s="367"/>
      <c r="X300" s="367"/>
      <c r="Y300" s="140"/>
      <c r="Z300" s="141"/>
      <c r="AA300" s="794"/>
    </row>
    <row r="301" spans="1:28" s="313" customFormat="1" ht="9" customHeight="1" thickTop="1" x14ac:dyDescent="0.2">
      <c r="A301" s="743"/>
      <c r="B301" s="137"/>
      <c r="C301" s="225"/>
      <c r="D301" s="225"/>
      <c r="E301" s="225"/>
      <c r="F301" s="225"/>
      <c r="G301" s="225"/>
      <c r="H301" s="365"/>
      <c r="I301" s="426"/>
      <c r="J301" s="426"/>
      <c r="K301" s="426"/>
      <c r="L301" s="365"/>
      <c r="M301" s="426"/>
      <c r="N301" s="426"/>
      <c r="O301" s="426"/>
      <c r="P301" s="365"/>
      <c r="Q301" s="426"/>
      <c r="R301" s="426"/>
      <c r="S301" s="426"/>
      <c r="T301" s="365"/>
      <c r="U301" s="587"/>
      <c r="V301" s="587"/>
      <c r="W301" s="587"/>
      <c r="X301" s="587"/>
      <c r="Y301" s="140"/>
      <c r="Z301" s="141"/>
      <c r="AA301" s="794"/>
    </row>
    <row r="302" spans="1:28" s="313" customFormat="1" ht="21" customHeight="1" x14ac:dyDescent="0.2">
      <c r="A302" s="743"/>
      <c r="B302" s="216"/>
      <c r="C302" s="335" t="s">
        <v>1567</v>
      </c>
      <c r="D302" s="443"/>
      <c r="E302" s="443"/>
      <c r="F302" s="443"/>
      <c r="G302" s="443"/>
      <c r="H302" s="443"/>
      <c r="I302" s="443"/>
      <c r="J302" s="443"/>
      <c r="K302" s="443"/>
      <c r="L302" s="443"/>
      <c r="M302" s="443"/>
      <c r="N302" s="443"/>
      <c r="O302" s="443"/>
      <c r="P302" s="443"/>
      <c r="Q302" s="2243" t="s">
        <v>320</v>
      </c>
      <c r="R302" s="2244"/>
      <c r="S302" s="2244"/>
      <c r="T302" s="2245"/>
      <c r="U302" s="2246" t="s">
        <v>321</v>
      </c>
      <c r="V302" s="2247"/>
      <c r="W302" s="2247"/>
      <c r="X302" s="2248"/>
      <c r="Y302" s="140"/>
      <c r="Z302" s="141"/>
      <c r="AA302" s="794"/>
    </row>
    <row r="303" spans="1:28" s="313" customFormat="1" ht="21.75" customHeight="1" x14ac:dyDescent="0.2">
      <c r="A303" s="747" t="s">
        <v>649</v>
      </c>
      <c r="B303" s="216"/>
      <c r="C303" s="339" t="s">
        <v>133</v>
      </c>
      <c r="D303" s="338"/>
      <c r="E303" s="338"/>
      <c r="F303" s="338"/>
      <c r="G303" s="338"/>
      <c r="H303" s="620"/>
      <c r="I303" s="620"/>
      <c r="J303" s="620"/>
      <c r="K303" s="620"/>
      <c r="L303" s="620"/>
      <c r="M303" s="620"/>
      <c r="N303" s="620"/>
      <c r="O303" s="620"/>
      <c r="P303" s="618"/>
      <c r="Q303" s="2139"/>
      <c r="R303" s="2140"/>
      <c r="S303" s="2140"/>
      <c r="T303" s="2140"/>
      <c r="U303" s="2235"/>
      <c r="V303" s="2140"/>
      <c r="W303" s="2140"/>
      <c r="X303" s="2236"/>
      <c r="Y303" s="140" t="s">
        <v>773</v>
      </c>
      <c r="Z303" s="212"/>
      <c r="AA303" s="794">
        <f>IF(Q303="?",0,IF(Q303&lt;&gt;"",1,0))+IF(U303="?",0,IF(U303&lt;&gt;"",1,0))</f>
        <v>0</v>
      </c>
    </row>
    <row r="304" spans="1:28" s="313" customFormat="1" ht="21.75" customHeight="1" x14ac:dyDescent="0.2">
      <c r="A304" s="747" t="s">
        <v>650</v>
      </c>
      <c r="B304" s="216"/>
      <c r="C304" s="339" t="s">
        <v>92</v>
      </c>
      <c r="D304" s="338"/>
      <c r="E304" s="338"/>
      <c r="F304" s="338"/>
      <c r="G304" s="338"/>
      <c r="H304" s="620"/>
      <c r="I304" s="620"/>
      <c r="J304" s="620"/>
      <c r="K304" s="620"/>
      <c r="L304" s="620"/>
      <c r="M304" s="620"/>
      <c r="N304" s="620"/>
      <c r="O304" s="620"/>
      <c r="P304" s="618"/>
      <c r="Q304" s="2139"/>
      <c r="R304" s="2140"/>
      <c r="S304" s="2140"/>
      <c r="T304" s="2140"/>
      <c r="U304" s="2235"/>
      <c r="V304" s="2140"/>
      <c r="W304" s="2140"/>
      <c r="X304" s="2236"/>
      <c r="Y304" s="140" t="s">
        <v>773</v>
      </c>
      <c r="Z304" s="212"/>
      <c r="AA304" s="794">
        <f>IF(Q304="?",0,IF(Q304&lt;&gt;"",1,0))+IF(U304="?",0,IF(U304&lt;&gt;"",1,0))</f>
        <v>0</v>
      </c>
    </row>
    <row r="305" spans="1:32" s="313" customFormat="1" ht="21.75" customHeight="1" x14ac:dyDescent="0.2">
      <c r="A305" s="747" t="s">
        <v>1218</v>
      </c>
      <c r="B305" s="216"/>
      <c r="C305" s="909" t="s">
        <v>1116</v>
      </c>
      <c r="D305" s="621"/>
      <c r="E305" s="338"/>
      <c r="F305" s="338"/>
      <c r="G305" s="338"/>
      <c r="H305" s="620"/>
      <c r="I305" s="620"/>
      <c r="J305" s="620"/>
      <c r="K305" s="620"/>
      <c r="L305" s="620"/>
      <c r="M305" s="620"/>
      <c r="N305" s="620"/>
      <c r="O305" s="620"/>
      <c r="P305" s="618"/>
      <c r="Q305" s="2139"/>
      <c r="R305" s="2140"/>
      <c r="S305" s="2140"/>
      <c r="T305" s="2140"/>
      <c r="U305" s="2235"/>
      <c r="V305" s="2140"/>
      <c r="W305" s="2140"/>
      <c r="X305" s="2236"/>
      <c r="Y305" s="140" t="s">
        <v>773</v>
      </c>
      <c r="Z305" s="212"/>
      <c r="AA305" s="794">
        <f>IF(Q305="?",0,IF(Q305&lt;&gt;"",1,0))+IF(U305="?",0,IF(U305&lt;&gt;"",1,0))</f>
        <v>0</v>
      </c>
      <c r="AB305" s="136"/>
    </row>
    <row r="306" spans="1:32" s="313" customFormat="1" ht="21.75" customHeight="1" x14ac:dyDescent="0.2">
      <c r="A306" s="747" t="s">
        <v>1219</v>
      </c>
      <c r="B306" s="216"/>
      <c r="C306" s="910" t="s">
        <v>1117</v>
      </c>
      <c r="D306" s="338"/>
      <c r="E306" s="338"/>
      <c r="F306" s="338"/>
      <c r="G306" s="338"/>
      <c r="H306" s="620"/>
      <c r="I306" s="620"/>
      <c r="J306" s="620"/>
      <c r="K306" s="620"/>
      <c r="L306" s="620"/>
      <c r="M306" s="620"/>
      <c r="N306" s="620"/>
      <c r="O306" s="620"/>
      <c r="P306" s="618"/>
      <c r="Q306" s="2139"/>
      <c r="R306" s="2140"/>
      <c r="S306" s="2140"/>
      <c r="T306" s="2140"/>
      <c r="U306" s="2235"/>
      <c r="V306" s="2140"/>
      <c r="W306" s="2140"/>
      <c r="X306" s="2236"/>
      <c r="Y306" s="140" t="s">
        <v>773</v>
      </c>
      <c r="Z306" s="212"/>
      <c r="AA306" s="794">
        <f>IF(Q306="?",0,IF(Q306&lt;&gt;"",1,0))+IF(U306="?",0,IF(U306&lt;&gt;"",1,0))</f>
        <v>0</v>
      </c>
    </row>
    <row r="307" spans="1:32" s="313" customFormat="1" ht="21.75" customHeight="1" x14ac:dyDescent="0.2">
      <c r="A307" s="747" t="s">
        <v>651</v>
      </c>
      <c r="B307" s="216"/>
      <c r="C307" s="339" t="s">
        <v>350</v>
      </c>
      <c r="D307" s="338"/>
      <c r="E307" s="338"/>
      <c r="F307" s="338"/>
      <c r="G307" s="338"/>
      <c r="H307" s="620"/>
      <c r="I307" s="620"/>
      <c r="J307" s="620"/>
      <c r="K307" s="620"/>
      <c r="L307" s="620"/>
      <c r="M307" s="620"/>
      <c r="N307" s="620"/>
      <c r="O307" s="620"/>
      <c r="P307" s="618"/>
      <c r="Q307" s="2139"/>
      <c r="R307" s="2140"/>
      <c r="S307" s="2140"/>
      <c r="T307" s="2140"/>
      <c r="U307" s="2235"/>
      <c r="V307" s="2140"/>
      <c r="W307" s="2140"/>
      <c r="X307" s="2236"/>
      <c r="Y307" s="140" t="s">
        <v>773</v>
      </c>
      <c r="Z307" s="212"/>
      <c r="AA307" s="794">
        <f>IF(Q307="?",0,IF(Q307&lt;&gt;"",1,0))+IF(U307="?",0,IF(U307&lt;&gt;"",1,0))</f>
        <v>0</v>
      </c>
      <c r="AB307" s="136"/>
    </row>
    <row r="308" spans="1:32" s="313" customFormat="1" ht="9" customHeight="1" x14ac:dyDescent="0.2">
      <c r="A308" s="743"/>
      <c r="B308" s="216"/>
      <c r="C308" s="625"/>
      <c r="D308" s="625"/>
      <c r="E308" s="625"/>
      <c r="F308" s="625"/>
      <c r="G308" s="625"/>
      <c r="H308" s="625"/>
      <c r="I308" s="625"/>
      <c r="J308" s="625"/>
      <c r="K308" s="625"/>
      <c r="L308" s="625"/>
      <c r="M308" s="625"/>
      <c r="N308" s="625"/>
      <c r="O308" s="625"/>
      <c r="P308" s="625"/>
      <c r="Q308" s="625"/>
      <c r="R308" s="625"/>
      <c r="S308" s="625"/>
      <c r="T308" s="625"/>
      <c r="U308" s="625"/>
      <c r="V308" s="625"/>
      <c r="W308" s="625"/>
      <c r="X308" s="625"/>
      <c r="Y308" s="140"/>
      <c r="Z308" s="141"/>
      <c r="AA308" s="794"/>
      <c r="AB308" s="136"/>
    </row>
    <row r="309" spans="1:32" s="313" customFormat="1" ht="5.45" customHeight="1" x14ac:dyDescent="0.2">
      <c r="A309" s="743"/>
      <c r="B309" s="244"/>
      <c r="C309" s="245"/>
      <c r="D309" s="245"/>
      <c r="E309" s="245"/>
      <c r="F309" s="245"/>
      <c r="G309" s="245"/>
      <c r="H309" s="245"/>
      <c r="I309" s="245"/>
      <c r="J309" s="245"/>
      <c r="K309" s="245"/>
      <c r="L309" s="245"/>
      <c r="M309" s="245"/>
      <c r="N309" s="245"/>
      <c r="O309" s="245"/>
      <c r="P309" s="245"/>
      <c r="Q309" s="245"/>
      <c r="R309" s="245"/>
      <c r="S309" s="245"/>
      <c r="T309" s="245"/>
      <c r="U309" s="245"/>
      <c r="V309" s="245"/>
      <c r="W309" s="245"/>
      <c r="X309" s="245"/>
      <c r="Y309" s="246"/>
      <c r="Z309" s="247"/>
      <c r="AA309" s="794"/>
      <c r="AB309" s="136"/>
    </row>
    <row r="310" spans="1:32" s="312" customFormat="1" ht="19.5" customHeight="1" x14ac:dyDescent="0.2">
      <c r="A310" s="750" t="s">
        <v>1599</v>
      </c>
      <c r="B310" s="150"/>
      <c r="C310" s="594" t="s">
        <v>1451</v>
      </c>
      <c r="D310" s="594"/>
      <c r="E310" s="594"/>
      <c r="F310" s="594"/>
      <c r="G310" s="594"/>
      <c r="H310" s="594"/>
      <c r="I310" s="594"/>
      <c r="J310" s="594"/>
      <c r="K310" s="594"/>
      <c r="L310" s="594"/>
      <c r="M310" s="594"/>
      <c r="N310" s="1213" t="s">
        <v>849</v>
      </c>
      <c r="O310" s="594"/>
      <c r="P310" s="594"/>
      <c r="Q310" s="594"/>
      <c r="R310" s="594"/>
      <c r="S310" s="594"/>
      <c r="T310" s="594"/>
      <c r="U310" s="594"/>
      <c r="V310" s="594"/>
      <c r="W310" s="594"/>
      <c r="X310" s="594"/>
      <c r="Y310" s="594"/>
      <c r="Z310" s="152"/>
      <c r="AA310" s="794">
        <f>IF(N310="?",0,IF(N310&lt;&gt;"",1,0))</f>
        <v>0</v>
      </c>
      <c r="AB310" s="27"/>
    </row>
    <row r="311" spans="1:32" s="768" customFormat="1" ht="15" customHeight="1" x14ac:dyDescent="0.2">
      <c r="A311" s="750"/>
      <c r="B311" s="155"/>
      <c r="C311" s="1124" t="s">
        <v>1452</v>
      </c>
      <c r="D311" s="840"/>
      <c r="E311" s="840"/>
      <c r="F311" s="122"/>
      <c r="G311" s="122"/>
      <c r="H311" s="122"/>
      <c r="I311" s="122"/>
      <c r="J311" s="122"/>
      <c r="K311" s="122"/>
      <c r="L311" s="122"/>
      <c r="M311" s="122"/>
      <c r="N311" s="122"/>
      <c r="O311" s="122"/>
      <c r="P311" s="122"/>
      <c r="Q311" s="122"/>
      <c r="R311" s="122"/>
      <c r="S311" s="122"/>
      <c r="T311" s="122"/>
      <c r="U311" s="122"/>
      <c r="V311" s="172"/>
      <c r="W311" s="172"/>
      <c r="X311" s="172"/>
      <c r="Y311" s="172"/>
      <c r="Z311" s="156"/>
      <c r="AA311" s="795"/>
      <c r="AB311" s="154"/>
    </row>
    <row r="312" spans="1:32" s="768" customFormat="1" ht="12" customHeight="1" x14ac:dyDescent="0.2">
      <c r="A312" s="750"/>
      <c r="B312" s="155"/>
      <c r="C312" s="840" t="s">
        <v>1487</v>
      </c>
      <c r="D312" s="840"/>
      <c r="E312" s="840"/>
      <c r="F312" s="122"/>
      <c r="G312" s="122"/>
      <c r="H312" s="122"/>
      <c r="I312" s="122"/>
      <c r="J312" s="122"/>
      <c r="K312" s="122"/>
      <c r="L312" s="122"/>
      <c r="M312" s="122"/>
      <c r="N312" s="122"/>
      <c r="O312" s="122"/>
      <c r="P312" s="122"/>
      <c r="Q312" s="122"/>
      <c r="R312" s="122"/>
      <c r="S312" s="122"/>
      <c r="T312" s="122"/>
      <c r="U312" s="122"/>
      <c r="V312" s="172"/>
      <c r="W312" s="172"/>
      <c r="X312" s="172"/>
      <c r="Y312" s="172"/>
      <c r="Z312" s="156"/>
      <c r="AA312" s="795"/>
      <c r="AB312" s="154"/>
    </row>
    <row r="313" spans="1:32" s="313" customFormat="1" ht="75" customHeight="1" x14ac:dyDescent="0.2">
      <c r="A313" s="745" t="s">
        <v>902</v>
      </c>
      <c r="B313" s="137"/>
      <c r="C313" s="1796"/>
      <c r="D313" s="1796"/>
      <c r="E313" s="1796"/>
      <c r="F313" s="1796"/>
      <c r="G313" s="1796"/>
      <c r="H313" s="1796"/>
      <c r="I313" s="1796"/>
      <c r="J313" s="1796"/>
      <c r="K313" s="1796"/>
      <c r="L313" s="1796"/>
      <c r="M313" s="1796"/>
      <c r="N313" s="1796"/>
      <c r="O313" s="1796"/>
      <c r="P313" s="1796"/>
      <c r="Q313" s="1796"/>
      <c r="R313" s="1796"/>
      <c r="S313" s="1796"/>
      <c r="T313" s="1796"/>
      <c r="U313" s="1796"/>
      <c r="V313" s="1796"/>
      <c r="W313" s="1796"/>
      <c r="X313" s="1796"/>
      <c r="Y313" s="140"/>
      <c r="Z313" s="141"/>
      <c r="AA313" s="794">
        <f>IF(C313="?",0,IF(C313&lt;&gt;"",1,0))</f>
        <v>0</v>
      </c>
      <c r="AB313" s="136"/>
    </row>
    <row r="314" spans="1:32" s="313" customFormat="1" ht="9" customHeight="1" x14ac:dyDescent="0.2">
      <c r="A314" s="741" t="str">
        <f>IF(L4&lt;&gt;"",L4,"")</f>
        <v>00000000</v>
      </c>
      <c r="B314" s="183"/>
      <c r="C314" s="147"/>
      <c r="D314" s="147"/>
      <c r="E314" s="147"/>
      <c r="F314" s="147"/>
      <c r="G314" s="147"/>
      <c r="H314" s="147"/>
      <c r="I314" s="147"/>
      <c r="J314" s="147"/>
      <c r="K314" s="147"/>
      <c r="L314" s="147"/>
      <c r="M314" s="147"/>
      <c r="N314" s="147"/>
      <c r="O314" s="147"/>
      <c r="P314" s="147"/>
      <c r="Q314" s="147"/>
      <c r="R314" s="147"/>
      <c r="S314" s="147"/>
      <c r="T314" s="147"/>
      <c r="U314" s="147"/>
      <c r="V314" s="147"/>
      <c r="W314" s="147"/>
      <c r="X314" s="147"/>
      <c r="Y314" s="148"/>
      <c r="Z314" s="149"/>
      <c r="AA314" s="794"/>
      <c r="AB314" s="136"/>
    </row>
    <row r="315" spans="1:32" s="313" customFormat="1" ht="5.25" customHeight="1" x14ac:dyDescent="0.2">
      <c r="A315" s="743"/>
      <c r="B315" s="234"/>
      <c r="C315" s="133"/>
      <c r="D315" s="133"/>
      <c r="E315" s="133"/>
      <c r="F315" s="133"/>
      <c r="G315" s="133"/>
      <c r="H315" s="133"/>
      <c r="I315" s="133"/>
      <c r="J315" s="133"/>
      <c r="K315" s="133"/>
      <c r="L315" s="133"/>
      <c r="M315" s="133"/>
      <c r="N315" s="133"/>
      <c r="O315" s="133"/>
      <c r="P315" s="133"/>
      <c r="Q315" s="133"/>
      <c r="R315" s="133"/>
      <c r="S315" s="133"/>
      <c r="T315" s="133"/>
      <c r="U315" s="133"/>
      <c r="V315" s="133"/>
      <c r="W315" s="133"/>
      <c r="X315" s="133"/>
      <c r="Y315" s="134"/>
      <c r="Z315" s="670"/>
      <c r="AA315" s="794"/>
      <c r="AB315" s="136"/>
    </row>
    <row r="316" spans="1:32" s="313" customFormat="1" ht="24" customHeight="1" x14ac:dyDescent="0.2">
      <c r="A316" s="743"/>
      <c r="B316" s="216"/>
      <c r="C316" s="224" t="s">
        <v>33</v>
      </c>
      <c r="D316" s="224"/>
      <c r="E316" s="224"/>
      <c r="F316" s="224"/>
      <c r="G316" s="224"/>
      <c r="H316" s="139"/>
      <c r="I316" s="435"/>
      <c r="J316" s="435"/>
      <c r="K316" s="435"/>
      <c r="L316" s="139"/>
      <c r="M316" s="435"/>
      <c r="N316" s="435"/>
      <c r="O316" s="435"/>
      <c r="P316" s="139"/>
      <c r="Q316" s="435"/>
      <c r="R316" s="435"/>
      <c r="S316" s="435"/>
      <c r="T316" s="139"/>
      <c r="U316" s="628"/>
      <c r="V316" s="628"/>
      <c r="W316" s="628"/>
      <c r="X316" s="628"/>
      <c r="Y316" s="628"/>
      <c r="Z316" s="141"/>
      <c r="AA316" s="794"/>
      <c r="AB316" s="136"/>
      <c r="AF316" s="932"/>
    </row>
    <row r="317" spans="1:32" s="772" customFormat="1" ht="60" customHeight="1" x14ac:dyDescent="0.2">
      <c r="A317" s="746" t="s">
        <v>219</v>
      </c>
      <c r="B317" s="221"/>
      <c r="C317" s="1826" t="s">
        <v>1571</v>
      </c>
      <c r="D317" s="1971"/>
      <c r="E317" s="1971"/>
      <c r="F317" s="1971"/>
      <c r="G317" s="1971"/>
      <c r="H317" s="1971"/>
      <c r="I317" s="1971"/>
      <c r="J317" s="1971"/>
      <c r="K317" s="1971"/>
      <c r="L317" s="1971"/>
      <c r="M317" s="1971"/>
      <c r="N317" s="1971"/>
      <c r="O317" s="1971"/>
      <c r="P317" s="1971"/>
      <c r="Q317" s="1971"/>
      <c r="R317" s="1971"/>
      <c r="S317" s="1971"/>
      <c r="T317" s="1971"/>
      <c r="U317" s="1971"/>
      <c r="V317" s="1971"/>
      <c r="W317" s="1971"/>
      <c r="X317" s="2017"/>
      <c r="Y317" s="582"/>
      <c r="Z317" s="254"/>
      <c r="AA317" s="794"/>
      <c r="AB317" s="255"/>
    </row>
    <row r="318" spans="1:32" s="772" customFormat="1" ht="30" customHeight="1" x14ac:dyDescent="0.2">
      <c r="A318" s="746" t="s">
        <v>219</v>
      </c>
      <c r="B318" s="221"/>
      <c r="C318" s="1457" t="s">
        <v>1477</v>
      </c>
      <c r="D318" s="1457"/>
      <c r="E318" s="1457"/>
      <c r="F318" s="1457"/>
      <c r="G318" s="1457"/>
      <c r="H318" s="1457"/>
      <c r="I318" s="1457"/>
      <c r="J318" s="1457"/>
      <c r="K318" s="1457"/>
      <c r="L318" s="1457"/>
      <c r="M318" s="1457"/>
      <c r="N318" s="1457"/>
      <c r="O318" s="1457"/>
      <c r="P318" s="1457"/>
      <c r="Q318" s="1457"/>
      <c r="R318" s="1457"/>
      <c r="S318" s="1457"/>
      <c r="T318" s="1457"/>
      <c r="U318" s="1457"/>
      <c r="V318" s="1457"/>
      <c r="W318" s="1457"/>
      <c r="X318" s="1457"/>
      <c r="Y318" s="583"/>
      <c r="Z318" s="254"/>
      <c r="AA318" s="794"/>
      <c r="AB318" s="255"/>
    </row>
    <row r="319" spans="1:32" s="313" customFormat="1" ht="36" customHeight="1" x14ac:dyDescent="0.2">
      <c r="A319" s="746" t="s">
        <v>219</v>
      </c>
      <c r="B319" s="137"/>
      <c r="C319" s="2130" t="s">
        <v>917</v>
      </c>
      <c r="D319" s="2131"/>
      <c r="E319" s="2131"/>
      <c r="F319" s="2131"/>
      <c r="G319" s="2131"/>
      <c r="H319" s="2131"/>
      <c r="I319" s="2131"/>
      <c r="J319" s="2131"/>
      <c r="K319" s="2131"/>
      <c r="L319" s="2131"/>
      <c r="M319" s="2131"/>
      <c r="N319" s="2131"/>
      <c r="O319" s="2131"/>
      <c r="P319" s="2131"/>
      <c r="Q319" s="2131"/>
      <c r="R319" s="2131"/>
      <c r="S319" s="2131"/>
      <c r="T319" s="2131"/>
      <c r="U319" s="2131"/>
      <c r="V319" s="2131"/>
      <c r="W319" s="2131"/>
      <c r="X319" s="2132"/>
      <c r="Y319" s="582"/>
      <c r="Z319" s="141"/>
      <c r="AA319" s="794"/>
      <c r="AB319" s="136"/>
    </row>
    <row r="320" spans="1:32" s="313" customFormat="1" ht="9" customHeight="1" x14ac:dyDescent="0.2">
      <c r="A320" s="743"/>
      <c r="B320" s="137"/>
      <c r="C320" s="587"/>
      <c r="D320" s="587"/>
      <c r="E320" s="587"/>
      <c r="F320" s="587"/>
      <c r="G320" s="587"/>
      <c r="H320" s="587"/>
      <c r="I320" s="587"/>
      <c r="J320" s="587"/>
      <c r="K320" s="587"/>
      <c r="L320" s="591"/>
      <c r="M320" s="591"/>
      <c r="N320" s="591"/>
      <c r="O320" s="591"/>
      <c r="P320" s="226"/>
      <c r="Q320" s="226"/>
      <c r="R320" s="226"/>
      <c r="S320" s="226"/>
      <c r="T320" s="587"/>
      <c r="U320" s="587"/>
      <c r="V320" s="587"/>
      <c r="W320" s="587"/>
      <c r="X320" s="587"/>
      <c r="Y320" s="140"/>
      <c r="Z320" s="141"/>
      <c r="AA320" s="794"/>
      <c r="AB320" s="136"/>
    </row>
    <row r="321" spans="1:28" s="313" customFormat="1" ht="20.100000000000001" customHeight="1" x14ac:dyDescent="0.2">
      <c r="A321" s="745" t="s">
        <v>652</v>
      </c>
      <c r="B321" s="137"/>
      <c r="C321" s="261" t="s">
        <v>72</v>
      </c>
      <c r="D321" s="225"/>
      <c r="E321" s="225"/>
      <c r="F321" s="225"/>
      <c r="G321" s="225"/>
      <c r="H321" s="591"/>
      <c r="I321" s="591"/>
      <c r="J321" s="591"/>
      <c r="K321" s="591"/>
      <c r="L321" s="591"/>
      <c r="M321" s="591"/>
      <c r="N321" s="591"/>
      <c r="O321" s="591"/>
      <c r="P321" s="581"/>
      <c r="Q321" s="581"/>
      <c r="R321" s="581"/>
      <c r="S321" s="581"/>
      <c r="T321" s="706"/>
      <c r="U321" s="706"/>
      <c r="V321" s="706"/>
      <c r="W321" s="1358" t="s">
        <v>849</v>
      </c>
      <c r="X321" s="1359"/>
      <c r="Y321" s="193"/>
      <c r="Z321" s="141"/>
      <c r="AA321" s="794">
        <f>IF(W321="?",0,IF(W321&lt;&gt;"",1,0))</f>
        <v>0</v>
      </c>
      <c r="AB321" s="136"/>
    </row>
    <row r="322" spans="1:28" s="313" customFormat="1" ht="20.100000000000001" customHeight="1" x14ac:dyDescent="0.2">
      <c r="A322" s="745" t="s">
        <v>653</v>
      </c>
      <c r="B322" s="137"/>
      <c r="C322" s="261" t="s">
        <v>1568</v>
      </c>
      <c r="D322" s="225"/>
      <c r="E322" s="225"/>
      <c r="F322" s="225"/>
      <c r="G322" s="225"/>
      <c r="H322" s="225"/>
      <c r="I322" s="225"/>
      <c r="J322" s="225"/>
      <c r="K322" s="225"/>
      <c r="L322" s="225"/>
      <c r="M322" s="225"/>
      <c r="N322" s="225"/>
      <c r="O322" s="225"/>
      <c r="P322" s="581"/>
      <c r="Q322" s="581"/>
      <c r="R322" s="581"/>
      <c r="S322" s="581"/>
      <c r="T322" s="706"/>
      <c r="U322" s="706"/>
      <c r="V322" s="706"/>
      <c r="W322" s="1358" t="s">
        <v>849</v>
      </c>
      <c r="X322" s="1359"/>
      <c r="Y322" s="193"/>
      <c r="Z322" s="141"/>
      <c r="AA322" s="794">
        <f>IF(W322="?",0,IF(W322&lt;&gt;"",1,0))</f>
        <v>0</v>
      </c>
      <c r="AB322" s="136"/>
    </row>
    <row r="323" spans="1:28" s="313" customFormat="1" ht="13.5" customHeight="1" x14ac:dyDescent="0.2">
      <c r="A323" s="743"/>
      <c r="B323" s="137"/>
      <c r="C323" s="586" t="s">
        <v>125</v>
      </c>
      <c r="D323" s="586"/>
      <c r="E323" s="586"/>
      <c r="F323" s="586"/>
      <c r="G323" s="586"/>
      <c r="H323" s="587"/>
      <c r="I323" s="587"/>
      <c r="J323" s="587"/>
      <c r="K323" s="587"/>
      <c r="L323" s="587"/>
      <c r="M323" s="587"/>
      <c r="N323" s="587"/>
      <c r="O323" s="587"/>
      <c r="P323" s="587"/>
      <c r="Q323" s="587"/>
      <c r="R323" s="587"/>
      <c r="S323" s="587"/>
      <c r="T323" s="587"/>
      <c r="U323" s="587"/>
      <c r="V323" s="587"/>
      <c r="W323" s="587"/>
      <c r="X323" s="140"/>
      <c r="Y323" s="140"/>
      <c r="Z323" s="141"/>
      <c r="AA323" s="794"/>
      <c r="AB323" s="136"/>
    </row>
    <row r="324" spans="1:28" s="313" customFormat="1" ht="21" customHeight="1" x14ac:dyDescent="0.2">
      <c r="A324" s="745" t="s">
        <v>654</v>
      </c>
      <c r="B324" s="137"/>
      <c r="C324" s="2249"/>
      <c r="D324" s="2249"/>
      <c r="E324" s="2249"/>
      <c r="F324" s="2249"/>
      <c r="G324" s="2249"/>
      <c r="H324" s="2249"/>
      <c r="I324" s="2249"/>
      <c r="J324" s="2249"/>
      <c r="K324" s="2249"/>
      <c r="L324" s="2249"/>
      <c r="M324" s="2249"/>
      <c r="N324" s="2249"/>
      <c r="O324" s="2249"/>
      <c r="P324" s="2249"/>
      <c r="Q324" s="2249"/>
      <c r="R324" s="2249"/>
      <c r="S324" s="2249"/>
      <c r="T324" s="2249"/>
      <c r="U324" s="2249"/>
      <c r="V324" s="2249"/>
      <c r="W324" s="2249"/>
      <c r="X324" s="2249"/>
      <c r="Y324" s="140"/>
      <c r="Z324" s="141"/>
      <c r="AA324" s="794">
        <f>IF(C324="?",0,IF(C324&lt;&gt;"",1,0))</f>
        <v>0</v>
      </c>
      <c r="AB324" s="136"/>
    </row>
    <row r="325" spans="1:28" s="313" customFormat="1" ht="5.25" customHeight="1" x14ac:dyDescent="0.2">
      <c r="A325" s="743"/>
      <c r="B325" s="137"/>
      <c r="C325" s="587"/>
      <c r="D325" s="587"/>
      <c r="E325" s="587"/>
      <c r="F325" s="587"/>
      <c r="G325" s="587"/>
      <c r="H325" s="587"/>
      <c r="I325" s="587"/>
      <c r="J325" s="587"/>
      <c r="K325" s="587"/>
      <c r="L325" s="587"/>
      <c r="M325" s="587"/>
      <c r="N325" s="587"/>
      <c r="O325" s="587"/>
      <c r="P325" s="587"/>
      <c r="Q325" s="587"/>
      <c r="R325" s="587"/>
      <c r="S325" s="587"/>
      <c r="T325" s="587"/>
      <c r="U325" s="587"/>
      <c r="V325" s="587"/>
      <c r="W325" s="587"/>
      <c r="X325" s="140"/>
      <c r="Y325" s="140"/>
      <c r="Z325" s="141"/>
      <c r="AA325" s="794"/>
      <c r="AB325" s="136"/>
    </row>
    <row r="326" spans="1:28" s="313" customFormat="1" ht="27" customHeight="1" x14ac:dyDescent="0.2">
      <c r="A326" s="747" t="s">
        <v>903</v>
      </c>
      <c r="B326" s="137"/>
      <c r="C326" s="1815" t="s">
        <v>924</v>
      </c>
      <c r="D326" s="1815"/>
      <c r="E326" s="1815"/>
      <c r="F326" s="1815"/>
      <c r="G326" s="1815"/>
      <c r="H326" s="1815"/>
      <c r="I326" s="1815"/>
      <c r="J326" s="1815"/>
      <c r="K326" s="1815"/>
      <c r="L326" s="1815"/>
      <c r="M326" s="1815"/>
      <c r="N326" s="1815"/>
      <c r="O326" s="1815"/>
      <c r="P326" s="1815"/>
      <c r="Q326" s="1815"/>
      <c r="R326" s="1815"/>
      <c r="S326" s="1815"/>
      <c r="T326" s="706"/>
      <c r="U326" s="706"/>
      <c r="V326" s="706"/>
      <c r="W326" s="1358" t="s">
        <v>849</v>
      </c>
      <c r="X326" s="1359"/>
      <c r="Y326" s="193"/>
      <c r="Z326" s="141"/>
      <c r="AA326" s="794">
        <f>IF(W326="?",0,IF(W326&lt;&gt;"",1,0))</f>
        <v>0</v>
      </c>
      <c r="AB326" s="136"/>
    </row>
    <row r="327" spans="1:28" s="313" customFormat="1" ht="15" customHeight="1" x14ac:dyDescent="0.2">
      <c r="A327" s="751" t="s">
        <v>219</v>
      </c>
      <c r="B327" s="137"/>
      <c r="C327" s="598" t="s">
        <v>867</v>
      </c>
      <c r="D327" s="597"/>
      <c r="E327" s="597"/>
      <c r="F327" s="597"/>
      <c r="G327" s="597"/>
      <c r="H327" s="597"/>
      <c r="I327" s="597"/>
      <c r="J327" s="597"/>
      <c r="K327" s="597"/>
      <c r="L327" s="597"/>
      <c r="M327" s="597"/>
      <c r="N327" s="597"/>
      <c r="O327" s="597"/>
      <c r="P327" s="597"/>
      <c r="Q327" s="597"/>
      <c r="R327" s="597"/>
      <c r="S327" s="597"/>
      <c r="T327" s="597"/>
      <c r="U327" s="597"/>
      <c r="V327" s="597"/>
      <c r="W327" s="597"/>
      <c r="X327" s="140"/>
      <c r="Y327" s="140"/>
      <c r="Z327" s="141"/>
      <c r="AA327" s="794"/>
      <c r="AB327" s="136"/>
    </row>
    <row r="328" spans="1:28" s="313" customFormat="1" ht="21" customHeight="1" x14ac:dyDescent="0.2">
      <c r="A328" s="745" t="s">
        <v>904</v>
      </c>
      <c r="B328" s="137"/>
      <c r="C328" s="2249"/>
      <c r="D328" s="2249"/>
      <c r="E328" s="2249"/>
      <c r="F328" s="2249"/>
      <c r="G328" s="2249"/>
      <c r="H328" s="2249"/>
      <c r="I328" s="2249"/>
      <c r="J328" s="2249"/>
      <c r="K328" s="2249"/>
      <c r="L328" s="2249"/>
      <c r="M328" s="2249"/>
      <c r="N328" s="2249"/>
      <c r="O328" s="2249"/>
      <c r="P328" s="2249"/>
      <c r="Q328" s="2249"/>
      <c r="R328" s="2249"/>
      <c r="S328" s="2249"/>
      <c r="T328" s="2249"/>
      <c r="U328" s="2249"/>
      <c r="V328" s="2249"/>
      <c r="W328" s="2249"/>
      <c r="X328" s="2249"/>
      <c r="Y328" s="140"/>
      <c r="Z328" s="141"/>
      <c r="AA328" s="794">
        <f>IF(C328="?",0,IF(C328&lt;&gt;"",1,0))</f>
        <v>0</v>
      </c>
      <c r="AB328" s="136"/>
    </row>
    <row r="329" spans="1:28" s="313" customFormat="1" ht="15" customHeight="1" x14ac:dyDescent="0.2">
      <c r="A329" s="751"/>
      <c r="B329" s="137"/>
      <c r="C329" s="223" t="s">
        <v>793</v>
      </c>
      <c r="D329" s="223"/>
      <c r="E329" s="623"/>
      <c r="F329" s="623"/>
      <c r="G329" s="623"/>
      <c r="H329" s="623"/>
      <c r="I329" s="623"/>
      <c r="J329" s="623"/>
      <c r="K329" s="623"/>
      <c r="L329" s="623"/>
      <c r="M329" s="623"/>
      <c r="N329" s="623"/>
      <c r="O329" s="623"/>
      <c r="P329" s="623"/>
      <c r="Q329" s="623"/>
      <c r="R329" s="623"/>
      <c r="S329" s="623"/>
      <c r="T329" s="623"/>
      <c r="U329" s="623"/>
      <c r="V329" s="623"/>
      <c r="W329" s="623"/>
      <c r="X329" s="140"/>
      <c r="Y329" s="140"/>
      <c r="Z329" s="141"/>
      <c r="AA329" s="794"/>
      <c r="AB329" s="136"/>
    </row>
    <row r="330" spans="1:28" s="313" customFormat="1" ht="36" customHeight="1" x14ac:dyDescent="0.2">
      <c r="A330" s="745" t="s">
        <v>905</v>
      </c>
      <c r="B330" s="137"/>
      <c r="C330" s="2249"/>
      <c r="D330" s="2250"/>
      <c r="E330" s="2250"/>
      <c r="F330" s="2250"/>
      <c r="G330" s="2250"/>
      <c r="H330" s="2250"/>
      <c r="I330" s="2250"/>
      <c r="J330" s="2250"/>
      <c r="K330" s="2250"/>
      <c r="L330" s="2250"/>
      <c r="M330" s="2250"/>
      <c r="N330" s="2250"/>
      <c r="O330" s="2250"/>
      <c r="P330" s="2250"/>
      <c r="Q330" s="2250"/>
      <c r="R330" s="2250"/>
      <c r="S330" s="2250"/>
      <c r="T330" s="2250"/>
      <c r="U330" s="2250"/>
      <c r="V330" s="2250"/>
      <c r="W330" s="2250"/>
      <c r="X330" s="2250"/>
      <c r="Y330" s="140"/>
      <c r="Z330" s="141"/>
      <c r="AA330" s="794">
        <f>IF(C330="?",0,IF(C330&lt;&gt;"",1,0))</f>
        <v>0</v>
      </c>
      <c r="AB330" s="136"/>
    </row>
    <row r="331" spans="1:28" s="313" customFormat="1" ht="9" customHeight="1" x14ac:dyDescent="0.2">
      <c r="A331" s="743"/>
      <c r="B331" s="137"/>
      <c r="C331" s="623"/>
      <c r="D331" s="623"/>
      <c r="E331" s="623"/>
      <c r="F331" s="623"/>
      <c r="G331" s="623"/>
      <c r="H331" s="623"/>
      <c r="I331" s="623"/>
      <c r="J331" s="623"/>
      <c r="K331" s="623"/>
      <c r="L331" s="623"/>
      <c r="M331" s="623"/>
      <c r="N331" s="623"/>
      <c r="O331" s="623"/>
      <c r="P331" s="623"/>
      <c r="Q331" s="623"/>
      <c r="R331" s="623"/>
      <c r="S331" s="623"/>
      <c r="T331" s="623"/>
      <c r="U331" s="623"/>
      <c r="V331" s="623"/>
      <c r="W331" s="623"/>
      <c r="X331" s="623"/>
      <c r="Y331" s="140"/>
      <c r="Z331" s="141"/>
      <c r="AA331" s="794"/>
      <c r="AB331" s="136"/>
    </row>
    <row r="332" spans="1:28" s="313" customFormat="1" ht="21" customHeight="1" x14ac:dyDescent="0.2">
      <c r="A332" s="745" t="s">
        <v>655</v>
      </c>
      <c r="B332" s="137"/>
      <c r="C332" s="2147" t="s">
        <v>1479</v>
      </c>
      <c r="D332" s="1266"/>
      <c r="E332" s="1266"/>
      <c r="F332" s="1266"/>
      <c r="G332" s="1266"/>
      <c r="H332" s="1266"/>
      <c r="I332" s="1266"/>
      <c r="J332" s="1266"/>
      <c r="K332" s="1266"/>
      <c r="L332" s="1266"/>
      <c r="M332" s="1266"/>
      <c r="N332" s="1266"/>
      <c r="O332" s="1266"/>
      <c r="P332" s="1266"/>
      <c r="Q332" s="1266"/>
      <c r="R332" s="1266"/>
      <c r="S332" s="1266"/>
      <c r="T332" s="1266"/>
      <c r="U332" s="1266"/>
      <c r="V332" s="706"/>
      <c r="W332" s="1358" t="s">
        <v>849</v>
      </c>
      <c r="X332" s="1359"/>
      <c r="Y332" s="193"/>
      <c r="Z332" s="141"/>
      <c r="AA332" s="794">
        <f>IF(W332="?",0,IF(W332&lt;&gt;"",1,0))</f>
        <v>0</v>
      </c>
      <c r="AB332" s="136"/>
    </row>
    <row r="333" spans="1:28" s="313" customFormat="1" ht="13.5" customHeight="1" x14ac:dyDescent="0.2">
      <c r="A333" s="743"/>
      <c r="B333" s="137"/>
      <c r="C333" s="586" t="s">
        <v>165</v>
      </c>
      <c r="D333" s="586"/>
      <c r="E333" s="586"/>
      <c r="F333" s="586"/>
      <c r="G333" s="586"/>
      <c r="H333" s="587"/>
      <c r="I333" s="587"/>
      <c r="J333" s="587"/>
      <c r="K333" s="587"/>
      <c r="L333" s="587"/>
      <c r="M333" s="587"/>
      <c r="N333" s="587"/>
      <c r="O333" s="587"/>
      <c r="P333" s="587"/>
      <c r="Q333" s="587"/>
      <c r="R333" s="587"/>
      <c r="S333" s="587"/>
      <c r="T333" s="587"/>
      <c r="U333" s="587"/>
      <c r="V333" s="587"/>
      <c r="W333" s="587"/>
      <c r="X333" s="140"/>
      <c r="Y333" s="140"/>
      <c r="Z333" s="141"/>
      <c r="AA333" s="794"/>
      <c r="AB333" s="136"/>
    </row>
    <row r="334" spans="1:28" s="313" customFormat="1" ht="21" customHeight="1" x14ac:dyDescent="0.2">
      <c r="A334" s="745" t="s">
        <v>656</v>
      </c>
      <c r="B334" s="137"/>
      <c r="C334" s="2249"/>
      <c r="D334" s="2249"/>
      <c r="E334" s="2249"/>
      <c r="F334" s="2249"/>
      <c r="G334" s="2249"/>
      <c r="H334" s="2249"/>
      <c r="I334" s="2249"/>
      <c r="J334" s="2249"/>
      <c r="K334" s="2249"/>
      <c r="L334" s="2249"/>
      <c r="M334" s="2249"/>
      <c r="N334" s="2249"/>
      <c r="O334" s="2249"/>
      <c r="P334" s="2249"/>
      <c r="Q334" s="2249"/>
      <c r="R334" s="2249"/>
      <c r="S334" s="2249"/>
      <c r="T334" s="2249"/>
      <c r="U334" s="2249"/>
      <c r="V334" s="2249"/>
      <c r="W334" s="2249"/>
      <c r="X334" s="2249"/>
      <c r="Y334" s="140"/>
      <c r="Z334" s="141"/>
      <c r="AA334" s="794">
        <f>IF(C334="?",0,IF(C334&lt;&gt;"",1,0))</f>
        <v>0</v>
      </c>
      <c r="AB334" s="136"/>
    </row>
    <row r="335" spans="1:28" s="313" customFormat="1" ht="5.45" customHeight="1" x14ac:dyDescent="0.2">
      <c r="A335" s="743"/>
      <c r="B335" s="216"/>
      <c r="C335" s="143"/>
      <c r="D335" s="143"/>
      <c r="E335" s="143"/>
      <c r="F335" s="143"/>
      <c r="G335" s="143"/>
      <c r="H335" s="143"/>
      <c r="I335" s="143"/>
      <c r="J335" s="143"/>
      <c r="K335" s="143"/>
      <c r="L335" s="143"/>
      <c r="M335" s="143"/>
      <c r="N335" s="143"/>
      <c r="O335" s="143"/>
      <c r="P335" s="143"/>
      <c r="Q335" s="143"/>
      <c r="R335" s="143"/>
      <c r="S335" s="143"/>
      <c r="T335" s="143"/>
      <c r="U335" s="143"/>
      <c r="V335" s="143"/>
      <c r="W335" s="143"/>
      <c r="X335" s="144"/>
      <c r="Y335" s="140"/>
      <c r="Z335" s="141"/>
      <c r="AA335" s="794"/>
      <c r="AB335" s="136"/>
    </row>
    <row r="336" spans="1:28" s="313" customFormat="1" ht="5.45" customHeight="1" x14ac:dyDescent="0.2">
      <c r="A336" s="743"/>
      <c r="B336" s="216"/>
      <c r="C336" s="587"/>
      <c r="D336" s="587"/>
      <c r="E336" s="587"/>
      <c r="F336" s="587"/>
      <c r="G336" s="587"/>
      <c r="H336" s="587"/>
      <c r="I336" s="587"/>
      <c r="J336" s="587"/>
      <c r="K336" s="587"/>
      <c r="L336" s="587"/>
      <c r="M336" s="587"/>
      <c r="N336" s="587"/>
      <c r="O336" s="587"/>
      <c r="P336" s="587"/>
      <c r="Q336" s="587"/>
      <c r="R336" s="587"/>
      <c r="S336" s="587"/>
      <c r="T336" s="587"/>
      <c r="U336" s="587"/>
      <c r="V336" s="587"/>
      <c r="W336" s="587"/>
      <c r="X336" s="140"/>
      <c r="Y336" s="140"/>
      <c r="Z336" s="141"/>
      <c r="AA336" s="794"/>
      <c r="AB336" s="136"/>
    </row>
    <row r="337" spans="1:28" s="313" customFormat="1" ht="19.5" customHeight="1" x14ac:dyDescent="0.2">
      <c r="A337" s="747" t="s">
        <v>657</v>
      </c>
      <c r="B337" s="137"/>
      <c r="C337" s="261" t="s">
        <v>6</v>
      </c>
      <c r="D337" s="225"/>
      <c r="E337" s="225"/>
      <c r="F337" s="225"/>
      <c r="G337" s="225"/>
      <c r="H337" s="587"/>
      <c r="I337" s="587"/>
      <c r="J337" s="587"/>
      <c r="K337" s="587"/>
      <c r="L337" s="591"/>
      <c r="M337" s="591"/>
      <c r="N337" s="591"/>
      <c r="O337" s="591"/>
      <c r="P337" s="581"/>
      <c r="Q337" s="581"/>
      <c r="R337" s="581"/>
      <c r="S337" s="581"/>
      <c r="T337" s="706"/>
      <c r="U337" s="706"/>
      <c r="V337" s="706"/>
      <c r="W337" s="1358" t="s">
        <v>849</v>
      </c>
      <c r="X337" s="1359"/>
      <c r="Y337" s="193"/>
      <c r="Z337" s="141"/>
      <c r="AA337" s="794">
        <f>IF(W337="?",0,IF(W337&lt;&gt;"",1,0))</f>
        <v>0</v>
      </c>
      <c r="AB337" s="136"/>
    </row>
    <row r="338" spans="1:28" s="313" customFormat="1" ht="19.5" customHeight="1" x14ac:dyDescent="0.2">
      <c r="A338" s="747" t="s">
        <v>658</v>
      </c>
      <c r="B338" s="137"/>
      <c r="C338" s="350" t="s">
        <v>1569</v>
      </c>
      <c r="D338" s="326"/>
      <c r="E338" s="326"/>
      <c r="F338" s="326"/>
      <c r="G338" s="326"/>
      <c r="H338" s="326"/>
      <c r="I338" s="326"/>
      <c r="J338" s="326"/>
      <c r="K338" s="326"/>
      <c r="L338" s="326"/>
      <c r="M338" s="326"/>
      <c r="N338" s="326"/>
      <c r="O338" s="326"/>
      <c r="P338" s="581"/>
      <c r="Q338" s="581"/>
      <c r="R338" s="581"/>
      <c r="S338" s="581"/>
      <c r="T338" s="706"/>
      <c r="U338" s="706"/>
      <c r="V338" s="706"/>
      <c r="W338" s="1358" t="s">
        <v>849</v>
      </c>
      <c r="X338" s="1359"/>
      <c r="Y338" s="193"/>
      <c r="Z338" s="141"/>
      <c r="AA338" s="794">
        <f>IF(W338="?",0,IF(W338&lt;&gt;"",1,0))</f>
        <v>0</v>
      </c>
      <c r="AB338" s="136"/>
    </row>
    <row r="339" spans="1:28" s="313" customFormat="1" ht="13.5" customHeight="1" x14ac:dyDescent="0.2">
      <c r="A339" s="743"/>
      <c r="B339" s="137"/>
      <c r="C339" s="586" t="s">
        <v>125</v>
      </c>
      <c r="D339" s="586"/>
      <c r="E339" s="586"/>
      <c r="F339" s="586"/>
      <c r="G339" s="586"/>
      <c r="H339" s="587"/>
      <c r="I339" s="587"/>
      <c r="J339" s="587"/>
      <c r="K339" s="587"/>
      <c r="L339" s="587"/>
      <c r="M339" s="587"/>
      <c r="N339" s="587"/>
      <c r="O339" s="587"/>
      <c r="P339" s="587"/>
      <c r="Q339" s="587"/>
      <c r="R339" s="587"/>
      <c r="S339" s="587"/>
      <c r="T339" s="587"/>
      <c r="U339" s="587"/>
      <c r="V339" s="587"/>
      <c r="W339" s="587"/>
      <c r="X339" s="140"/>
      <c r="Y339" s="140"/>
      <c r="Z339" s="141"/>
      <c r="AA339" s="794"/>
      <c r="AB339" s="136"/>
    </row>
    <row r="340" spans="1:28" s="313" customFormat="1" ht="21" customHeight="1" x14ac:dyDescent="0.2">
      <c r="A340" s="745" t="s">
        <v>659</v>
      </c>
      <c r="B340" s="137"/>
      <c r="C340" s="2249"/>
      <c r="D340" s="2249"/>
      <c r="E340" s="2249"/>
      <c r="F340" s="2249"/>
      <c r="G340" s="2249"/>
      <c r="H340" s="2249"/>
      <c r="I340" s="2249"/>
      <c r="J340" s="2249"/>
      <c r="K340" s="2249"/>
      <c r="L340" s="2249"/>
      <c r="M340" s="2249"/>
      <c r="N340" s="2249"/>
      <c r="O340" s="2249"/>
      <c r="P340" s="2249"/>
      <c r="Q340" s="2249"/>
      <c r="R340" s="2249"/>
      <c r="S340" s="2249"/>
      <c r="T340" s="2249"/>
      <c r="U340" s="2249"/>
      <c r="V340" s="2249"/>
      <c r="W340" s="2249"/>
      <c r="X340" s="2249"/>
      <c r="Y340" s="140"/>
      <c r="Z340" s="141"/>
      <c r="AA340" s="794">
        <f>IF(C340="?",0,IF(C340&lt;&gt;"",1,0))</f>
        <v>0</v>
      </c>
      <c r="AB340" s="136"/>
    </row>
    <row r="341" spans="1:28" s="313" customFormat="1" ht="5.25" customHeight="1" x14ac:dyDescent="0.2">
      <c r="A341" s="743"/>
      <c r="B341" s="137"/>
      <c r="C341" s="587"/>
      <c r="D341" s="587"/>
      <c r="E341" s="587"/>
      <c r="F341" s="587"/>
      <c r="G341" s="587"/>
      <c r="H341" s="587"/>
      <c r="I341" s="587"/>
      <c r="J341" s="587"/>
      <c r="K341" s="587"/>
      <c r="L341" s="587"/>
      <c r="M341" s="587"/>
      <c r="N341" s="587"/>
      <c r="O341" s="587"/>
      <c r="P341" s="587"/>
      <c r="Q341" s="587"/>
      <c r="R341" s="587"/>
      <c r="S341" s="587"/>
      <c r="T341" s="587"/>
      <c r="U341" s="587"/>
      <c r="V341" s="587"/>
      <c r="W341" s="587"/>
      <c r="X341" s="140"/>
      <c r="Y341" s="140"/>
      <c r="Z341" s="141"/>
      <c r="AA341" s="794"/>
      <c r="AB341" s="136"/>
    </row>
    <row r="342" spans="1:28" s="313" customFormat="1" ht="27" customHeight="1" x14ac:dyDescent="0.2">
      <c r="A342" s="747" t="s">
        <v>906</v>
      </c>
      <c r="B342" s="137"/>
      <c r="C342" s="1815" t="s">
        <v>925</v>
      </c>
      <c r="D342" s="1815"/>
      <c r="E342" s="1815"/>
      <c r="F342" s="1815"/>
      <c r="G342" s="1815"/>
      <c r="H342" s="1815"/>
      <c r="I342" s="1815"/>
      <c r="J342" s="1815"/>
      <c r="K342" s="1815"/>
      <c r="L342" s="1815"/>
      <c r="M342" s="1815"/>
      <c r="N342" s="1815"/>
      <c r="O342" s="1815"/>
      <c r="P342" s="1815"/>
      <c r="Q342" s="1815"/>
      <c r="R342" s="1815"/>
      <c r="S342" s="1815"/>
      <c r="T342" s="706"/>
      <c r="U342" s="706"/>
      <c r="V342" s="706"/>
      <c r="W342" s="1358" t="s">
        <v>849</v>
      </c>
      <c r="X342" s="1359"/>
      <c r="Y342" s="193"/>
      <c r="Z342" s="141"/>
      <c r="AA342" s="794">
        <f>IF(W342="?",0,IF(W342&lt;&gt;"",1,0))</f>
        <v>0</v>
      </c>
      <c r="AB342" s="136"/>
    </row>
    <row r="343" spans="1:28" s="313" customFormat="1" ht="15" customHeight="1" x14ac:dyDescent="0.2">
      <c r="A343" s="751" t="s">
        <v>219</v>
      </c>
      <c r="B343" s="137"/>
      <c r="C343" s="627" t="s">
        <v>868</v>
      </c>
      <c r="D343" s="625"/>
      <c r="E343" s="625"/>
      <c r="F343" s="625"/>
      <c r="G343" s="625"/>
      <c r="H343" s="625"/>
      <c r="I343" s="625"/>
      <c r="J343" s="625"/>
      <c r="K343" s="625"/>
      <c r="L343" s="625"/>
      <c r="M343" s="625"/>
      <c r="N343" s="625"/>
      <c r="O343" s="625"/>
      <c r="P343" s="625"/>
      <c r="Q343" s="625"/>
      <c r="R343" s="625"/>
      <c r="S343" s="625"/>
      <c r="T343" s="625"/>
      <c r="U343" s="625"/>
      <c r="V343" s="625"/>
      <c r="W343" s="625"/>
      <c r="X343" s="140"/>
      <c r="Y343" s="140"/>
      <c r="Z343" s="141"/>
      <c r="AA343" s="794"/>
      <c r="AB343" s="136"/>
    </row>
    <row r="344" spans="1:28" s="313" customFormat="1" ht="21" customHeight="1" x14ac:dyDescent="0.2">
      <c r="A344" s="745" t="s">
        <v>907</v>
      </c>
      <c r="B344" s="137"/>
      <c r="C344" s="2249"/>
      <c r="D344" s="2249"/>
      <c r="E344" s="2249"/>
      <c r="F344" s="2249"/>
      <c r="G344" s="2249"/>
      <c r="H344" s="2249"/>
      <c r="I344" s="2249"/>
      <c r="J344" s="2249"/>
      <c r="K344" s="2249"/>
      <c r="L344" s="2249"/>
      <c r="M344" s="2249"/>
      <c r="N344" s="2249"/>
      <c r="O344" s="2249"/>
      <c r="P344" s="2249"/>
      <c r="Q344" s="2249"/>
      <c r="R344" s="2249"/>
      <c r="S344" s="2249"/>
      <c r="T344" s="2249"/>
      <c r="U344" s="2249"/>
      <c r="V344" s="2249"/>
      <c r="W344" s="2249"/>
      <c r="X344" s="2249"/>
      <c r="Y344" s="140"/>
      <c r="Z344" s="141"/>
      <c r="AA344" s="794">
        <f>IF(C344="?",0,IF(C344&lt;&gt;"",1,0))</f>
        <v>0</v>
      </c>
      <c r="AB344" s="136"/>
    </row>
    <row r="345" spans="1:28" s="313" customFormat="1" ht="15" customHeight="1" x14ac:dyDescent="0.2">
      <c r="A345" s="751"/>
      <c r="B345" s="137"/>
      <c r="C345" s="223" t="s">
        <v>793</v>
      </c>
      <c r="D345" s="223"/>
      <c r="E345" s="623"/>
      <c r="F345" s="623"/>
      <c r="G345" s="623"/>
      <c r="H345" s="623"/>
      <c r="I345" s="623"/>
      <c r="J345" s="623"/>
      <c r="K345" s="623"/>
      <c r="L345" s="623"/>
      <c r="M345" s="623"/>
      <c r="N345" s="623"/>
      <c r="O345" s="623"/>
      <c r="P345" s="623"/>
      <c r="Q345" s="623"/>
      <c r="R345" s="623"/>
      <c r="S345" s="623"/>
      <c r="T345" s="623"/>
      <c r="U345" s="623"/>
      <c r="V345" s="623"/>
      <c r="W345" s="623"/>
      <c r="X345" s="140"/>
      <c r="Y345" s="140"/>
      <c r="Z345" s="141"/>
      <c r="AA345" s="794"/>
      <c r="AB345" s="136"/>
    </row>
    <row r="346" spans="1:28" s="313" customFormat="1" ht="36.75" customHeight="1" x14ac:dyDescent="0.2">
      <c r="A346" s="745" t="s">
        <v>908</v>
      </c>
      <c r="B346" s="137"/>
      <c r="C346" s="2249"/>
      <c r="D346" s="2250"/>
      <c r="E346" s="2250"/>
      <c r="F346" s="2250"/>
      <c r="G346" s="2250"/>
      <c r="H346" s="2250"/>
      <c r="I346" s="2250"/>
      <c r="J346" s="2250"/>
      <c r="K346" s="2250"/>
      <c r="L346" s="2250"/>
      <c r="M346" s="2250"/>
      <c r="N346" s="2250"/>
      <c r="O346" s="2250"/>
      <c r="P346" s="2250"/>
      <c r="Q346" s="2250"/>
      <c r="R346" s="2250"/>
      <c r="S346" s="2250"/>
      <c r="T346" s="2250"/>
      <c r="U346" s="2250"/>
      <c r="V346" s="2250"/>
      <c r="W346" s="2250"/>
      <c r="X346" s="2250"/>
      <c r="Y346" s="140"/>
      <c r="Z346" s="141"/>
      <c r="AA346" s="794">
        <f>IF(C346="?",0,IF(C346&lt;&gt;"",1,0))</f>
        <v>0</v>
      </c>
      <c r="AB346" s="136"/>
    </row>
    <row r="347" spans="1:28" s="313" customFormat="1" ht="9" customHeight="1" x14ac:dyDescent="0.2">
      <c r="A347" s="743"/>
      <c r="B347" s="137"/>
      <c r="C347" s="623"/>
      <c r="D347" s="623"/>
      <c r="E347" s="623"/>
      <c r="F347" s="623"/>
      <c r="G347" s="623"/>
      <c r="H347" s="623"/>
      <c r="I347" s="623"/>
      <c r="J347" s="623"/>
      <c r="K347" s="623"/>
      <c r="L347" s="623"/>
      <c r="M347" s="623"/>
      <c r="N347" s="623"/>
      <c r="O347" s="623"/>
      <c r="P347" s="623"/>
      <c r="Q347" s="623"/>
      <c r="R347" s="623"/>
      <c r="S347" s="623"/>
      <c r="T347" s="623"/>
      <c r="U347" s="623"/>
      <c r="V347" s="623"/>
      <c r="W347" s="623"/>
      <c r="X347" s="140"/>
      <c r="Y347" s="140"/>
      <c r="Z347" s="141"/>
      <c r="AA347" s="794"/>
      <c r="AB347" s="136"/>
    </row>
    <row r="348" spans="1:28" s="313" customFormat="1" ht="21" customHeight="1" x14ac:dyDescent="0.2">
      <c r="A348" s="747" t="s">
        <v>660</v>
      </c>
      <c r="B348" s="137"/>
      <c r="C348" s="2147" t="s">
        <v>1478</v>
      </c>
      <c r="D348" s="1266"/>
      <c r="E348" s="1266"/>
      <c r="F348" s="1266"/>
      <c r="G348" s="1266"/>
      <c r="H348" s="1266" t="s">
        <v>189</v>
      </c>
      <c r="I348" s="1266"/>
      <c r="J348" s="1266"/>
      <c r="K348" s="1266"/>
      <c r="L348" s="1266"/>
      <c r="M348" s="1266"/>
      <c r="N348" s="1266"/>
      <c r="O348" s="1266"/>
      <c r="P348" s="1266"/>
      <c r="Q348" s="1266"/>
      <c r="R348" s="1266"/>
      <c r="S348" s="1266"/>
      <c r="T348" s="1266"/>
      <c r="U348" s="1266"/>
      <c r="V348" s="706"/>
      <c r="W348" s="1358" t="s">
        <v>849</v>
      </c>
      <c r="X348" s="1359"/>
      <c r="Y348" s="193"/>
      <c r="Z348" s="141"/>
      <c r="AA348" s="794">
        <f>IF(W348="?",0,IF(W348&lt;&gt;"",1,0))</f>
        <v>0</v>
      </c>
      <c r="AB348" s="136"/>
    </row>
    <row r="349" spans="1:28" s="313" customFormat="1" ht="13.5" customHeight="1" x14ac:dyDescent="0.2">
      <c r="A349" s="743"/>
      <c r="B349" s="137"/>
      <c r="C349" s="586" t="s">
        <v>165</v>
      </c>
      <c r="D349" s="586"/>
      <c r="E349" s="586"/>
      <c r="F349" s="586"/>
      <c r="G349" s="586"/>
      <c r="H349" s="587"/>
      <c r="I349" s="587"/>
      <c r="J349" s="587"/>
      <c r="K349" s="587"/>
      <c r="L349" s="587"/>
      <c r="M349" s="587"/>
      <c r="N349" s="587"/>
      <c r="O349" s="587"/>
      <c r="P349" s="587"/>
      <c r="Q349" s="587"/>
      <c r="R349" s="587"/>
      <c r="S349" s="587"/>
      <c r="T349" s="587"/>
      <c r="U349" s="587"/>
      <c r="V349" s="587"/>
      <c r="W349" s="587"/>
      <c r="X349" s="140"/>
      <c r="Y349" s="140"/>
      <c r="Z349" s="141"/>
      <c r="AA349" s="794"/>
      <c r="AB349" s="136"/>
    </row>
    <row r="350" spans="1:28" s="313" customFormat="1" ht="21" customHeight="1" x14ac:dyDescent="0.2">
      <c r="A350" s="747" t="s">
        <v>661</v>
      </c>
      <c r="B350" s="137"/>
      <c r="C350" s="2249"/>
      <c r="D350" s="2249"/>
      <c r="E350" s="2249"/>
      <c r="F350" s="2249"/>
      <c r="G350" s="2249"/>
      <c r="H350" s="2249"/>
      <c r="I350" s="2249"/>
      <c r="J350" s="2249"/>
      <c r="K350" s="2249"/>
      <c r="L350" s="2249"/>
      <c r="M350" s="2249"/>
      <c r="N350" s="2249"/>
      <c r="O350" s="2249"/>
      <c r="P350" s="2249"/>
      <c r="Q350" s="2249"/>
      <c r="R350" s="2249"/>
      <c r="S350" s="2249"/>
      <c r="T350" s="2249"/>
      <c r="U350" s="2249"/>
      <c r="V350" s="2249"/>
      <c r="W350" s="2249"/>
      <c r="X350" s="2249"/>
      <c r="Y350" s="140"/>
      <c r="Z350" s="141"/>
      <c r="AA350" s="794">
        <f>IF(C350="?",0,IF(C350&lt;&gt;"",1,0))</f>
        <v>0</v>
      </c>
      <c r="AB350" s="136"/>
    </row>
    <row r="351" spans="1:28" s="313" customFormat="1" ht="9" customHeight="1" x14ac:dyDescent="0.2">
      <c r="A351" s="741" t="str">
        <f>IF(L4&lt;&gt;"",L4,"")</f>
        <v>00000000</v>
      </c>
      <c r="B351" s="146"/>
      <c r="C351" s="147"/>
      <c r="D351" s="147"/>
      <c r="E351" s="147"/>
      <c r="F351" s="147"/>
      <c r="G351" s="147"/>
      <c r="H351" s="147"/>
      <c r="I351" s="147"/>
      <c r="J351" s="147"/>
      <c r="K351" s="147"/>
      <c r="L351" s="147"/>
      <c r="M351" s="147"/>
      <c r="N351" s="147"/>
      <c r="O351" s="147"/>
      <c r="P351" s="147"/>
      <c r="Q351" s="147"/>
      <c r="R351" s="147"/>
      <c r="S351" s="147"/>
      <c r="T351" s="147"/>
      <c r="U351" s="147"/>
      <c r="V351" s="147"/>
      <c r="W351" s="147"/>
      <c r="X351" s="147"/>
      <c r="Y351" s="148"/>
      <c r="Z351" s="258"/>
      <c r="AA351" s="794"/>
      <c r="AB351" s="136"/>
    </row>
    <row r="352" spans="1:28" s="313" customFormat="1" ht="5.25" customHeight="1" x14ac:dyDescent="0.2">
      <c r="A352" s="743"/>
      <c r="B352" s="234"/>
      <c r="C352" s="133"/>
      <c r="D352" s="133"/>
      <c r="E352" s="133"/>
      <c r="F352" s="133"/>
      <c r="G352" s="133"/>
      <c r="H352" s="133"/>
      <c r="I352" s="133"/>
      <c r="J352" s="133"/>
      <c r="K352" s="133"/>
      <c r="L352" s="133"/>
      <c r="M352" s="133"/>
      <c r="N352" s="133"/>
      <c r="O352" s="133"/>
      <c r="P352" s="133"/>
      <c r="Q352" s="133"/>
      <c r="R352" s="133"/>
      <c r="S352" s="133"/>
      <c r="T352" s="133"/>
      <c r="U352" s="133"/>
      <c r="V352" s="133"/>
      <c r="W352" s="133"/>
      <c r="X352" s="133"/>
      <c r="Y352" s="134"/>
      <c r="Z352" s="135"/>
      <c r="AA352" s="794"/>
      <c r="AB352" s="136"/>
    </row>
    <row r="353" spans="1:28" s="313" customFormat="1" ht="45" customHeight="1" x14ac:dyDescent="0.2">
      <c r="A353" s="743"/>
      <c r="B353" s="216"/>
      <c r="C353" s="1988" t="s">
        <v>1460</v>
      </c>
      <c r="D353" s="1988"/>
      <c r="E353" s="1988"/>
      <c r="F353" s="1988"/>
      <c r="G353" s="1988"/>
      <c r="H353" s="1988"/>
      <c r="I353" s="1988"/>
      <c r="J353" s="1988"/>
      <c r="K353" s="1988"/>
      <c r="L353" s="1988"/>
      <c r="M353" s="1988"/>
      <c r="N353" s="1988"/>
      <c r="O353" s="1988"/>
      <c r="P353" s="1988"/>
      <c r="Q353" s="1988"/>
      <c r="R353" s="1988"/>
      <c r="S353" s="1988"/>
      <c r="T353" s="1988"/>
      <c r="U353" s="1988"/>
      <c r="V353" s="1988"/>
      <c r="W353" s="1988"/>
      <c r="X353" s="1988"/>
      <c r="Y353" s="1988"/>
      <c r="Z353" s="141"/>
      <c r="AA353" s="794"/>
      <c r="AB353" s="136"/>
    </row>
    <row r="354" spans="1:28" s="313" customFormat="1" ht="48" customHeight="1" x14ac:dyDescent="0.2">
      <c r="A354" s="746" t="s">
        <v>219</v>
      </c>
      <c r="B354" s="137"/>
      <c r="C354" s="2022" t="s">
        <v>1480</v>
      </c>
      <c r="D354" s="1788"/>
      <c r="E354" s="1788"/>
      <c r="F354" s="1788"/>
      <c r="G354" s="1788"/>
      <c r="H354" s="2023"/>
      <c r="I354" s="2023"/>
      <c r="J354" s="2023"/>
      <c r="K354" s="2023"/>
      <c r="L354" s="2023"/>
      <c r="M354" s="2023"/>
      <c r="N354" s="2023"/>
      <c r="O354" s="2023"/>
      <c r="P354" s="2023"/>
      <c r="Q354" s="2023"/>
      <c r="R354" s="2023"/>
      <c r="S354" s="2023"/>
      <c r="T354" s="2023"/>
      <c r="U354" s="2023"/>
      <c r="V354" s="2023"/>
      <c r="W354" s="2023"/>
      <c r="X354" s="1278"/>
      <c r="Y354" s="140"/>
      <c r="Z354" s="141"/>
      <c r="AA354" s="794"/>
      <c r="AB354" s="136"/>
    </row>
    <row r="355" spans="1:28" s="313" customFormat="1" ht="9" customHeight="1" x14ac:dyDescent="0.2">
      <c r="A355" s="743"/>
      <c r="B355" s="137"/>
      <c r="C355" s="242"/>
      <c r="D355" s="242"/>
      <c r="E355" s="242"/>
      <c r="F355" s="242"/>
      <c r="G355" s="242"/>
      <c r="H355" s="138"/>
      <c r="I355" s="426"/>
      <c r="J355" s="426"/>
      <c r="K355" s="426"/>
      <c r="L355" s="138"/>
      <c r="M355" s="426"/>
      <c r="N355" s="426"/>
      <c r="O355" s="426"/>
      <c r="P355" s="138"/>
      <c r="Q355" s="426"/>
      <c r="R355" s="426"/>
      <c r="S355" s="426"/>
      <c r="T355" s="138"/>
      <c r="U355" s="426"/>
      <c r="V355" s="426"/>
      <c r="W355" s="426"/>
      <c r="X355" s="426"/>
      <c r="Y355" s="140"/>
      <c r="Z355" s="141"/>
      <c r="AA355" s="794"/>
      <c r="AB355" s="136"/>
    </row>
    <row r="356" spans="1:28" s="313" customFormat="1" ht="36" customHeight="1" x14ac:dyDescent="0.2">
      <c r="A356" s="743"/>
      <c r="B356" s="216"/>
      <c r="C356" s="2151" t="s">
        <v>1080</v>
      </c>
      <c r="D356" s="2152"/>
      <c r="E356" s="2152"/>
      <c r="F356" s="2152"/>
      <c r="G356" s="2152"/>
      <c r="H356" s="2152"/>
      <c r="I356" s="2152"/>
      <c r="J356" s="2152"/>
      <c r="K356" s="2152"/>
      <c r="L356" s="2152"/>
      <c r="M356" s="2152"/>
      <c r="N356" s="2153"/>
      <c r="O356" s="2144" t="s">
        <v>1133</v>
      </c>
      <c r="P356" s="2145"/>
      <c r="Q356" s="2145"/>
      <c r="R356" s="2145"/>
      <c r="S356" s="2145"/>
      <c r="T356" s="2144" t="s">
        <v>1134</v>
      </c>
      <c r="U356" s="2145"/>
      <c r="V356" s="2145"/>
      <c r="W356" s="2145"/>
      <c r="X356" s="2146"/>
      <c r="Y356" s="599"/>
      <c r="Z356" s="141"/>
      <c r="AA356" s="794"/>
      <c r="AB356" s="136"/>
    </row>
    <row r="357" spans="1:28" s="313" customFormat="1" ht="21" customHeight="1" x14ac:dyDescent="0.2">
      <c r="A357" s="747" t="s">
        <v>662</v>
      </c>
      <c r="B357" s="216"/>
      <c r="C357" s="575" t="s">
        <v>227</v>
      </c>
      <c r="D357" s="600"/>
      <c r="E357" s="248"/>
      <c r="F357" s="248"/>
      <c r="G357" s="248"/>
      <c r="H357" s="248"/>
      <c r="I357" s="248"/>
      <c r="J357" s="248"/>
      <c r="K357" s="248"/>
      <c r="L357" s="248"/>
      <c r="M357" s="248"/>
      <c r="N357" s="621"/>
      <c r="O357" s="2148"/>
      <c r="P357" s="2149"/>
      <c r="Q357" s="2149"/>
      <c r="R357" s="2149"/>
      <c r="S357" s="2150"/>
      <c r="T357" s="2148"/>
      <c r="U357" s="2149"/>
      <c r="V357" s="2149"/>
      <c r="W357" s="2149"/>
      <c r="X357" s="2150"/>
      <c r="Y357" s="140" t="s">
        <v>773</v>
      </c>
      <c r="Z357" s="141"/>
      <c r="AA357" s="794">
        <f t="shared" ref="AA357:AA364" si="4">IF(O357="?",0,IF(O357&lt;&gt;"",1,0))+IF(T357="?",0,IF(T357&lt;&gt;"",1,0))</f>
        <v>0</v>
      </c>
      <c r="AB357" s="136"/>
    </row>
    <row r="358" spans="1:28" s="313" customFormat="1" ht="21" customHeight="1" x14ac:dyDescent="0.2">
      <c r="A358" s="747" t="s">
        <v>663</v>
      </c>
      <c r="B358" s="216"/>
      <c r="C358" s="2129" t="s">
        <v>1533</v>
      </c>
      <c r="D358" s="2018"/>
      <c r="E358" s="2018"/>
      <c r="F358" s="2018"/>
      <c r="G358" s="2018"/>
      <c r="H358" s="2018"/>
      <c r="I358" s="2018"/>
      <c r="J358" s="2018"/>
      <c r="K358" s="2018"/>
      <c r="L358" s="2018"/>
      <c r="M358" s="2018"/>
      <c r="N358" s="2019"/>
      <c r="O358" s="2148"/>
      <c r="P358" s="2149"/>
      <c r="Q358" s="2149"/>
      <c r="R358" s="2149"/>
      <c r="S358" s="2150"/>
      <c r="T358" s="2148"/>
      <c r="U358" s="2149"/>
      <c r="V358" s="2149"/>
      <c r="W358" s="2149"/>
      <c r="X358" s="2150"/>
      <c r="Y358" s="140" t="s">
        <v>773</v>
      </c>
      <c r="Z358" s="141"/>
      <c r="AA358" s="794">
        <f t="shared" si="4"/>
        <v>0</v>
      </c>
      <c r="AB358" s="136"/>
    </row>
    <row r="359" spans="1:28" s="313" customFormat="1" ht="21" customHeight="1" x14ac:dyDescent="0.2">
      <c r="A359" s="747" t="s">
        <v>664</v>
      </c>
      <c r="B359" s="216"/>
      <c r="C359" s="575" t="s">
        <v>148</v>
      </c>
      <c r="D359" s="600"/>
      <c r="E359" s="248"/>
      <c r="F359" s="248"/>
      <c r="G359" s="248"/>
      <c r="H359" s="248"/>
      <c r="I359" s="248"/>
      <c r="J359" s="248"/>
      <c r="K359" s="248"/>
      <c r="L359" s="248"/>
      <c r="M359" s="248"/>
      <c r="N359" s="621"/>
      <c r="O359" s="2148"/>
      <c r="P359" s="2149"/>
      <c r="Q359" s="2149"/>
      <c r="R359" s="2149"/>
      <c r="S359" s="2150"/>
      <c r="T359" s="2148"/>
      <c r="U359" s="2149"/>
      <c r="V359" s="2149"/>
      <c r="W359" s="2149"/>
      <c r="X359" s="2150"/>
      <c r="Y359" s="140" t="s">
        <v>773</v>
      </c>
      <c r="Z359" s="141"/>
      <c r="AA359" s="794">
        <f t="shared" si="4"/>
        <v>0</v>
      </c>
      <c r="AB359" s="136"/>
    </row>
    <row r="360" spans="1:28" s="313" customFormat="1" ht="21" customHeight="1" x14ac:dyDescent="0.2">
      <c r="A360" s="747" t="s">
        <v>665</v>
      </c>
      <c r="B360" s="216"/>
      <c r="C360" s="575" t="s">
        <v>244</v>
      </c>
      <c r="D360" s="600"/>
      <c r="E360" s="248"/>
      <c r="F360" s="248"/>
      <c r="G360" s="248"/>
      <c r="H360" s="248"/>
      <c r="I360" s="248"/>
      <c r="J360" s="248"/>
      <c r="K360" s="248"/>
      <c r="L360" s="248"/>
      <c r="M360" s="248"/>
      <c r="N360" s="621"/>
      <c r="O360" s="2148"/>
      <c r="P360" s="2149"/>
      <c r="Q360" s="2149"/>
      <c r="R360" s="2149"/>
      <c r="S360" s="2150"/>
      <c r="T360" s="2148"/>
      <c r="U360" s="2149"/>
      <c r="V360" s="2149"/>
      <c r="W360" s="2149"/>
      <c r="X360" s="2150"/>
      <c r="Y360" s="140" t="s">
        <v>773</v>
      </c>
      <c r="Z360" s="141"/>
      <c r="AA360" s="794">
        <f t="shared" si="4"/>
        <v>0</v>
      </c>
      <c r="AB360" s="136"/>
    </row>
    <row r="361" spans="1:28" s="313" customFormat="1" ht="21" customHeight="1" x14ac:dyDescent="0.2">
      <c r="A361" s="747" t="s">
        <v>666</v>
      </c>
      <c r="B361" s="216"/>
      <c r="C361" s="575" t="s">
        <v>1</v>
      </c>
      <c r="D361" s="600"/>
      <c r="E361" s="248"/>
      <c r="F361" s="248"/>
      <c r="G361" s="248"/>
      <c r="H361" s="248"/>
      <c r="I361" s="248"/>
      <c r="J361" s="248"/>
      <c r="K361" s="248"/>
      <c r="L361" s="248"/>
      <c r="M361" s="248"/>
      <c r="N361" s="621"/>
      <c r="O361" s="2148"/>
      <c r="P361" s="2149"/>
      <c r="Q361" s="2149"/>
      <c r="R361" s="2149"/>
      <c r="S361" s="2150"/>
      <c r="T361" s="2148"/>
      <c r="U361" s="2149"/>
      <c r="V361" s="2149"/>
      <c r="W361" s="2149"/>
      <c r="X361" s="2150"/>
      <c r="Y361" s="140" t="s">
        <v>773</v>
      </c>
      <c r="Z361" s="141"/>
      <c r="AA361" s="794">
        <f t="shared" si="4"/>
        <v>0</v>
      </c>
      <c r="AB361" s="136"/>
    </row>
    <row r="362" spans="1:28" s="313" customFormat="1" ht="21" customHeight="1" x14ac:dyDescent="0.2">
      <c r="A362" s="747" t="s">
        <v>668</v>
      </c>
      <c r="B362" s="216"/>
      <c r="C362" s="575" t="s">
        <v>3</v>
      </c>
      <c r="D362" s="600"/>
      <c r="E362" s="248"/>
      <c r="F362" s="248"/>
      <c r="G362" s="248"/>
      <c r="H362" s="248"/>
      <c r="I362" s="248"/>
      <c r="J362" s="248"/>
      <c r="K362" s="248"/>
      <c r="L362" s="248"/>
      <c r="M362" s="248"/>
      <c r="N362" s="621"/>
      <c r="O362" s="2148"/>
      <c r="P362" s="2149"/>
      <c r="Q362" s="2149"/>
      <c r="R362" s="2149"/>
      <c r="S362" s="2150"/>
      <c r="T362" s="2148"/>
      <c r="U362" s="2149"/>
      <c r="V362" s="2149"/>
      <c r="W362" s="2149"/>
      <c r="X362" s="2150"/>
      <c r="Y362" s="140" t="s">
        <v>773</v>
      </c>
      <c r="Z362" s="141"/>
      <c r="AA362" s="794">
        <f t="shared" si="4"/>
        <v>0</v>
      </c>
      <c r="AB362" s="136"/>
    </row>
    <row r="363" spans="1:28" s="313" customFormat="1" ht="21" customHeight="1" x14ac:dyDescent="0.2">
      <c r="A363" s="747" t="s">
        <v>669</v>
      </c>
      <c r="B363" s="216"/>
      <c r="C363" s="575" t="s">
        <v>0</v>
      </c>
      <c r="D363" s="600"/>
      <c r="E363" s="248"/>
      <c r="F363" s="248"/>
      <c r="G363" s="248"/>
      <c r="H363" s="248"/>
      <c r="I363" s="248"/>
      <c r="J363" s="248"/>
      <c r="K363" s="248"/>
      <c r="L363" s="248"/>
      <c r="M363" s="248"/>
      <c r="N363" s="621"/>
      <c r="O363" s="2148"/>
      <c r="P363" s="2149"/>
      <c r="Q363" s="2149"/>
      <c r="R363" s="2149"/>
      <c r="S363" s="2150"/>
      <c r="T363" s="2148"/>
      <c r="U363" s="2149"/>
      <c r="V363" s="2149"/>
      <c r="W363" s="2149"/>
      <c r="X363" s="2150"/>
      <c r="Y363" s="140" t="s">
        <v>773</v>
      </c>
      <c r="Z363" s="141"/>
      <c r="AA363" s="794">
        <f t="shared" si="4"/>
        <v>0</v>
      </c>
      <c r="AB363" s="136"/>
    </row>
    <row r="364" spans="1:28" s="313" customFormat="1" ht="24" customHeight="1" thickBot="1" x14ac:dyDescent="0.25">
      <c r="A364" s="747" t="s">
        <v>667</v>
      </c>
      <c r="B364" s="216"/>
      <c r="C364" s="914" t="s">
        <v>149</v>
      </c>
      <c r="D364" s="913"/>
      <c r="E364" s="569"/>
      <c r="F364" s="569"/>
      <c r="G364" s="569"/>
      <c r="H364" s="569"/>
      <c r="I364" s="569"/>
      <c r="J364" s="569"/>
      <c r="K364" s="569"/>
      <c r="L364" s="569"/>
      <c r="M364" s="569"/>
      <c r="N364" s="569"/>
      <c r="O364" s="2256"/>
      <c r="P364" s="2257"/>
      <c r="Q364" s="2257"/>
      <c r="R364" s="2257"/>
      <c r="S364" s="2257"/>
      <c r="T364" s="2256"/>
      <c r="U364" s="2257"/>
      <c r="V364" s="2257"/>
      <c r="W364" s="2257"/>
      <c r="X364" s="2258"/>
      <c r="Y364" s="140" t="s">
        <v>773</v>
      </c>
      <c r="Z364" s="141"/>
      <c r="AA364" s="794">
        <f t="shared" si="4"/>
        <v>0</v>
      </c>
      <c r="AB364" s="136"/>
    </row>
    <row r="365" spans="1:28" s="313" customFormat="1" ht="9" customHeight="1" thickTop="1" x14ac:dyDescent="0.2">
      <c r="A365" s="743"/>
      <c r="B365" s="214"/>
      <c r="C365" s="215"/>
      <c r="D365" s="215"/>
      <c r="E365" s="215"/>
      <c r="F365" s="215"/>
      <c r="G365" s="215"/>
      <c r="H365" s="215"/>
      <c r="I365" s="215"/>
      <c r="J365" s="215"/>
      <c r="K365" s="215"/>
      <c r="L365" s="215"/>
      <c r="M365" s="215"/>
      <c r="N365" s="215"/>
      <c r="O365" s="215"/>
      <c r="P365" s="215"/>
      <c r="Q365" s="215"/>
      <c r="R365" s="215"/>
      <c r="S365" s="215"/>
      <c r="T365" s="215"/>
      <c r="U365" s="215"/>
      <c r="V365" s="215"/>
      <c r="W365" s="215"/>
      <c r="X365" s="215"/>
      <c r="Y365" s="144"/>
      <c r="Z365" s="145"/>
      <c r="AA365" s="794"/>
      <c r="AB365" s="136"/>
    </row>
    <row r="366" spans="1:28" s="313" customFormat="1" ht="9" customHeight="1" x14ac:dyDescent="0.2">
      <c r="A366" s="743"/>
      <c r="B366" s="216"/>
      <c r="C366" s="139"/>
      <c r="D366" s="435"/>
      <c r="E366" s="435"/>
      <c r="F366" s="435"/>
      <c r="G366" s="435"/>
      <c r="H366" s="139"/>
      <c r="I366" s="435"/>
      <c r="J366" s="435"/>
      <c r="K366" s="435"/>
      <c r="L366" s="139"/>
      <c r="M366" s="435"/>
      <c r="N366" s="435"/>
      <c r="O366" s="435"/>
      <c r="P366" s="139"/>
      <c r="Q366" s="435"/>
      <c r="R366" s="435"/>
      <c r="S366" s="435"/>
      <c r="T366" s="139"/>
      <c r="U366" s="435"/>
      <c r="V366" s="435"/>
      <c r="W366" s="435"/>
      <c r="X366" s="435"/>
      <c r="Y366" s="140"/>
      <c r="Z366" s="141"/>
      <c r="AA366" s="794"/>
      <c r="AB366" s="136"/>
    </row>
    <row r="367" spans="1:28" s="313" customFormat="1" ht="24" customHeight="1" x14ac:dyDescent="0.2">
      <c r="A367" s="745" t="s">
        <v>670</v>
      </c>
      <c r="B367" s="216"/>
      <c r="C367" s="1782" t="s">
        <v>1481</v>
      </c>
      <c r="D367" s="1782"/>
      <c r="E367" s="1782"/>
      <c r="F367" s="1782"/>
      <c r="G367" s="1782"/>
      <c r="H367" s="1782"/>
      <c r="I367" s="1782"/>
      <c r="J367" s="1782"/>
      <c r="K367" s="1782"/>
      <c r="L367" s="1782"/>
      <c r="M367" s="1782"/>
      <c r="N367" s="1782"/>
      <c r="O367" s="1782"/>
      <c r="P367" s="1782"/>
      <c r="Q367" s="1782"/>
      <c r="R367" s="1782"/>
      <c r="S367" s="2255"/>
      <c r="T367" s="1929"/>
      <c r="U367" s="1976"/>
      <c r="V367" s="1976"/>
      <c r="W367" s="1976"/>
      <c r="X367" s="1977"/>
      <c r="Y367" s="570" t="s">
        <v>773</v>
      </c>
      <c r="Z367" s="141"/>
      <c r="AA367" s="794">
        <f>IF(T367="?",0,IF(T367&lt;&gt;"",1,0))</f>
        <v>0</v>
      </c>
      <c r="AB367" s="136"/>
    </row>
    <row r="368" spans="1:28" s="313" customFormat="1" ht="5.25" customHeight="1" x14ac:dyDescent="0.2">
      <c r="A368" s="747"/>
      <c r="B368" s="137"/>
      <c r="C368" s="625"/>
      <c r="D368" s="625"/>
      <c r="E368" s="625"/>
      <c r="F368" s="625"/>
      <c r="G368" s="625"/>
      <c r="H368" s="625"/>
      <c r="I368" s="625"/>
      <c r="J368" s="625"/>
      <c r="K368" s="625"/>
      <c r="L368" s="625"/>
      <c r="M368" s="625"/>
      <c r="N368" s="625"/>
      <c r="O368" s="625"/>
      <c r="P368" s="625"/>
      <c r="Q368" s="625"/>
      <c r="R368" s="625"/>
      <c r="S368" s="625"/>
      <c r="T368" s="625"/>
      <c r="U368" s="625"/>
      <c r="V368" s="193"/>
      <c r="W368" s="193"/>
      <c r="X368" s="140"/>
      <c r="Y368" s="625"/>
      <c r="Z368" s="141"/>
      <c r="AA368" s="794"/>
      <c r="AB368" s="136"/>
    </row>
    <row r="369" spans="1:28" s="313" customFormat="1" ht="24" customHeight="1" x14ac:dyDescent="0.2">
      <c r="A369" s="747" t="s">
        <v>1257</v>
      </c>
      <c r="B369" s="216"/>
      <c r="C369" s="1782" t="s">
        <v>1482</v>
      </c>
      <c r="D369" s="1782"/>
      <c r="E369" s="1782"/>
      <c r="F369" s="1782"/>
      <c r="G369" s="1782"/>
      <c r="H369" s="1782"/>
      <c r="I369" s="1782"/>
      <c r="J369" s="1782"/>
      <c r="K369" s="1782"/>
      <c r="L369" s="1782"/>
      <c r="M369" s="1782"/>
      <c r="N369" s="1782"/>
      <c r="O369" s="1782"/>
      <c r="P369" s="1782"/>
      <c r="Q369" s="1782"/>
      <c r="R369" s="1782"/>
      <c r="S369" s="2255"/>
      <c r="T369" s="1929"/>
      <c r="U369" s="1976"/>
      <c r="V369" s="1976"/>
      <c r="W369" s="1976"/>
      <c r="X369" s="1977"/>
      <c r="Y369" s="570" t="s">
        <v>773</v>
      </c>
      <c r="Z369" s="141"/>
      <c r="AA369" s="794">
        <f>IF(T369="?",0,IF(T369&lt;&gt;"",1,0))</f>
        <v>0</v>
      </c>
      <c r="AB369" s="932"/>
    </row>
    <row r="370" spans="1:28" s="313" customFormat="1" ht="5.25" customHeight="1" x14ac:dyDescent="0.2">
      <c r="A370" s="747"/>
      <c r="B370" s="137"/>
      <c r="C370" s="625"/>
      <c r="D370" s="625"/>
      <c r="E370" s="625"/>
      <c r="F370" s="625"/>
      <c r="G370" s="625"/>
      <c r="H370" s="625"/>
      <c r="I370" s="625"/>
      <c r="J370" s="625"/>
      <c r="K370" s="625"/>
      <c r="L370" s="625"/>
      <c r="M370" s="625"/>
      <c r="N370" s="625"/>
      <c r="O370" s="625"/>
      <c r="P370" s="625"/>
      <c r="Q370" s="625"/>
      <c r="R370" s="625"/>
      <c r="S370" s="625"/>
      <c r="T370" s="625"/>
      <c r="U370" s="625"/>
      <c r="V370" s="193"/>
      <c r="W370" s="193"/>
      <c r="X370" s="140"/>
      <c r="Y370" s="625"/>
      <c r="Z370" s="141"/>
      <c r="AA370" s="794"/>
      <c r="AB370" s="136"/>
    </row>
    <row r="371" spans="1:28" s="313" customFormat="1" ht="24" customHeight="1" x14ac:dyDescent="0.2">
      <c r="A371" s="745" t="s">
        <v>671</v>
      </c>
      <c r="B371" s="216"/>
      <c r="C371" s="1782" t="s">
        <v>1483</v>
      </c>
      <c r="D371" s="1782"/>
      <c r="E371" s="1782"/>
      <c r="F371" s="1782"/>
      <c r="G371" s="1782"/>
      <c r="H371" s="1782"/>
      <c r="I371" s="1782"/>
      <c r="J371" s="1782"/>
      <c r="K371" s="1782"/>
      <c r="L371" s="1782"/>
      <c r="M371" s="1782"/>
      <c r="N371" s="1782"/>
      <c r="O371" s="1782"/>
      <c r="P371" s="1751"/>
      <c r="Q371" s="1751"/>
      <c r="R371" s="1751"/>
      <c r="S371" s="2054"/>
      <c r="T371" s="1929"/>
      <c r="U371" s="1976"/>
      <c r="V371" s="1976"/>
      <c r="W371" s="1976"/>
      <c r="X371" s="1977"/>
      <c r="Y371" s="570" t="s">
        <v>773</v>
      </c>
      <c r="Z371" s="141"/>
      <c r="AA371" s="794">
        <f>IF(T371="?",0,IF(T371&lt;&gt;"",1,0))</f>
        <v>0</v>
      </c>
      <c r="AB371" s="136"/>
    </row>
    <row r="372" spans="1:28" s="313" customFormat="1" ht="5.45" customHeight="1" x14ac:dyDescent="0.2">
      <c r="A372" s="747"/>
      <c r="B372" s="216"/>
      <c r="C372" s="625"/>
      <c r="D372" s="625"/>
      <c r="E372" s="625"/>
      <c r="F372" s="625"/>
      <c r="G372" s="625"/>
      <c r="H372" s="625"/>
      <c r="I372" s="625"/>
      <c r="J372" s="625"/>
      <c r="K372" s="625"/>
      <c r="L372" s="625"/>
      <c r="M372" s="625"/>
      <c r="N372" s="625"/>
      <c r="O372" s="625"/>
      <c r="P372" s="625"/>
      <c r="Q372" s="625"/>
      <c r="R372" s="625"/>
      <c r="S372" s="625"/>
      <c r="T372" s="625"/>
      <c r="U372" s="625"/>
      <c r="V372" s="193"/>
      <c r="W372" s="193"/>
      <c r="X372" s="140"/>
      <c r="Y372" s="625"/>
      <c r="Z372" s="141"/>
      <c r="AA372" s="794"/>
      <c r="AB372" s="136"/>
    </row>
    <row r="373" spans="1:28" s="313" customFormat="1" ht="24" customHeight="1" x14ac:dyDescent="0.2">
      <c r="A373" s="745" t="s">
        <v>672</v>
      </c>
      <c r="B373" s="216"/>
      <c r="C373" s="1782" t="s">
        <v>1484</v>
      </c>
      <c r="D373" s="1782"/>
      <c r="E373" s="1782"/>
      <c r="F373" s="1782"/>
      <c r="G373" s="1782"/>
      <c r="H373" s="1782"/>
      <c r="I373" s="1782"/>
      <c r="J373" s="1782"/>
      <c r="K373" s="1782"/>
      <c r="L373" s="1782"/>
      <c r="M373" s="1751"/>
      <c r="N373" s="1751"/>
      <c r="O373" s="1751"/>
      <c r="P373" s="1751"/>
      <c r="Q373" s="1751"/>
      <c r="R373" s="1751"/>
      <c r="S373" s="2054"/>
      <c r="T373" s="1929"/>
      <c r="U373" s="1976"/>
      <c r="V373" s="1976"/>
      <c r="W373" s="1976"/>
      <c r="X373" s="1977"/>
      <c r="Y373" s="570" t="s">
        <v>773</v>
      </c>
      <c r="Z373" s="141"/>
      <c r="AA373" s="794">
        <f>IF(T373="?",0,IF(T373&lt;&gt;"",1,0))</f>
        <v>0</v>
      </c>
      <c r="AB373" s="136"/>
    </row>
    <row r="374" spans="1:28" s="313" customFormat="1" ht="5.25" customHeight="1" x14ac:dyDescent="0.2">
      <c r="A374" s="747"/>
      <c r="B374" s="216"/>
      <c r="C374" s="628"/>
      <c r="D374" s="628"/>
      <c r="E374" s="628"/>
      <c r="F374" s="628"/>
      <c r="G374" s="628"/>
      <c r="H374" s="628"/>
      <c r="I374" s="628"/>
      <c r="J374" s="628"/>
      <c r="K374" s="628"/>
      <c r="L374" s="628"/>
      <c r="M374" s="628"/>
      <c r="N374" s="628"/>
      <c r="O374" s="628"/>
      <c r="P374" s="628"/>
      <c r="Q374" s="628"/>
      <c r="R374" s="628"/>
      <c r="S374" s="628"/>
      <c r="T374" s="628"/>
      <c r="U374" s="628"/>
      <c r="V374" s="193"/>
      <c r="W374" s="193"/>
      <c r="X374" s="140"/>
      <c r="Y374" s="628"/>
      <c r="Z374" s="141"/>
      <c r="AA374" s="794"/>
      <c r="AB374" s="136"/>
    </row>
    <row r="375" spans="1:28" s="313" customFormat="1" ht="21" customHeight="1" x14ac:dyDescent="0.2">
      <c r="A375" s="745" t="s">
        <v>673</v>
      </c>
      <c r="B375" s="216"/>
      <c r="C375" s="780"/>
      <c r="D375" s="595" t="s">
        <v>775</v>
      </c>
      <c r="E375" s="252"/>
      <c r="F375" s="252"/>
      <c r="G375" s="252"/>
      <c r="H375" s="899"/>
      <c r="I375" s="899"/>
      <c r="J375" s="899"/>
      <c r="K375" s="899"/>
      <c r="L375" s="899"/>
      <c r="M375" s="899"/>
      <c r="N375" s="899"/>
      <c r="O375" s="899"/>
      <c r="P375" s="627"/>
      <c r="Q375" s="627"/>
      <c r="R375" s="627"/>
      <c r="S375" s="627"/>
      <c r="T375" s="1929"/>
      <c r="U375" s="1976"/>
      <c r="V375" s="1976"/>
      <c r="W375" s="1976"/>
      <c r="X375" s="1977"/>
      <c r="Y375" s="570" t="s">
        <v>773</v>
      </c>
      <c r="Z375" s="141"/>
      <c r="AA375" s="794">
        <f>IF(T375="?",0,IF(T375&lt;&gt;"",1,0))</f>
        <v>0</v>
      </c>
      <c r="AB375" s="136"/>
    </row>
    <row r="376" spans="1:28" s="313" customFormat="1" ht="5.25" customHeight="1" x14ac:dyDescent="0.2">
      <c r="A376" s="747"/>
      <c r="B376" s="216"/>
      <c r="C376" s="628"/>
      <c r="D376" s="252"/>
      <c r="E376" s="252"/>
      <c r="F376" s="252"/>
      <c r="G376" s="252"/>
      <c r="H376" s="899"/>
      <c r="I376" s="899"/>
      <c r="J376" s="899"/>
      <c r="K376" s="899"/>
      <c r="L376" s="899"/>
      <c r="M376" s="899"/>
      <c r="N376" s="899"/>
      <c r="O376" s="899"/>
      <c r="P376" s="899"/>
      <c r="Q376" s="899"/>
      <c r="R376" s="899"/>
      <c r="S376" s="899"/>
      <c r="T376" s="899"/>
      <c r="U376" s="899"/>
      <c r="V376" s="193"/>
      <c r="W376" s="193"/>
      <c r="X376" s="140"/>
      <c r="Y376" s="899"/>
      <c r="Z376" s="141"/>
      <c r="AA376" s="794"/>
      <c r="AB376" s="136"/>
    </row>
    <row r="377" spans="1:28" s="313" customFormat="1" ht="21" customHeight="1" x14ac:dyDescent="0.2">
      <c r="A377" s="745" t="s">
        <v>674</v>
      </c>
      <c r="B377" s="216"/>
      <c r="C377" s="780"/>
      <c r="D377" s="595" t="s">
        <v>776</v>
      </c>
      <c r="E377" s="252"/>
      <c r="F377" s="252"/>
      <c r="G377" s="252"/>
      <c r="H377" s="899"/>
      <c r="I377" s="899"/>
      <c r="J377" s="899"/>
      <c r="K377" s="899"/>
      <c r="L377" s="899"/>
      <c r="M377" s="899"/>
      <c r="N377" s="899"/>
      <c r="O377" s="899"/>
      <c r="P377" s="627"/>
      <c r="Q377" s="627"/>
      <c r="R377" s="627"/>
      <c r="S377" s="627"/>
      <c r="T377" s="1929"/>
      <c r="U377" s="1976"/>
      <c r="V377" s="1976"/>
      <c r="W377" s="1976"/>
      <c r="X377" s="1977"/>
      <c r="Y377" s="570" t="s">
        <v>773</v>
      </c>
      <c r="Z377" s="141"/>
      <c r="AA377" s="794">
        <f>IF(T377="?",0,IF(T377&lt;&gt;"",1,0))</f>
        <v>0</v>
      </c>
      <c r="AB377" s="136"/>
    </row>
    <row r="378" spans="1:28" s="313" customFormat="1" ht="5.25" customHeight="1" x14ac:dyDescent="0.2">
      <c r="A378" s="747"/>
      <c r="B378" s="216"/>
      <c r="C378" s="625"/>
      <c r="D378" s="625"/>
      <c r="E378" s="625"/>
      <c r="F378" s="625"/>
      <c r="G378" s="625"/>
      <c r="H378" s="625"/>
      <c r="I378" s="625"/>
      <c r="J378" s="625"/>
      <c r="K378" s="625"/>
      <c r="L378" s="625"/>
      <c r="M378" s="625"/>
      <c r="N378" s="625"/>
      <c r="O378" s="705"/>
      <c r="P378" s="705"/>
      <c r="Q378" s="705"/>
      <c r="R378" s="627"/>
      <c r="S378" s="627"/>
      <c r="T378" s="627"/>
      <c r="U378" s="625" t="s">
        <v>746</v>
      </c>
      <c r="V378" s="625"/>
      <c r="W378" s="193"/>
      <c r="X378" s="140"/>
      <c r="Y378" s="140"/>
      <c r="Z378" s="141"/>
      <c r="AA378" s="794"/>
      <c r="AB378" s="136"/>
    </row>
    <row r="379" spans="1:28" s="313" customFormat="1" ht="21" customHeight="1" x14ac:dyDescent="0.2">
      <c r="A379" s="745" t="s">
        <v>675</v>
      </c>
      <c r="B379" s="216"/>
      <c r="C379" s="595" t="s">
        <v>1129</v>
      </c>
      <c r="D379" s="627"/>
      <c r="E379" s="627"/>
      <c r="F379" s="627"/>
      <c r="G379" s="627"/>
      <c r="H379" s="225"/>
      <c r="I379" s="225"/>
      <c r="J379" s="225"/>
      <c r="K379" s="225"/>
      <c r="L379" s="225"/>
      <c r="M379" s="225"/>
      <c r="N379" s="225"/>
      <c r="O379" s="225"/>
      <c r="P379" s="2251" t="s">
        <v>849</v>
      </c>
      <c r="Q379" s="2252"/>
      <c r="R379" s="2253"/>
      <c r="S379" s="2253"/>
      <c r="T379" s="2253"/>
      <c r="U379" s="2253"/>
      <c r="V379" s="2253"/>
      <c r="W379" s="2253"/>
      <c r="X379" s="2254"/>
      <c r="Y379" s="140"/>
      <c r="Z379" s="141"/>
      <c r="AA379" s="794">
        <f>IF(P379="?",0,IF(P379&lt;&gt;"",1,0))</f>
        <v>0</v>
      </c>
      <c r="AB379" s="136"/>
    </row>
    <row r="380" spans="1:28" s="313" customFormat="1" ht="9" customHeight="1" x14ac:dyDescent="0.2">
      <c r="A380" s="743"/>
      <c r="B380" s="216"/>
      <c r="C380" s="625"/>
      <c r="D380" s="625"/>
      <c r="E380" s="625"/>
      <c r="F380" s="625"/>
      <c r="G380" s="625"/>
      <c r="H380" s="625"/>
      <c r="I380" s="625"/>
      <c r="J380" s="625"/>
      <c r="K380" s="625"/>
      <c r="L380" s="625"/>
      <c r="M380" s="625"/>
      <c r="N380" s="625"/>
      <c r="O380" s="625"/>
      <c r="P380" s="625"/>
      <c r="Q380" s="625"/>
      <c r="R380" s="625"/>
      <c r="S380" s="625"/>
      <c r="T380" s="625"/>
      <c r="U380" s="625"/>
      <c r="V380" s="625"/>
      <c r="W380" s="625"/>
      <c r="X380" s="140"/>
      <c r="Y380" s="140"/>
      <c r="Z380" s="141"/>
      <c r="AA380" s="794"/>
      <c r="AB380" s="136"/>
    </row>
    <row r="381" spans="1:28" s="313" customFormat="1" ht="5.45" customHeight="1" x14ac:dyDescent="0.2">
      <c r="A381" s="743"/>
      <c r="B381" s="244"/>
      <c r="C381" s="245"/>
      <c r="D381" s="245"/>
      <c r="E381" s="245"/>
      <c r="F381" s="245"/>
      <c r="G381" s="245"/>
      <c r="H381" s="245"/>
      <c r="I381" s="245"/>
      <c r="J381" s="245"/>
      <c r="K381" s="245"/>
      <c r="L381" s="245"/>
      <c r="M381" s="245"/>
      <c r="N381" s="245"/>
      <c r="O381" s="245"/>
      <c r="P381" s="245"/>
      <c r="Q381" s="245"/>
      <c r="R381" s="245"/>
      <c r="S381" s="245"/>
      <c r="T381" s="245"/>
      <c r="U381" s="245"/>
      <c r="V381" s="245"/>
      <c r="W381" s="245"/>
      <c r="X381" s="245"/>
      <c r="Y381" s="246"/>
      <c r="Z381" s="247"/>
      <c r="AA381" s="794"/>
      <c r="AB381" s="136"/>
    </row>
    <row r="382" spans="1:28" s="312" customFormat="1" ht="19.5" customHeight="1" x14ac:dyDescent="0.2">
      <c r="A382" s="750" t="s">
        <v>1615</v>
      </c>
      <c r="B382" s="150"/>
      <c r="C382" s="594" t="s">
        <v>1485</v>
      </c>
      <c r="D382" s="594"/>
      <c r="E382" s="594"/>
      <c r="F382" s="594"/>
      <c r="G382" s="594"/>
      <c r="H382" s="594"/>
      <c r="I382" s="594"/>
      <c r="J382" s="594"/>
      <c r="K382" s="594"/>
      <c r="L382" s="594"/>
      <c r="M382" s="594"/>
      <c r="N382" s="594"/>
      <c r="O382" s="594"/>
      <c r="P382" s="594"/>
      <c r="Q382" s="594"/>
      <c r="R382" s="594"/>
      <c r="S382" s="594"/>
      <c r="T382" s="1213" t="s">
        <v>849</v>
      </c>
      <c r="U382" s="594"/>
      <c r="V382" s="594"/>
      <c r="W382" s="594"/>
      <c r="X382" s="594"/>
      <c r="Y382" s="594"/>
      <c r="Z382" s="152"/>
      <c r="AA382" s="794">
        <f>IF(T382="?",0,IF(T382&lt;&gt;"",1,0))</f>
        <v>0</v>
      </c>
      <c r="AB382" s="27"/>
    </row>
    <row r="383" spans="1:28" s="768" customFormat="1" ht="15" customHeight="1" x14ac:dyDescent="0.2">
      <c r="A383" s="750"/>
      <c r="B383" s="155"/>
      <c r="C383" s="1124" t="s">
        <v>1486</v>
      </c>
      <c r="D383" s="840"/>
      <c r="E383" s="840"/>
      <c r="F383" s="122"/>
      <c r="G383" s="122"/>
      <c r="H383" s="122"/>
      <c r="I383" s="122"/>
      <c r="J383" s="122"/>
      <c r="K383" s="122"/>
      <c r="L383" s="122"/>
      <c r="M383" s="122"/>
      <c r="N383" s="122"/>
      <c r="O383" s="122"/>
      <c r="P383" s="122"/>
      <c r="Q383" s="122"/>
      <c r="R383" s="122"/>
      <c r="S383" s="122"/>
      <c r="T383" s="122"/>
      <c r="U383" s="122"/>
      <c r="V383" s="172"/>
      <c r="W383" s="172"/>
      <c r="X383" s="172"/>
      <c r="Y383" s="172"/>
      <c r="Z383" s="156"/>
      <c r="AA383" s="795"/>
      <c r="AB383" s="154"/>
    </row>
    <row r="384" spans="1:28" s="768" customFormat="1" ht="12" customHeight="1" x14ac:dyDescent="0.2">
      <c r="A384" s="750"/>
      <c r="B384" s="155"/>
      <c r="C384" s="840" t="s">
        <v>1487</v>
      </c>
      <c r="D384" s="840"/>
      <c r="E384" s="840"/>
      <c r="F384" s="122"/>
      <c r="G384" s="122"/>
      <c r="H384" s="122"/>
      <c r="I384" s="122"/>
      <c r="J384" s="122"/>
      <c r="K384" s="122"/>
      <c r="L384" s="122"/>
      <c r="M384" s="122"/>
      <c r="N384" s="122"/>
      <c r="O384" s="122"/>
      <c r="P384" s="122"/>
      <c r="Q384" s="122"/>
      <c r="R384" s="122"/>
      <c r="S384" s="122"/>
      <c r="T384" s="122"/>
      <c r="U384" s="122"/>
      <c r="V384" s="172"/>
      <c r="W384" s="172"/>
      <c r="X384" s="172"/>
      <c r="Y384" s="172"/>
      <c r="Z384" s="156"/>
      <c r="AA384" s="795"/>
      <c r="AB384" s="154"/>
    </row>
    <row r="385" spans="1:28" s="313" customFormat="1" ht="75" customHeight="1" x14ac:dyDescent="0.2">
      <c r="A385" s="745" t="s">
        <v>676</v>
      </c>
      <c r="B385" s="137"/>
      <c r="C385" s="1796"/>
      <c r="D385" s="1796"/>
      <c r="E385" s="1796"/>
      <c r="F385" s="1796"/>
      <c r="G385" s="1796"/>
      <c r="H385" s="1796"/>
      <c r="I385" s="1796"/>
      <c r="J385" s="1796"/>
      <c r="K385" s="1796"/>
      <c r="L385" s="1796"/>
      <c r="M385" s="1796"/>
      <c r="N385" s="1796"/>
      <c r="O385" s="1796"/>
      <c r="P385" s="1796"/>
      <c r="Q385" s="1796"/>
      <c r="R385" s="1796"/>
      <c r="S385" s="1796"/>
      <c r="T385" s="1796"/>
      <c r="U385" s="1796"/>
      <c r="V385" s="1796"/>
      <c r="W385" s="1796"/>
      <c r="X385" s="1796"/>
      <c r="Y385" s="140"/>
      <c r="Z385" s="141"/>
      <c r="AA385" s="794">
        <f>IF(C385="?",0,IF(C385&lt;&gt;"",1,0))</f>
        <v>0</v>
      </c>
      <c r="AB385" s="136"/>
    </row>
    <row r="386" spans="1:28" s="313" customFormat="1" ht="9" customHeight="1" x14ac:dyDescent="0.2">
      <c r="A386" s="741" t="str">
        <f>IF(L4&lt;&gt;"",L4,"")</f>
        <v>00000000</v>
      </c>
      <c r="B386" s="183"/>
      <c r="C386" s="147"/>
      <c r="D386" s="147"/>
      <c r="E386" s="147"/>
      <c r="F386" s="147"/>
      <c r="G386" s="147"/>
      <c r="H386" s="147"/>
      <c r="I386" s="147"/>
      <c r="J386" s="147"/>
      <c r="K386" s="147"/>
      <c r="L386" s="147"/>
      <c r="M386" s="147"/>
      <c r="N386" s="147"/>
      <c r="O386" s="147"/>
      <c r="P386" s="147"/>
      <c r="Q386" s="147"/>
      <c r="R386" s="147"/>
      <c r="S386" s="147"/>
      <c r="T386" s="147"/>
      <c r="U386" s="147"/>
      <c r="V386" s="147"/>
      <c r="W386" s="147"/>
      <c r="X386" s="147"/>
      <c r="Y386" s="148"/>
      <c r="Z386" s="149"/>
      <c r="AA386" s="794"/>
      <c r="AB386" s="136"/>
    </row>
    <row r="387" spans="1:28" s="313" customFormat="1" ht="5.25" customHeight="1" x14ac:dyDescent="0.2">
      <c r="A387" s="743"/>
      <c r="B387" s="234"/>
      <c r="C387" s="133"/>
      <c r="D387" s="133"/>
      <c r="E387" s="133"/>
      <c r="F387" s="133"/>
      <c r="G387" s="133"/>
      <c r="H387" s="133"/>
      <c r="I387" s="133"/>
      <c r="J387" s="133"/>
      <c r="K387" s="133"/>
      <c r="L387" s="133"/>
      <c r="M387" s="133"/>
      <c r="N387" s="133"/>
      <c r="O387" s="133"/>
      <c r="P387" s="133"/>
      <c r="Q387" s="133"/>
      <c r="R387" s="133"/>
      <c r="S387" s="133"/>
      <c r="T387" s="133"/>
      <c r="U387" s="133"/>
      <c r="V387" s="133"/>
      <c r="W387" s="133"/>
      <c r="X387" s="133"/>
      <c r="Y387" s="134"/>
      <c r="Z387" s="135"/>
      <c r="AA387" s="794"/>
      <c r="AB387" s="136"/>
    </row>
    <row r="388" spans="1:28" s="313" customFormat="1" ht="45" customHeight="1" x14ac:dyDescent="0.2">
      <c r="A388" s="743"/>
      <c r="B388" s="216"/>
      <c r="C388" s="1988" t="s">
        <v>1461</v>
      </c>
      <c r="D388" s="1988"/>
      <c r="E388" s="1988"/>
      <c r="F388" s="1988"/>
      <c r="G388" s="1988"/>
      <c r="H388" s="1988"/>
      <c r="I388" s="1988"/>
      <c r="J388" s="1988"/>
      <c r="K388" s="1988"/>
      <c r="L388" s="1988"/>
      <c r="M388" s="1988"/>
      <c r="N388" s="1988"/>
      <c r="O388" s="1988"/>
      <c r="P388" s="1988"/>
      <c r="Q388" s="1988"/>
      <c r="R388" s="1988"/>
      <c r="S388" s="1988"/>
      <c r="T388" s="1988"/>
      <c r="U388" s="1988"/>
      <c r="V388" s="1988"/>
      <c r="W388" s="1988"/>
      <c r="X388" s="1988"/>
      <c r="Y388" s="1988"/>
      <c r="Z388" s="141"/>
      <c r="AA388" s="794"/>
      <c r="AB388" s="136"/>
    </row>
    <row r="389" spans="1:28" s="313" customFormat="1" ht="48" customHeight="1" x14ac:dyDescent="0.2">
      <c r="A389" s="746" t="s">
        <v>219</v>
      </c>
      <c r="B389" s="137"/>
      <c r="C389" s="2022" t="s">
        <v>1793</v>
      </c>
      <c r="D389" s="1788"/>
      <c r="E389" s="1788"/>
      <c r="F389" s="1788"/>
      <c r="G389" s="1788"/>
      <c r="H389" s="2023"/>
      <c r="I389" s="2023"/>
      <c r="J389" s="2023"/>
      <c r="K389" s="2023"/>
      <c r="L389" s="2023"/>
      <c r="M389" s="2023"/>
      <c r="N389" s="2023"/>
      <c r="O389" s="2023"/>
      <c r="P389" s="2023"/>
      <c r="Q389" s="2023"/>
      <c r="R389" s="2023"/>
      <c r="S389" s="2023"/>
      <c r="T389" s="2023"/>
      <c r="U389" s="2023"/>
      <c r="V389" s="2023"/>
      <c r="W389" s="2023"/>
      <c r="X389" s="1278"/>
      <c r="Y389" s="140"/>
      <c r="Z389" s="141"/>
      <c r="AA389" s="794"/>
      <c r="AB389" s="136"/>
    </row>
    <row r="390" spans="1:28" s="313" customFormat="1" ht="9" customHeight="1" x14ac:dyDescent="0.2">
      <c r="A390" s="743"/>
      <c r="B390" s="137"/>
      <c r="C390" s="242"/>
      <c r="D390" s="242"/>
      <c r="E390" s="242"/>
      <c r="F390" s="242"/>
      <c r="G390" s="242"/>
      <c r="H390" s="625"/>
      <c r="I390" s="625"/>
      <c r="J390" s="625"/>
      <c r="K390" s="625"/>
      <c r="L390" s="625"/>
      <c r="M390" s="625"/>
      <c r="N390" s="625"/>
      <c r="O390" s="625"/>
      <c r="P390" s="625"/>
      <c r="Q390" s="625"/>
      <c r="R390" s="625"/>
      <c r="S390" s="625"/>
      <c r="T390" s="625"/>
      <c r="U390" s="625"/>
      <c r="V390" s="625"/>
      <c r="W390" s="625"/>
      <c r="X390" s="625"/>
      <c r="Y390" s="140"/>
      <c r="Z390" s="141"/>
      <c r="AA390" s="794"/>
      <c r="AB390" s="136"/>
    </row>
    <row r="391" spans="1:28" s="313" customFormat="1" ht="36" customHeight="1" x14ac:dyDescent="0.2">
      <c r="A391" s="748"/>
      <c r="B391" s="216"/>
      <c r="C391" s="2151" t="s">
        <v>1331</v>
      </c>
      <c r="D391" s="2152"/>
      <c r="E391" s="2152"/>
      <c r="F391" s="2152"/>
      <c r="G391" s="2152"/>
      <c r="H391" s="2152"/>
      <c r="I391" s="2152"/>
      <c r="J391" s="2152"/>
      <c r="K391" s="2152"/>
      <c r="L391" s="2152"/>
      <c r="M391" s="2152"/>
      <c r="N391" s="2153"/>
      <c r="O391" s="2144" t="s">
        <v>1133</v>
      </c>
      <c r="P391" s="2145"/>
      <c r="Q391" s="2145"/>
      <c r="R391" s="2145"/>
      <c r="S391" s="2145"/>
      <c r="T391" s="2144" t="s">
        <v>1134</v>
      </c>
      <c r="U391" s="2145"/>
      <c r="V391" s="2145"/>
      <c r="W391" s="2145"/>
      <c r="X391" s="2146"/>
      <c r="Y391" s="140"/>
      <c r="Z391" s="141"/>
      <c r="AA391" s="794"/>
      <c r="AB391" s="136"/>
    </row>
    <row r="392" spans="1:28" s="313" customFormat="1" ht="21" customHeight="1" x14ac:dyDescent="0.2">
      <c r="A392" s="747" t="s">
        <v>662</v>
      </c>
      <c r="B392" s="216"/>
      <c r="C392" s="575" t="s">
        <v>227</v>
      </c>
      <c r="D392" s="600"/>
      <c r="E392" s="248"/>
      <c r="F392" s="248"/>
      <c r="G392" s="248"/>
      <c r="H392" s="248"/>
      <c r="I392" s="248"/>
      <c r="J392" s="248"/>
      <c r="K392" s="248"/>
      <c r="L392" s="248"/>
      <c r="M392" s="248"/>
      <c r="N392" s="621"/>
      <c r="O392" s="2235"/>
      <c r="P392" s="2140"/>
      <c r="Q392" s="2140"/>
      <c r="R392" s="2140"/>
      <c r="S392" s="2236"/>
      <c r="T392" s="2235"/>
      <c r="U392" s="2140"/>
      <c r="V392" s="2140"/>
      <c r="W392" s="2140"/>
      <c r="X392" s="2236"/>
      <c r="Y392" s="140" t="s">
        <v>773</v>
      </c>
      <c r="Z392" s="141"/>
      <c r="AA392" s="794">
        <f t="shared" ref="AA392:AA399" si="5">IF(O392="?",0,IF(O392&lt;&gt;"",1,0))+IF(T392="?",0,IF(T392&lt;&gt;"",1,0))</f>
        <v>0</v>
      </c>
      <c r="AB392" s="136"/>
    </row>
    <row r="393" spans="1:28" s="313" customFormat="1" ht="21" customHeight="1" x14ac:dyDescent="0.2">
      <c r="A393" s="747" t="s">
        <v>663</v>
      </c>
      <c r="B393" s="216"/>
      <c r="C393" s="2129" t="s">
        <v>1533</v>
      </c>
      <c r="D393" s="2018"/>
      <c r="E393" s="2018"/>
      <c r="F393" s="2018"/>
      <c r="G393" s="2018"/>
      <c r="H393" s="2018"/>
      <c r="I393" s="2018"/>
      <c r="J393" s="2018"/>
      <c r="K393" s="2018"/>
      <c r="L393" s="2018"/>
      <c r="M393" s="2018"/>
      <c r="N393" s="2019"/>
      <c r="O393" s="2235"/>
      <c r="P393" s="2140"/>
      <c r="Q393" s="2140"/>
      <c r="R393" s="2140"/>
      <c r="S393" s="2236"/>
      <c r="T393" s="2235"/>
      <c r="U393" s="2140"/>
      <c r="V393" s="2140"/>
      <c r="W393" s="2140"/>
      <c r="X393" s="2236"/>
      <c r="Y393" s="140" t="s">
        <v>773</v>
      </c>
      <c r="Z393" s="141"/>
      <c r="AA393" s="794">
        <f t="shared" si="5"/>
        <v>0</v>
      </c>
      <c r="AB393" s="136"/>
    </row>
    <row r="394" spans="1:28" s="313" customFormat="1" ht="21" customHeight="1" x14ac:dyDescent="0.2">
      <c r="A394" s="747" t="s">
        <v>664</v>
      </c>
      <c r="B394" s="216"/>
      <c r="C394" s="575" t="s">
        <v>148</v>
      </c>
      <c r="D394" s="600"/>
      <c r="E394" s="248"/>
      <c r="F394" s="248"/>
      <c r="G394" s="248"/>
      <c r="H394" s="248"/>
      <c r="I394" s="248"/>
      <c r="J394" s="248"/>
      <c r="K394" s="248"/>
      <c r="L394" s="248"/>
      <c r="M394" s="248"/>
      <c r="N394" s="621"/>
      <c r="O394" s="2235"/>
      <c r="P394" s="2140"/>
      <c r="Q394" s="2140"/>
      <c r="R394" s="2140"/>
      <c r="S394" s="2236"/>
      <c r="T394" s="2235"/>
      <c r="U394" s="2140"/>
      <c r="V394" s="2140"/>
      <c r="W394" s="2140"/>
      <c r="X394" s="2236"/>
      <c r="Y394" s="140" t="s">
        <v>773</v>
      </c>
      <c r="Z394" s="141"/>
      <c r="AA394" s="794">
        <f t="shared" si="5"/>
        <v>0</v>
      </c>
      <c r="AB394" s="136"/>
    </row>
    <row r="395" spans="1:28" s="313" customFormat="1" ht="21" customHeight="1" x14ac:dyDescent="0.2">
      <c r="A395" s="747" t="s">
        <v>665</v>
      </c>
      <c r="B395" s="216"/>
      <c r="C395" s="575" t="s">
        <v>244</v>
      </c>
      <c r="D395" s="600"/>
      <c r="E395" s="248"/>
      <c r="F395" s="248"/>
      <c r="G395" s="248"/>
      <c r="H395" s="248"/>
      <c r="I395" s="248"/>
      <c r="J395" s="248"/>
      <c r="K395" s="248"/>
      <c r="L395" s="248"/>
      <c r="M395" s="248"/>
      <c r="N395" s="621"/>
      <c r="O395" s="2235"/>
      <c r="P395" s="2140"/>
      <c r="Q395" s="2140"/>
      <c r="R395" s="2140"/>
      <c r="S395" s="2236"/>
      <c r="T395" s="2235"/>
      <c r="U395" s="2140"/>
      <c r="V395" s="2140"/>
      <c r="W395" s="2140"/>
      <c r="X395" s="2236"/>
      <c r="Y395" s="140" t="s">
        <v>773</v>
      </c>
      <c r="Z395" s="141"/>
      <c r="AA395" s="794">
        <f t="shared" si="5"/>
        <v>0</v>
      </c>
      <c r="AB395" s="136"/>
    </row>
    <row r="396" spans="1:28" s="313" customFormat="1" ht="21" customHeight="1" x14ac:dyDescent="0.2">
      <c r="A396" s="747" t="s">
        <v>666</v>
      </c>
      <c r="B396" s="216"/>
      <c r="C396" s="575" t="s">
        <v>1</v>
      </c>
      <c r="D396" s="600"/>
      <c r="E396" s="248"/>
      <c r="F396" s="248"/>
      <c r="G396" s="248"/>
      <c r="H396" s="248"/>
      <c r="I396" s="248"/>
      <c r="J396" s="248"/>
      <c r="K396" s="248"/>
      <c r="L396" s="248"/>
      <c r="M396" s="248"/>
      <c r="N396" s="621"/>
      <c r="O396" s="2235"/>
      <c r="P396" s="2140"/>
      <c r="Q396" s="2140"/>
      <c r="R396" s="2140"/>
      <c r="S396" s="2236"/>
      <c r="T396" s="2235"/>
      <c r="U396" s="2140"/>
      <c r="V396" s="2140"/>
      <c r="W396" s="2140"/>
      <c r="X396" s="2236"/>
      <c r="Y396" s="140" t="s">
        <v>773</v>
      </c>
      <c r="Z396" s="141"/>
      <c r="AA396" s="794">
        <f t="shared" si="5"/>
        <v>0</v>
      </c>
      <c r="AB396" s="136"/>
    </row>
    <row r="397" spans="1:28" s="313" customFormat="1" ht="21" customHeight="1" x14ac:dyDescent="0.2">
      <c r="A397" s="747" t="s">
        <v>668</v>
      </c>
      <c r="B397" s="216"/>
      <c r="C397" s="575" t="s">
        <v>3</v>
      </c>
      <c r="D397" s="600"/>
      <c r="E397" s="248"/>
      <c r="F397" s="248"/>
      <c r="G397" s="248"/>
      <c r="H397" s="248"/>
      <c r="I397" s="248"/>
      <c r="J397" s="248"/>
      <c r="K397" s="248"/>
      <c r="L397" s="248"/>
      <c r="M397" s="248"/>
      <c r="N397" s="621"/>
      <c r="O397" s="2235"/>
      <c r="P397" s="2140"/>
      <c r="Q397" s="2140"/>
      <c r="R397" s="2140"/>
      <c r="S397" s="2236"/>
      <c r="T397" s="2235"/>
      <c r="U397" s="2140"/>
      <c r="V397" s="2140"/>
      <c r="W397" s="2140"/>
      <c r="X397" s="2236"/>
      <c r="Y397" s="140" t="s">
        <v>773</v>
      </c>
      <c r="Z397" s="141"/>
      <c r="AA397" s="794">
        <f t="shared" si="5"/>
        <v>0</v>
      </c>
      <c r="AB397" s="136"/>
    </row>
    <row r="398" spans="1:28" s="313" customFormat="1" ht="21" customHeight="1" x14ac:dyDescent="0.2">
      <c r="A398" s="747" t="s">
        <v>669</v>
      </c>
      <c r="B398" s="216"/>
      <c r="C398" s="575" t="s">
        <v>0</v>
      </c>
      <c r="D398" s="600"/>
      <c r="E398" s="248"/>
      <c r="F398" s="248"/>
      <c r="G398" s="248"/>
      <c r="H398" s="248"/>
      <c r="I398" s="248"/>
      <c r="J398" s="248"/>
      <c r="K398" s="248"/>
      <c r="L398" s="248"/>
      <c r="M398" s="248"/>
      <c r="N398" s="621"/>
      <c r="O398" s="2235"/>
      <c r="P398" s="2140"/>
      <c r="Q398" s="2140"/>
      <c r="R398" s="2140"/>
      <c r="S398" s="2236"/>
      <c r="T398" s="2235"/>
      <c r="U398" s="2140"/>
      <c r="V398" s="2140"/>
      <c r="W398" s="2140"/>
      <c r="X398" s="2236"/>
      <c r="Y398" s="140" t="s">
        <v>773</v>
      </c>
      <c r="Z398" s="141"/>
      <c r="AA398" s="794">
        <f t="shared" si="5"/>
        <v>0</v>
      </c>
      <c r="AB398" s="136"/>
    </row>
    <row r="399" spans="1:28" s="313" customFormat="1" ht="24" customHeight="1" thickBot="1" x14ac:dyDescent="0.25">
      <c r="A399" s="747" t="s">
        <v>667</v>
      </c>
      <c r="B399" s="216"/>
      <c r="C399" s="914" t="s">
        <v>149</v>
      </c>
      <c r="D399" s="913"/>
      <c r="E399" s="569"/>
      <c r="F399" s="569"/>
      <c r="G399" s="569"/>
      <c r="H399" s="569"/>
      <c r="I399" s="569"/>
      <c r="J399" s="569"/>
      <c r="K399" s="569"/>
      <c r="L399" s="569"/>
      <c r="M399" s="569"/>
      <c r="N399" s="569"/>
      <c r="O399" s="2262"/>
      <c r="P399" s="2263"/>
      <c r="Q399" s="2263"/>
      <c r="R399" s="2263"/>
      <c r="S399" s="2264"/>
      <c r="T399" s="2262"/>
      <c r="U399" s="2263"/>
      <c r="V399" s="2263"/>
      <c r="W399" s="2263"/>
      <c r="X399" s="2264"/>
      <c r="Y399" s="140" t="s">
        <v>773</v>
      </c>
      <c r="Z399" s="141"/>
      <c r="AA399" s="794">
        <f t="shared" si="5"/>
        <v>0</v>
      </c>
      <c r="AB399" s="136"/>
    </row>
    <row r="400" spans="1:28" s="313" customFormat="1" ht="9" customHeight="1" thickTop="1" x14ac:dyDescent="0.2">
      <c r="A400" s="743"/>
      <c r="B400" s="214"/>
      <c r="C400" s="215"/>
      <c r="D400" s="215"/>
      <c r="E400" s="215"/>
      <c r="F400" s="215"/>
      <c r="G400" s="215"/>
      <c r="H400" s="215"/>
      <c r="I400" s="215"/>
      <c r="J400" s="215"/>
      <c r="K400" s="215"/>
      <c r="L400" s="215"/>
      <c r="M400" s="215"/>
      <c r="N400" s="215"/>
      <c r="O400" s="215"/>
      <c r="P400" s="215"/>
      <c r="Q400" s="215"/>
      <c r="R400" s="215"/>
      <c r="S400" s="215"/>
      <c r="T400" s="215"/>
      <c r="U400" s="215"/>
      <c r="V400" s="215"/>
      <c r="W400" s="215"/>
      <c r="X400" s="215"/>
      <c r="Y400" s="144"/>
      <c r="Z400" s="145"/>
      <c r="AA400" s="794"/>
      <c r="AB400" s="136"/>
    </row>
    <row r="401" spans="1:28" s="313" customFormat="1" ht="9" customHeight="1" x14ac:dyDescent="0.2">
      <c r="A401" s="743"/>
      <c r="B401" s="216"/>
      <c r="C401" s="628"/>
      <c r="D401" s="628"/>
      <c r="E401" s="628"/>
      <c r="F401" s="628"/>
      <c r="G401" s="628"/>
      <c r="H401" s="628"/>
      <c r="I401" s="628"/>
      <c r="J401" s="628"/>
      <c r="K401" s="628"/>
      <c r="L401" s="628"/>
      <c r="M401" s="628"/>
      <c r="N401" s="628"/>
      <c r="O401" s="628"/>
      <c r="P401" s="628"/>
      <c r="Q401" s="628"/>
      <c r="R401" s="628"/>
      <c r="S401" s="628"/>
      <c r="T401" s="628"/>
      <c r="U401" s="628"/>
      <c r="V401" s="628"/>
      <c r="W401" s="628"/>
      <c r="X401" s="628"/>
      <c r="Y401" s="140"/>
      <c r="Z401" s="141"/>
      <c r="AA401" s="794"/>
      <c r="AB401" s="136"/>
    </row>
    <row r="402" spans="1:28" s="313" customFormat="1" ht="24" customHeight="1" x14ac:dyDescent="0.2">
      <c r="A402" s="745" t="s">
        <v>670</v>
      </c>
      <c r="B402" s="216"/>
      <c r="C402" s="1782" t="s">
        <v>1481</v>
      </c>
      <c r="D402" s="1782"/>
      <c r="E402" s="1782"/>
      <c r="F402" s="1782"/>
      <c r="G402" s="1782"/>
      <c r="H402" s="1782"/>
      <c r="I402" s="1782"/>
      <c r="J402" s="1782"/>
      <c r="K402" s="1782"/>
      <c r="L402" s="1782"/>
      <c r="M402" s="1782"/>
      <c r="N402" s="1782"/>
      <c r="O402" s="1782"/>
      <c r="P402" s="1782"/>
      <c r="Q402" s="1782"/>
      <c r="R402" s="1782"/>
      <c r="S402" s="2255"/>
      <c r="T402" s="1929"/>
      <c r="U402" s="1976"/>
      <c r="V402" s="1976"/>
      <c r="W402" s="1976"/>
      <c r="X402" s="1977"/>
      <c r="Y402" s="570" t="s">
        <v>773</v>
      </c>
      <c r="Z402" s="141"/>
      <c r="AA402" s="794">
        <f>IF(T402="?",0,IF(T402&lt;&gt;"",1,0))</f>
        <v>0</v>
      </c>
      <c r="AB402" s="136"/>
    </row>
    <row r="403" spans="1:28" s="313" customFormat="1" ht="5.25" customHeight="1" x14ac:dyDescent="0.2">
      <c r="A403" s="747"/>
      <c r="B403" s="137"/>
      <c r="C403" s="625"/>
      <c r="D403" s="625"/>
      <c r="E403" s="625"/>
      <c r="F403" s="625"/>
      <c r="G403" s="625"/>
      <c r="H403" s="625"/>
      <c r="I403" s="625"/>
      <c r="J403" s="625"/>
      <c r="K403" s="625"/>
      <c r="L403" s="625"/>
      <c r="M403" s="625"/>
      <c r="N403" s="625"/>
      <c r="O403" s="625"/>
      <c r="P403" s="625"/>
      <c r="Q403" s="625"/>
      <c r="R403" s="625"/>
      <c r="S403" s="625"/>
      <c r="T403" s="625"/>
      <c r="U403" s="625"/>
      <c r="V403" s="193"/>
      <c r="W403" s="193"/>
      <c r="X403" s="140"/>
      <c r="Y403" s="625"/>
      <c r="Z403" s="141"/>
      <c r="AA403" s="794"/>
      <c r="AB403" s="136"/>
    </row>
    <row r="404" spans="1:28" s="313" customFormat="1" ht="24" customHeight="1" x14ac:dyDescent="0.2">
      <c r="A404" s="747" t="s">
        <v>1257</v>
      </c>
      <c r="B404" s="216"/>
      <c r="C404" s="1782" t="s">
        <v>1482</v>
      </c>
      <c r="D404" s="1782"/>
      <c r="E404" s="1782"/>
      <c r="F404" s="1782"/>
      <c r="G404" s="1782"/>
      <c r="H404" s="1782"/>
      <c r="I404" s="1782"/>
      <c r="J404" s="1782"/>
      <c r="K404" s="1782"/>
      <c r="L404" s="1782"/>
      <c r="M404" s="1782"/>
      <c r="N404" s="1782"/>
      <c r="O404" s="1782"/>
      <c r="P404" s="1782"/>
      <c r="Q404" s="1782"/>
      <c r="R404" s="1782"/>
      <c r="S404" s="2255"/>
      <c r="T404" s="1929"/>
      <c r="U404" s="1976"/>
      <c r="V404" s="1976"/>
      <c r="W404" s="1976"/>
      <c r="X404" s="1977"/>
      <c r="Y404" s="570" t="s">
        <v>773</v>
      </c>
      <c r="Z404" s="141"/>
      <c r="AA404" s="794">
        <f>IF(T404="?",0,IF(T404&lt;&gt;"",1,0))</f>
        <v>0</v>
      </c>
      <c r="AB404" s="932"/>
    </row>
    <row r="405" spans="1:28" s="313" customFormat="1" ht="5.25" customHeight="1" x14ac:dyDescent="0.2">
      <c r="A405" s="747"/>
      <c r="B405" s="137"/>
      <c r="C405" s="625"/>
      <c r="D405" s="625"/>
      <c r="E405" s="625"/>
      <c r="F405" s="625"/>
      <c r="G405" s="625"/>
      <c r="H405" s="625"/>
      <c r="I405" s="625"/>
      <c r="J405" s="625"/>
      <c r="K405" s="625"/>
      <c r="L405" s="625"/>
      <c r="M405" s="625"/>
      <c r="N405" s="625"/>
      <c r="O405" s="625"/>
      <c r="P405" s="625"/>
      <c r="Q405" s="625"/>
      <c r="R405" s="625"/>
      <c r="S405" s="625"/>
      <c r="T405" s="625"/>
      <c r="U405" s="625"/>
      <c r="V405" s="193"/>
      <c r="W405" s="193"/>
      <c r="X405" s="140"/>
      <c r="Y405" s="625"/>
      <c r="Z405" s="141"/>
      <c r="AA405" s="794"/>
      <c r="AB405" s="136"/>
    </row>
    <row r="406" spans="1:28" s="313" customFormat="1" ht="24" customHeight="1" x14ac:dyDescent="0.2">
      <c r="A406" s="745" t="s">
        <v>671</v>
      </c>
      <c r="B406" s="216"/>
      <c r="C406" s="1782" t="s">
        <v>1483</v>
      </c>
      <c r="D406" s="1782"/>
      <c r="E406" s="1782"/>
      <c r="F406" s="1782"/>
      <c r="G406" s="1782"/>
      <c r="H406" s="1782"/>
      <c r="I406" s="1782"/>
      <c r="J406" s="1782"/>
      <c r="K406" s="1782"/>
      <c r="L406" s="1782"/>
      <c r="M406" s="1782"/>
      <c r="N406" s="1782"/>
      <c r="O406" s="1782"/>
      <c r="P406" s="1751"/>
      <c r="Q406" s="1751"/>
      <c r="R406" s="1751"/>
      <c r="S406" s="2054"/>
      <c r="T406" s="1929"/>
      <c r="U406" s="1976"/>
      <c r="V406" s="1976"/>
      <c r="W406" s="1976"/>
      <c r="X406" s="1977"/>
      <c r="Y406" s="570" t="s">
        <v>773</v>
      </c>
      <c r="Z406" s="141"/>
      <c r="AA406" s="794">
        <f>IF(T406="?",0,IF(T406&lt;&gt;"",1,0))</f>
        <v>0</v>
      </c>
      <c r="AB406" s="136"/>
    </row>
    <row r="407" spans="1:28" s="313" customFormat="1" ht="5.45" customHeight="1" x14ac:dyDescent="0.2">
      <c r="A407" s="743"/>
      <c r="B407" s="216"/>
      <c r="C407" s="625"/>
      <c r="D407" s="625"/>
      <c r="E407" s="625"/>
      <c r="F407" s="625"/>
      <c r="G407" s="625"/>
      <c r="H407" s="625"/>
      <c r="I407" s="625"/>
      <c r="J407" s="625"/>
      <c r="K407" s="625"/>
      <c r="L407" s="625"/>
      <c r="M407" s="625"/>
      <c r="N407" s="625"/>
      <c r="O407" s="625"/>
      <c r="P407" s="625"/>
      <c r="Q407" s="625"/>
      <c r="R407" s="625"/>
      <c r="S407" s="625"/>
      <c r="T407" s="625"/>
      <c r="U407" s="625"/>
      <c r="V407" s="193"/>
      <c r="W407" s="193"/>
      <c r="X407" s="140"/>
      <c r="Y407" s="625"/>
      <c r="Z407" s="141"/>
      <c r="AA407" s="794"/>
      <c r="AB407" s="136"/>
    </row>
    <row r="408" spans="1:28" s="313" customFormat="1" ht="24" customHeight="1" x14ac:dyDescent="0.2">
      <c r="A408" s="745" t="s">
        <v>672</v>
      </c>
      <c r="B408" s="216"/>
      <c r="C408" s="1782" t="s">
        <v>1484</v>
      </c>
      <c r="D408" s="1782"/>
      <c r="E408" s="1782"/>
      <c r="F408" s="1782"/>
      <c r="G408" s="1782"/>
      <c r="H408" s="1782"/>
      <c r="I408" s="1782"/>
      <c r="J408" s="1782"/>
      <c r="K408" s="1782"/>
      <c r="L408" s="1782"/>
      <c r="M408" s="1751"/>
      <c r="N408" s="1751"/>
      <c r="O408" s="1751"/>
      <c r="P408" s="1751"/>
      <c r="Q408" s="1751"/>
      <c r="R408" s="1751"/>
      <c r="S408" s="2054"/>
      <c r="T408" s="1929"/>
      <c r="U408" s="1976"/>
      <c r="V408" s="1976"/>
      <c r="W408" s="1976"/>
      <c r="X408" s="1977"/>
      <c r="Y408" s="570" t="s">
        <v>773</v>
      </c>
      <c r="Z408" s="141"/>
      <c r="AA408" s="794">
        <f>IF(T408="?",0,IF(T408&lt;&gt;"",1,0))</f>
        <v>0</v>
      </c>
      <c r="AB408" s="136"/>
    </row>
    <row r="409" spans="1:28" s="313" customFormat="1" ht="5.25" customHeight="1" x14ac:dyDescent="0.2">
      <c r="A409" s="743"/>
      <c r="B409" s="216"/>
      <c r="C409" s="628"/>
      <c r="D409" s="628"/>
      <c r="E409" s="628"/>
      <c r="F409" s="628"/>
      <c r="G409" s="628"/>
      <c r="H409" s="628"/>
      <c r="I409" s="628"/>
      <c r="J409" s="628"/>
      <c r="K409" s="628"/>
      <c r="L409" s="628"/>
      <c r="M409" s="628"/>
      <c r="N409" s="628"/>
      <c r="O409" s="628"/>
      <c r="P409" s="628"/>
      <c r="Q409" s="628"/>
      <c r="R409" s="628"/>
      <c r="S409" s="628"/>
      <c r="T409" s="628"/>
      <c r="U409" s="628"/>
      <c r="V409" s="193"/>
      <c r="W409" s="193"/>
      <c r="X409" s="140"/>
      <c r="Y409" s="628"/>
      <c r="Z409" s="141"/>
      <c r="AA409" s="794"/>
      <c r="AB409" s="136"/>
    </row>
    <row r="410" spans="1:28" s="313" customFormat="1" ht="21" customHeight="1" x14ac:dyDescent="0.2">
      <c r="A410" s="745" t="s">
        <v>673</v>
      </c>
      <c r="B410" s="216"/>
      <c r="C410" s="780"/>
      <c r="D410" s="595" t="s">
        <v>775</v>
      </c>
      <c r="E410" s="252"/>
      <c r="F410" s="252"/>
      <c r="G410" s="252"/>
      <c r="H410" s="899"/>
      <c r="I410" s="899"/>
      <c r="J410" s="899"/>
      <c r="K410" s="899"/>
      <c r="L410" s="899"/>
      <c r="M410" s="899"/>
      <c r="N410" s="899"/>
      <c r="O410" s="899"/>
      <c r="P410" s="627"/>
      <c r="Q410" s="627"/>
      <c r="R410" s="627"/>
      <c r="S410" s="627"/>
      <c r="T410" s="1929"/>
      <c r="U410" s="1976"/>
      <c r="V410" s="1976"/>
      <c r="W410" s="1976"/>
      <c r="X410" s="1977"/>
      <c r="Y410" s="570" t="s">
        <v>773</v>
      </c>
      <c r="Z410" s="141"/>
      <c r="AA410" s="794">
        <f>IF(T410="?",0,IF(T410&lt;&gt;"",1,0))</f>
        <v>0</v>
      </c>
      <c r="AB410" s="136"/>
    </row>
    <row r="411" spans="1:28" s="313" customFormat="1" ht="5.25" customHeight="1" x14ac:dyDescent="0.2">
      <c r="A411" s="752"/>
      <c r="B411" s="216"/>
      <c r="C411" s="628"/>
      <c r="D411" s="252"/>
      <c r="E411" s="252"/>
      <c r="F411" s="252"/>
      <c r="G411" s="252"/>
      <c r="H411" s="899"/>
      <c r="I411" s="899"/>
      <c r="J411" s="899"/>
      <c r="K411" s="899"/>
      <c r="L411" s="899"/>
      <c r="M411" s="899"/>
      <c r="N411" s="899"/>
      <c r="O411" s="899"/>
      <c r="P411" s="899"/>
      <c r="Q411" s="899"/>
      <c r="R411" s="899"/>
      <c r="S411" s="899"/>
      <c r="T411" s="899"/>
      <c r="U411" s="899"/>
      <c r="V411" s="193"/>
      <c r="W411" s="193"/>
      <c r="X411" s="140"/>
      <c r="Y411" s="899"/>
      <c r="Z411" s="141"/>
      <c r="AA411" s="794"/>
      <c r="AB411" s="136"/>
    </row>
    <row r="412" spans="1:28" s="313" customFormat="1" ht="21" customHeight="1" x14ac:dyDescent="0.2">
      <c r="A412" s="745" t="s">
        <v>674</v>
      </c>
      <c r="B412" s="216"/>
      <c r="C412" s="780"/>
      <c r="D412" s="595" t="s">
        <v>776</v>
      </c>
      <c r="E412" s="252"/>
      <c r="F412" s="252"/>
      <c r="G412" s="252"/>
      <c r="H412" s="899"/>
      <c r="I412" s="899"/>
      <c r="J412" s="899"/>
      <c r="K412" s="899"/>
      <c r="L412" s="899"/>
      <c r="M412" s="899"/>
      <c r="N412" s="899"/>
      <c r="O412" s="899"/>
      <c r="P412" s="627"/>
      <c r="Q412" s="627"/>
      <c r="R412" s="627"/>
      <c r="S412" s="627"/>
      <c r="T412" s="1929"/>
      <c r="U412" s="1976"/>
      <c r="V412" s="1976"/>
      <c r="W412" s="1976"/>
      <c r="X412" s="1977"/>
      <c r="Y412" s="570" t="s">
        <v>773</v>
      </c>
      <c r="Z412" s="141"/>
      <c r="AA412" s="794">
        <f>IF(T412="?",0,IF(T412&lt;&gt;"",1,0))</f>
        <v>0</v>
      </c>
      <c r="AB412" s="136"/>
    </row>
    <row r="413" spans="1:28" s="313" customFormat="1" ht="5.25" customHeight="1" x14ac:dyDescent="0.2">
      <c r="A413" s="743"/>
      <c r="B413" s="216"/>
      <c r="C413" s="625"/>
      <c r="D413" s="625"/>
      <c r="E413" s="625"/>
      <c r="F413" s="625"/>
      <c r="G413" s="625"/>
      <c r="H413" s="625"/>
      <c r="I413" s="625"/>
      <c r="J413" s="625"/>
      <c r="K413" s="625"/>
      <c r="L413" s="625"/>
      <c r="M413" s="625"/>
      <c r="N413" s="625"/>
      <c r="O413" s="705"/>
      <c r="P413" s="705"/>
      <c r="Q413" s="705"/>
      <c r="R413" s="627"/>
      <c r="S413" s="627"/>
      <c r="T413" s="627"/>
      <c r="U413" s="625" t="s">
        <v>746</v>
      </c>
      <c r="V413" s="625"/>
      <c r="W413" s="193"/>
      <c r="X413" s="140"/>
      <c r="Y413" s="140"/>
      <c r="Z413" s="141"/>
      <c r="AA413" s="794"/>
      <c r="AB413" s="136"/>
    </row>
    <row r="414" spans="1:28" s="313" customFormat="1" ht="21" customHeight="1" x14ac:dyDescent="0.2">
      <c r="A414" s="745" t="s">
        <v>675</v>
      </c>
      <c r="B414" s="216"/>
      <c r="C414" s="595" t="s">
        <v>1129</v>
      </c>
      <c r="D414" s="627"/>
      <c r="E414" s="627"/>
      <c r="F414" s="627"/>
      <c r="G414" s="627"/>
      <c r="H414" s="225"/>
      <c r="I414" s="225"/>
      <c r="J414" s="225"/>
      <c r="K414" s="225"/>
      <c r="L414" s="225"/>
      <c r="M414" s="225"/>
      <c r="N414" s="225"/>
      <c r="O414" s="225"/>
      <c r="P414" s="2251" t="s">
        <v>849</v>
      </c>
      <c r="Q414" s="2252"/>
      <c r="R414" s="2253"/>
      <c r="S414" s="2253"/>
      <c r="T414" s="2253"/>
      <c r="U414" s="2253"/>
      <c r="V414" s="2253"/>
      <c r="W414" s="2253"/>
      <c r="X414" s="2254"/>
      <c r="Y414" s="140"/>
      <c r="Z414" s="141"/>
      <c r="AA414" s="794">
        <f>IF(P414="?",0,IF(P414&lt;&gt;"",1,0))</f>
        <v>0</v>
      </c>
      <c r="AB414" s="136"/>
    </row>
    <row r="415" spans="1:28" s="313" customFormat="1" ht="9" customHeight="1" x14ac:dyDescent="0.2">
      <c r="A415" s="743"/>
      <c r="B415" s="216"/>
      <c r="C415" s="625"/>
      <c r="D415" s="625"/>
      <c r="E415" s="625"/>
      <c r="F415" s="625"/>
      <c r="G415" s="625"/>
      <c r="H415" s="625"/>
      <c r="I415" s="625"/>
      <c r="J415" s="625"/>
      <c r="K415" s="625"/>
      <c r="L415" s="625"/>
      <c r="M415" s="625"/>
      <c r="N415" s="625"/>
      <c r="O415" s="625"/>
      <c r="P415" s="625"/>
      <c r="Q415" s="625"/>
      <c r="R415" s="625"/>
      <c r="S415" s="625"/>
      <c r="T415" s="625"/>
      <c r="U415" s="625"/>
      <c r="V415" s="625"/>
      <c r="W415" s="625"/>
      <c r="X415" s="140"/>
      <c r="Y415" s="140"/>
      <c r="Z415" s="141"/>
      <c r="AA415" s="794"/>
      <c r="AB415" s="136"/>
    </row>
    <row r="416" spans="1:28" s="313" customFormat="1" ht="5.45" customHeight="1" x14ac:dyDescent="0.2">
      <c r="A416" s="743"/>
      <c r="B416" s="244"/>
      <c r="C416" s="245"/>
      <c r="D416" s="245"/>
      <c r="E416" s="245"/>
      <c r="F416" s="245"/>
      <c r="G416" s="245"/>
      <c r="H416" s="245"/>
      <c r="I416" s="245"/>
      <c r="J416" s="245"/>
      <c r="K416" s="245"/>
      <c r="L416" s="245"/>
      <c r="M416" s="245"/>
      <c r="N416" s="245"/>
      <c r="O416" s="245"/>
      <c r="P416" s="245"/>
      <c r="Q416" s="245"/>
      <c r="R416" s="245"/>
      <c r="S416" s="245"/>
      <c r="T416" s="245"/>
      <c r="U416" s="245"/>
      <c r="V416" s="245"/>
      <c r="W416" s="245"/>
      <c r="X416" s="245"/>
      <c r="Y416" s="246"/>
      <c r="Z416" s="247"/>
      <c r="AA416" s="794"/>
      <c r="AB416" s="136"/>
    </row>
    <row r="417" spans="1:28" s="312" customFormat="1" ht="19.5" customHeight="1" x14ac:dyDescent="0.2">
      <c r="A417" s="750" t="s">
        <v>1615</v>
      </c>
      <c r="B417" s="150"/>
      <c r="C417" s="594" t="s">
        <v>1485</v>
      </c>
      <c r="D417" s="594"/>
      <c r="E417" s="594"/>
      <c r="F417" s="594"/>
      <c r="G417" s="594"/>
      <c r="H417" s="594"/>
      <c r="I417" s="594"/>
      <c r="J417" s="594"/>
      <c r="K417" s="594"/>
      <c r="L417" s="594"/>
      <c r="M417" s="594"/>
      <c r="N417" s="594"/>
      <c r="O417" s="594"/>
      <c r="P417" s="594"/>
      <c r="Q417" s="594"/>
      <c r="R417" s="594"/>
      <c r="S417" s="594"/>
      <c r="T417" s="1213" t="s">
        <v>849</v>
      </c>
      <c r="U417" s="594"/>
      <c r="V417" s="594"/>
      <c r="W417" s="594"/>
      <c r="X417" s="594"/>
      <c r="Y417" s="594"/>
      <c r="Z417" s="152"/>
      <c r="AA417" s="794">
        <f>IF(T417="?",0,IF(T417&lt;&gt;"",1,0))</f>
        <v>0</v>
      </c>
      <c r="AB417" s="27"/>
    </row>
    <row r="418" spans="1:28" s="768" customFormat="1" ht="15" customHeight="1" x14ac:dyDescent="0.2">
      <c r="A418" s="750"/>
      <c r="B418" s="155"/>
      <c r="C418" s="1124" t="s">
        <v>1486</v>
      </c>
      <c r="D418" s="840"/>
      <c r="E418" s="840"/>
      <c r="F418" s="122"/>
      <c r="G418" s="122"/>
      <c r="H418" s="122"/>
      <c r="I418" s="122"/>
      <c r="J418" s="122"/>
      <c r="K418" s="122"/>
      <c r="L418" s="122"/>
      <c r="M418" s="122"/>
      <c r="N418" s="122"/>
      <c r="O418" s="122"/>
      <c r="P418" s="122"/>
      <c r="Q418" s="122"/>
      <c r="R418" s="122"/>
      <c r="S418" s="122"/>
      <c r="T418" s="122"/>
      <c r="U418" s="122"/>
      <c r="V418" s="172"/>
      <c r="W418" s="172"/>
      <c r="X418" s="172"/>
      <c r="Y418" s="172"/>
      <c r="Z418" s="156"/>
      <c r="AA418" s="795"/>
      <c r="AB418" s="27"/>
    </row>
    <row r="419" spans="1:28" s="768" customFormat="1" ht="12" customHeight="1" x14ac:dyDescent="0.2">
      <c r="A419" s="750"/>
      <c r="B419" s="155"/>
      <c r="C419" s="840" t="s">
        <v>1487</v>
      </c>
      <c r="D419" s="840"/>
      <c r="E419" s="840"/>
      <c r="F419" s="122"/>
      <c r="G419" s="122"/>
      <c r="H419" s="122"/>
      <c r="I419" s="122"/>
      <c r="J419" s="122"/>
      <c r="K419" s="122"/>
      <c r="L419" s="122"/>
      <c r="M419" s="122"/>
      <c r="N419" s="122"/>
      <c r="O419" s="122"/>
      <c r="P419" s="122"/>
      <c r="Q419" s="122"/>
      <c r="R419" s="122"/>
      <c r="S419" s="122"/>
      <c r="T419" s="122"/>
      <c r="U419" s="122"/>
      <c r="V419" s="172"/>
      <c r="W419" s="172"/>
      <c r="X419" s="172"/>
      <c r="Y419" s="172"/>
      <c r="Z419" s="156"/>
      <c r="AA419" s="795"/>
      <c r="AB419" s="154"/>
    </row>
    <row r="420" spans="1:28" s="313" customFormat="1" ht="75" customHeight="1" x14ac:dyDescent="0.2">
      <c r="A420" s="745" t="s">
        <v>676</v>
      </c>
      <c r="B420" s="137"/>
      <c r="C420" s="1796"/>
      <c r="D420" s="1796"/>
      <c r="E420" s="1796"/>
      <c r="F420" s="1796"/>
      <c r="G420" s="1796"/>
      <c r="H420" s="1796"/>
      <c r="I420" s="1796"/>
      <c r="J420" s="1796"/>
      <c r="K420" s="1796"/>
      <c r="L420" s="1796"/>
      <c r="M420" s="1796"/>
      <c r="N420" s="1796"/>
      <c r="O420" s="1796"/>
      <c r="P420" s="1796"/>
      <c r="Q420" s="1796"/>
      <c r="R420" s="1796"/>
      <c r="S420" s="1796"/>
      <c r="T420" s="1796"/>
      <c r="U420" s="1796"/>
      <c r="V420" s="1796"/>
      <c r="W420" s="1796"/>
      <c r="X420" s="1796"/>
      <c r="Y420" s="140"/>
      <c r="Z420" s="141"/>
      <c r="AA420" s="794">
        <f>IF(C420="?",0,IF(C420&lt;&gt;"",1,0))</f>
        <v>0</v>
      </c>
      <c r="AB420" s="136"/>
    </row>
    <row r="421" spans="1:28" s="313" customFormat="1" ht="9" customHeight="1" x14ac:dyDescent="0.2">
      <c r="A421" s="741" t="str">
        <f>IF(L4&lt;&gt;"",L4,"")</f>
        <v>00000000</v>
      </c>
      <c r="B421" s="183"/>
      <c r="C421" s="147"/>
      <c r="D421" s="147"/>
      <c r="E421" s="147"/>
      <c r="F421" s="147"/>
      <c r="G421" s="147"/>
      <c r="H421" s="147"/>
      <c r="I421" s="147"/>
      <c r="J421" s="147"/>
      <c r="K421" s="147"/>
      <c r="L421" s="147"/>
      <c r="M421" s="147"/>
      <c r="N421" s="147"/>
      <c r="O421" s="147"/>
      <c r="P421" s="147"/>
      <c r="Q421" s="147"/>
      <c r="R421" s="147"/>
      <c r="S421" s="147"/>
      <c r="T421" s="147"/>
      <c r="U421" s="147"/>
      <c r="V421" s="147"/>
      <c r="W421" s="147"/>
      <c r="X421" s="147"/>
      <c r="Y421" s="148"/>
      <c r="Z421" s="149"/>
      <c r="AA421" s="794"/>
      <c r="AB421" s="136"/>
    </row>
    <row r="422" spans="1:28" s="313" customFormat="1" ht="9" customHeight="1" x14ac:dyDescent="0.2">
      <c r="A422" s="743"/>
      <c r="B422" s="169"/>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1"/>
      <c r="AA422" s="794"/>
      <c r="AB422" s="136"/>
    </row>
    <row r="423" spans="1:28" s="312" customFormat="1" ht="45" customHeight="1" x14ac:dyDescent="0.2">
      <c r="A423" s="753"/>
      <c r="B423" s="150"/>
      <c r="C423" s="1783" t="s">
        <v>866</v>
      </c>
      <c r="D423" s="1783"/>
      <c r="E423" s="1783"/>
      <c r="F423" s="1783"/>
      <c r="G423" s="1783"/>
      <c r="H423" s="1783"/>
      <c r="I423" s="1783"/>
      <c r="J423" s="1783"/>
      <c r="K423" s="1783"/>
      <c r="L423" s="1783"/>
      <c r="M423" s="1783"/>
      <c r="N423" s="1783"/>
      <c r="O423" s="1783"/>
      <c r="P423" s="1783"/>
      <c r="Q423" s="1783"/>
      <c r="R423" s="1783"/>
      <c r="S423" s="1783"/>
      <c r="T423" s="1783"/>
      <c r="U423" s="1783"/>
      <c r="V423" s="1783"/>
      <c r="W423" s="1783"/>
      <c r="X423" s="1783"/>
      <c r="Y423" s="594"/>
      <c r="Z423" s="152"/>
      <c r="AA423" s="795"/>
      <c r="AB423" s="27"/>
    </row>
    <row r="424" spans="1:28" ht="300" customHeight="1" x14ac:dyDescent="0.2">
      <c r="A424" s="750" t="s">
        <v>794</v>
      </c>
      <c r="B424" s="174"/>
      <c r="C424" s="1784"/>
      <c r="D424" s="1784"/>
      <c r="E424" s="1784"/>
      <c r="F424" s="1784"/>
      <c r="G424" s="1784"/>
      <c r="H424" s="1784"/>
      <c r="I424" s="1784"/>
      <c r="J424" s="1784"/>
      <c r="K424" s="1784"/>
      <c r="L424" s="1784"/>
      <c r="M424" s="1784"/>
      <c r="N424" s="1784"/>
      <c r="O424" s="1784"/>
      <c r="P424" s="1784"/>
      <c r="Q424" s="1784"/>
      <c r="R424" s="1784"/>
      <c r="S424" s="1784"/>
      <c r="T424" s="1784"/>
      <c r="U424" s="1784"/>
      <c r="V424" s="1784"/>
      <c r="W424" s="1784"/>
      <c r="X424" s="1784"/>
      <c r="Y424" s="594"/>
      <c r="Z424" s="175"/>
      <c r="AA424" s="794">
        <f>IF(C424="?",0,IF(C424&lt;&gt;"",1,0))</f>
        <v>0</v>
      </c>
      <c r="AB424" s="12"/>
    </row>
    <row r="425" spans="1:28" s="312" customFormat="1" ht="5.25" customHeight="1" x14ac:dyDescent="0.2">
      <c r="A425" s="753"/>
      <c r="B425" s="166"/>
      <c r="C425" s="167"/>
      <c r="D425" s="167"/>
      <c r="E425" s="167"/>
      <c r="F425" s="167"/>
      <c r="G425" s="167"/>
      <c r="H425" s="167"/>
      <c r="I425" s="167"/>
      <c r="J425" s="167"/>
      <c r="K425" s="167"/>
      <c r="L425" s="167"/>
      <c r="M425" s="167"/>
      <c r="N425" s="167"/>
      <c r="O425" s="167"/>
      <c r="P425" s="167"/>
      <c r="Q425" s="167"/>
      <c r="R425" s="167"/>
      <c r="S425" s="167"/>
      <c r="T425" s="167"/>
      <c r="U425" s="167"/>
      <c r="V425" s="167"/>
      <c r="W425" s="167"/>
      <c r="X425" s="167"/>
      <c r="Y425" s="167"/>
      <c r="Z425" s="168"/>
      <c r="AA425" s="795"/>
      <c r="AB425" s="27"/>
    </row>
    <row r="426" spans="1:28" s="313" customFormat="1" ht="5.45" customHeight="1" x14ac:dyDescent="0.2">
      <c r="A426" s="269"/>
      <c r="B426" s="132"/>
      <c r="C426" s="133"/>
      <c r="D426" s="133"/>
      <c r="E426" s="133"/>
      <c r="F426" s="133"/>
      <c r="G426" s="133"/>
      <c r="H426" s="133"/>
      <c r="I426" s="133"/>
      <c r="J426" s="133"/>
      <c r="K426" s="133"/>
      <c r="L426" s="133"/>
      <c r="M426" s="133"/>
      <c r="N426" s="133"/>
      <c r="O426" s="133"/>
      <c r="P426" s="133"/>
      <c r="Q426" s="133"/>
      <c r="R426" s="133"/>
      <c r="S426" s="133"/>
      <c r="T426" s="133"/>
      <c r="U426" s="133"/>
      <c r="V426" s="134"/>
      <c r="W426" s="134"/>
      <c r="X426" s="134"/>
      <c r="Y426" s="134"/>
      <c r="Z426" s="135"/>
      <c r="AA426" s="794"/>
      <c r="AB426" s="136"/>
    </row>
    <row r="427" spans="1:28" s="712" customFormat="1" ht="120" customHeight="1" x14ac:dyDescent="0.2">
      <c r="A427" s="269"/>
      <c r="B427" s="211"/>
      <c r="C427" s="821"/>
      <c r="D427" s="1971" t="s">
        <v>1083</v>
      </c>
      <c r="E427" s="1971"/>
      <c r="F427" s="1971"/>
      <c r="G427" s="1971"/>
      <c r="H427" s="1971"/>
      <c r="I427" s="1971"/>
      <c r="J427" s="1971"/>
      <c r="K427" s="1971"/>
      <c r="L427" s="1971"/>
      <c r="M427" s="1971"/>
      <c r="N427" s="1971"/>
      <c r="O427" s="1971"/>
      <c r="P427" s="1971"/>
      <c r="Q427" s="1971"/>
      <c r="R427" s="1971"/>
      <c r="S427" s="1971"/>
      <c r="T427" s="1971"/>
      <c r="U427" s="1971"/>
      <c r="V427" s="1971"/>
      <c r="W427" s="1971"/>
      <c r="X427" s="2017"/>
      <c r="Y427" s="594"/>
      <c r="Z427" s="212"/>
      <c r="AA427" s="794"/>
      <c r="AB427" s="213"/>
    </row>
    <row r="428" spans="1:28" s="313" customFormat="1" ht="5.25" customHeight="1" x14ac:dyDescent="0.2">
      <c r="A428" s="269"/>
      <c r="B428" s="216"/>
      <c r="C428" s="591"/>
      <c r="D428" s="591"/>
      <c r="E428" s="591"/>
      <c r="F428" s="591"/>
      <c r="G428" s="591"/>
      <c r="H428" s="591"/>
      <c r="I428" s="591"/>
      <c r="J428" s="591"/>
      <c r="K428" s="591"/>
      <c r="L428" s="591"/>
      <c r="M428" s="591"/>
      <c r="N428" s="591"/>
      <c r="O428" s="591"/>
      <c r="P428" s="591"/>
      <c r="Q428" s="591"/>
      <c r="R428" s="591"/>
      <c r="S428" s="591"/>
      <c r="T428" s="591"/>
      <c r="U428" s="591"/>
      <c r="V428" s="591"/>
      <c r="W428" s="591"/>
      <c r="X428" s="591"/>
      <c r="Y428" s="591"/>
      <c r="Z428" s="141"/>
      <c r="AA428" s="794"/>
      <c r="AB428" s="136"/>
    </row>
    <row r="429" spans="1:28" s="769" customFormat="1" ht="22.5" customHeight="1" x14ac:dyDescent="0.2">
      <c r="A429" s="269"/>
      <c r="B429" s="137"/>
      <c r="C429" s="589" t="s">
        <v>804</v>
      </c>
      <c r="D429" s="589"/>
      <c r="E429" s="589"/>
      <c r="F429" s="589"/>
      <c r="G429" s="589"/>
      <c r="H429" s="589"/>
      <c r="I429" s="589"/>
      <c r="J429" s="589"/>
      <c r="K429" s="589"/>
      <c r="L429" s="589"/>
      <c r="M429" s="589"/>
      <c r="N429" s="589"/>
      <c r="O429" s="589"/>
      <c r="P429" s="589"/>
      <c r="Q429" s="589"/>
      <c r="R429" s="586"/>
      <c r="S429" s="586"/>
      <c r="T429" s="586"/>
      <c r="U429" s="586"/>
      <c r="V429" s="586"/>
      <c r="W429" s="586"/>
      <c r="X429" s="586"/>
      <c r="Y429" s="585"/>
      <c r="Z429" s="217"/>
      <c r="AA429" s="794"/>
      <c r="AB429" s="218"/>
    </row>
    <row r="430" spans="1:28" s="313" customFormat="1" ht="5.25" customHeight="1" x14ac:dyDescent="0.2">
      <c r="A430" s="269"/>
      <c r="B430" s="216"/>
      <c r="C430" s="591"/>
      <c r="D430" s="588"/>
      <c r="E430" s="588"/>
      <c r="F430" s="591"/>
      <c r="G430" s="591"/>
      <c r="H430" s="591"/>
      <c r="I430" s="591"/>
      <c r="J430" s="591"/>
      <c r="K430" s="591"/>
      <c r="L430" s="591"/>
      <c r="M430" s="591"/>
      <c r="N430" s="591"/>
      <c r="O430" s="591"/>
      <c r="P430" s="591"/>
      <c r="Q430" s="591"/>
      <c r="R430" s="591"/>
      <c r="S430" s="591"/>
      <c r="T430" s="591"/>
      <c r="U430" s="591"/>
      <c r="V430" s="591"/>
      <c r="W430" s="591"/>
      <c r="X430" s="591"/>
      <c r="Y430" s="591"/>
      <c r="Z430" s="141"/>
      <c r="AA430" s="794"/>
      <c r="AB430" s="136"/>
    </row>
    <row r="431" spans="1:28" s="313" customFormat="1" ht="21" customHeight="1" x14ac:dyDescent="0.2">
      <c r="A431" s="274" t="s">
        <v>839</v>
      </c>
      <c r="B431" s="216"/>
      <c r="C431" s="591" t="s">
        <v>69</v>
      </c>
      <c r="D431" s="588"/>
      <c r="E431" s="588"/>
      <c r="F431" s="591"/>
      <c r="G431" s="591"/>
      <c r="H431" s="591"/>
      <c r="I431" s="2259"/>
      <c r="J431" s="2260"/>
      <c r="K431" s="2260"/>
      <c r="L431" s="2260"/>
      <c r="M431" s="2260"/>
      <c r="N431" s="2260"/>
      <c r="O431" s="2260"/>
      <c r="P431" s="2260"/>
      <c r="Q431" s="2260"/>
      <c r="R431" s="2260"/>
      <c r="S431" s="2260"/>
      <c r="T431" s="2260"/>
      <c r="U431" s="2260"/>
      <c r="V431" s="2260"/>
      <c r="W431" s="2260"/>
      <c r="X431" s="2261"/>
      <c r="Y431" s="591"/>
      <c r="Z431" s="141"/>
      <c r="AA431" s="794">
        <f>IF(I431="?",0,IF(I431&lt;&gt;"",1,0))</f>
        <v>0</v>
      </c>
      <c r="AB431" s="136"/>
    </row>
    <row r="432" spans="1:28" s="313" customFormat="1" ht="5.25" customHeight="1" x14ac:dyDescent="0.2">
      <c r="A432" s="269"/>
      <c r="B432" s="216"/>
      <c r="C432" s="586"/>
      <c r="D432" s="588"/>
      <c r="E432" s="588"/>
      <c r="F432" s="591"/>
      <c r="G432" s="591"/>
      <c r="H432" s="591"/>
      <c r="I432" s="591"/>
      <c r="J432" s="591"/>
      <c r="K432" s="591"/>
      <c r="L432" s="591"/>
      <c r="M432" s="591"/>
      <c r="N432" s="591"/>
      <c r="O432" s="591"/>
      <c r="P432" s="591"/>
      <c r="Q432" s="591"/>
      <c r="R432" s="591"/>
      <c r="S432" s="591"/>
      <c r="T432" s="591"/>
      <c r="U432" s="591"/>
      <c r="V432" s="591"/>
      <c r="W432" s="591"/>
      <c r="X432" s="591"/>
      <c r="Y432" s="591"/>
      <c r="Z432" s="141"/>
      <c r="AA432" s="794"/>
      <c r="AB432" s="136"/>
    </row>
    <row r="433" spans="1:28" s="313" customFormat="1" ht="21" customHeight="1" x14ac:dyDescent="0.2">
      <c r="A433" s="274" t="s">
        <v>840</v>
      </c>
      <c r="B433" s="221"/>
      <c r="C433" s="591" t="s">
        <v>51</v>
      </c>
      <c r="D433" s="588"/>
      <c r="E433" s="588"/>
      <c r="F433" s="591"/>
      <c r="G433" s="591"/>
      <c r="H433" s="591"/>
      <c r="I433" s="2259"/>
      <c r="J433" s="2260"/>
      <c r="K433" s="2260"/>
      <c r="L433" s="2260"/>
      <c r="M433" s="2260"/>
      <c r="N433" s="2260"/>
      <c r="O433" s="2260"/>
      <c r="P433" s="2260"/>
      <c r="Q433" s="2260"/>
      <c r="R433" s="2260"/>
      <c r="S433" s="2260"/>
      <c r="T433" s="2260"/>
      <c r="U433" s="2260"/>
      <c r="V433" s="2260"/>
      <c r="W433" s="2260"/>
      <c r="X433" s="2261"/>
      <c r="Y433" s="591"/>
      <c r="Z433" s="141"/>
      <c r="AA433" s="794">
        <f>IF(I433="?",0,IF(I433&lt;&gt;"",1,0))</f>
        <v>0</v>
      </c>
      <c r="AB433" s="136"/>
    </row>
    <row r="434" spans="1:28" s="313" customFormat="1" ht="5.25" customHeight="1" x14ac:dyDescent="0.2">
      <c r="A434" s="269"/>
      <c r="B434" s="216"/>
      <c r="C434" s="586"/>
      <c r="D434" s="588"/>
      <c r="E434" s="588"/>
      <c r="F434" s="591"/>
      <c r="G434" s="591"/>
      <c r="H434" s="591"/>
      <c r="I434" s="591"/>
      <c r="J434" s="591"/>
      <c r="K434" s="591"/>
      <c r="L434" s="591"/>
      <c r="M434" s="591"/>
      <c r="N434" s="591"/>
      <c r="O434" s="591"/>
      <c r="P434" s="591"/>
      <c r="Q434" s="591"/>
      <c r="R434" s="591"/>
      <c r="S434" s="591"/>
      <c r="T434" s="591"/>
      <c r="U434" s="591"/>
      <c r="V434" s="591"/>
      <c r="W434" s="591"/>
      <c r="X434" s="591"/>
      <c r="Y434" s="591"/>
      <c r="Z434" s="141"/>
      <c r="AA434" s="794"/>
      <c r="AB434" s="136"/>
    </row>
    <row r="435" spans="1:28" s="313" customFormat="1" ht="21" customHeight="1" x14ac:dyDescent="0.2">
      <c r="A435" s="274" t="s">
        <v>841</v>
      </c>
      <c r="B435" s="221"/>
      <c r="C435" s="591" t="s">
        <v>205</v>
      </c>
      <c r="D435" s="588"/>
      <c r="E435" s="588"/>
      <c r="F435" s="591"/>
      <c r="G435" s="591"/>
      <c r="H435" s="591"/>
      <c r="I435" s="2259"/>
      <c r="J435" s="2260"/>
      <c r="K435" s="2260"/>
      <c r="L435" s="2260"/>
      <c r="M435" s="2260"/>
      <c r="N435" s="2260"/>
      <c r="O435" s="2260"/>
      <c r="P435" s="2260"/>
      <c r="Q435" s="2260"/>
      <c r="R435" s="2260"/>
      <c r="S435" s="2260"/>
      <c r="T435" s="2260"/>
      <c r="U435" s="2260"/>
      <c r="V435" s="2260"/>
      <c r="W435" s="2260"/>
      <c r="X435" s="2261"/>
      <c r="Y435" s="591"/>
      <c r="Z435" s="141"/>
      <c r="AA435" s="794">
        <f>IF(I435="?",0,IF(I435&lt;&gt;"",1,0))</f>
        <v>0</v>
      </c>
      <c r="AB435" s="136"/>
    </row>
    <row r="436" spans="1:28" s="313" customFormat="1" ht="5.25" customHeight="1" x14ac:dyDescent="0.2">
      <c r="A436" s="269"/>
      <c r="B436" s="214"/>
      <c r="C436" s="215"/>
      <c r="D436" s="215"/>
      <c r="E436" s="215"/>
      <c r="F436" s="215"/>
      <c r="G436" s="215"/>
      <c r="H436" s="215"/>
      <c r="I436" s="215"/>
      <c r="J436" s="215"/>
      <c r="K436" s="215"/>
      <c r="L436" s="215"/>
      <c r="M436" s="215"/>
      <c r="N436" s="215"/>
      <c r="O436" s="215"/>
      <c r="P436" s="215"/>
      <c r="Q436" s="215"/>
      <c r="R436" s="215"/>
      <c r="S436" s="215"/>
      <c r="T436" s="215"/>
      <c r="U436" s="215"/>
      <c r="V436" s="215"/>
      <c r="W436" s="215"/>
      <c r="X436" s="215"/>
      <c r="Y436" s="215"/>
      <c r="Z436" s="145"/>
      <c r="AA436" s="794"/>
      <c r="AB436" s="136"/>
    </row>
    <row r="437" spans="1:28" s="313" customFormat="1" ht="5.25" customHeight="1" x14ac:dyDescent="0.2">
      <c r="A437" s="269"/>
      <c r="B437" s="216"/>
      <c r="C437" s="591"/>
      <c r="D437" s="591"/>
      <c r="E437" s="591"/>
      <c r="F437" s="591"/>
      <c r="G437" s="591"/>
      <c r="H437" s="591"/>
      <c r="I437" s="591"/>
      <c r="J437" s="591"/>
      <c r="K437" s="591"/>
      <c r="L437" s="591"/>
      <c r="M437" s="591"/>
      <c r="N437" s="591"/>
      <c r="O437" s="591"/>
      <c r="P437" s="591"/>
      <c r="Q437" s="591"/>
      <c r="R437" s="591"/>
      <c r="S437" s="591"/>
      <c r="T437" s="591"/>
      <c r="U437" s="591"/>
      <c r="V437" s="591"/>
      <c r="W437" s="591"/>
      <c r="X437" s="591"/>
      <c r="Y437" s="591"/>
      <c r="Z437" s="141"/>
      <c r="AA437" s="794"/>
      <c r="AB437" s="136"/>
    </row>
    <row r="438" spans="1:28" s="711" customFormat="1" ht="36" customHeight="1" x14ac:dyDescent="0.2">
      <c r="A438" s="269"/>
      <c r="B438" s="211"/>
      <c r="C438" s="804"/>
      <c r="D438" s="1971" t="s">
        <v>1082</v>
      </c>
      <c r="E438" s="1971"/>
      <c r="F438" s="1971"/>
      <c r="G438" s="1971"/>
      <c r="H438" s="1971"/>
      <c r="I438" s="1971"/>
      <c r="J438" s="1971"/>
      <c r="K438" s="1971"/>
      <c r="L438" s="1971"/>
      <c r="M438" s="1971"/>
      <c r="N438" s="1971"/>
      <c r="O438" s="1971"/>
      <c r="P438" s="1971"/>
      <c r="Q438" s="1971"/>
      <c r="R438" s="1971"/>
      <c r="S438" s="1971"/>
      <c r="T438" s="1971"/>
      <c r="U438" s="1971"/>
      <c r="V438" s="1971"/>
      <c r="W438" s="1971"/>
      <c r="X438" s="2017"/>
      <c r="Y438" s="594"/>
      <c r="Z438" s="212"/>
      <c r="AA438" s="794"/>
      <c r="AB438" s="222"/>
    </row>
    <row r="439" spans="1:28" s="313" customFormat="1" ht="5.25" customHeight="1" x14ac:dyDescent="0.2">
      <c r="A439" s="269"/>
      <c r="B439" s="214"/>
      <c r="C439" s="215"/>
      <c r="D439" s="215"/>
      <c r="E439" s="215"/>
      <c r="F439" s="215"/>
      <c r="G439" s="215"/>
      <c r="H439" s="215"/>
      <c r="I439" s="215"/>
      <c r="J439" s="215"/>
      <c r="K439" s="215"/>
      <c r="L439" s="215"/>
      <c r="M439" s="215"/>
      <c r="N439" s="215"/>
      <c r="O439" s="215"/>
      <c r="P439" s="215"/>
      <c r="Q439" s="215"/>
      <c r="R439" s="215"/>
      <c r="S439" s="215"/>
      <c r="T439" s="215"/>
      <c r="U439" s="215"/>
      <c r="V439" s="215"/>
      <c r="W439" s="215"/>
      <c r="X439" s="215"/>
      <c r="Y439" s="215"/>
      <c r="Z439" s="145"/>
      <c r="AA439" s="794"/>
      <c r="AB439" s="136"/>
    </row>
    <row r="440" spans="1:28" s="313" customFormat="1" ht="5.25" customHeight="1" x14ac:dyDescent="0.2">
      <c r="A440" s="743"/>
      <c r="B440" s="216"/>
      <c r="C440" s="591"/>
      <c r="D440" s="591"/>
      <c r="E440" s="591"/>
      <c r="F440" s="591"/>
      <c r="G440" s="591"/>
      <c r="H440" s="591"/>
      <c r="I440" s="591"/>
      <c r="J440" s="591"/>
      <c r="K440" s="591"/>
      <c r="L440" s="591"/>
      <c r="M440" s="591"/>
      <c r="N440" s="591"/>
      <c r="O440" s="591"/>
      <c r="P440" s="591"/>
      <c r="Q440" s="591"/>
      <c r="R440" s="591"/>
      <c r="S440" s="591"/>
      <c r="T440" s="591"/>
      <c r="U440" s="591"/>
      <c r="V440" s="591"/>
      <c r="W440" s="591"/>
      <c r="X440" s="591"/>
      <c r="Y440" s="591"/>
      <c r="Z440" s="141"/>
      <c r="AA440" s="794"/>
      <c r="AB440" s="136"/>
    </row>
    <row r="441" spans="1:28" s="313" customFormat="1" ht="30.75" customHeight="1" x14ac:dyDescent="0.2">
      <c r="A441" s="745" t="s">
        <v>941</v>
      </c>
      <c r="B441" s="216"/>
      <c r="C441" s="1782" t="s">
        <v>837</v>
      </c>
      <c r="D441" s="1782"/>
      <c r="E441" s="1782"/>
      <c r="F441" s="1782"/>
      <c r="G441" s="1782"/>
      <c r="H441" s="1782"/>
      <c r="I441" s="1782"/>
      <c r="J441" s="1782"/>
      <c r="K441" s="1782"/>
      <c r="L441" s="1782"/>
      <c r="M441" s="1782"/>
      <c r="N441" s="1782"/>
      <c r="O441" s="1782"/>
      <c r="P441" s="1782"/>
      <c r="Q441" s="1782"/>
      <c r="R441" s="1782"/>
      <c r="S441" s="1782"/>
      <c r="T441" s="1782"/>
      <c r="U441" s="302"/>
      <c r="V441" s="302"/>
      <c r="W441" s="1358" t="s">
        <v>849</v>
      </c>
      <c r="X441" s="1359"/>
      <c r="Y441" s="591"/>
      <c r="Z441" s="141"/>
      <c r="AA441" s="794">
        <f>IF(W441="?",0,IF(W441&lt;&gt;"",1,0))</f>
        <v>0</v>
      </c>
      <c r="AB441" s="136"/>
    </row>
    <row r="442" spans="1:28" s="313" customFormat="1" ht="10.5" customHeight="1" x14ac:dyDescent="0.2">
      <c r="A442" s="741" t="str">
        <f>IF(L4&lt;&gt;"",L4,"")</f>
        <v>00000000</v>
      </c>
      <c r="B442" s="183"/>
      <c r="C442" s="184"/>
      <c r="D442" s="184"/>
      <c r="E442" s="184"/>
      <c r="F442" s="184"/>
      <c r="G442" s="184"/>
      <c r="H442" s="184"/>
      <c r="I442" s="184"/>
      <c r="J442" s="184"/>
      <c r="K442" s="184"/>
      <c r="L442" s="184"/>
      <c r="M442" s="184"/>
      <c r="N442" s="184"/>
      <c r="O442" s="184"/>
      <c r="P442" s="184"/>
      <c r="Q442" s="184"/>
      <c r="R442" s="184"/>
      <c r="S442" s="184"/>
      <c r="T442" s="184"/>
      <c r="U442" s="184"/>
      <c r="V442" s="184"/>
      <c r="W442" s="184"/>
      <c r="X442" s="184"/>
      <c r="Y442" s="184"/>
      <c r="Z442" s="149"/>
      <c r="AA442" s="794"/>
      <c r="AB442" s="136"/>
    </row>
    <row r="443" spans="1:28" x14ac:dyDescent="0.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B443" s="12"/>
    </row>
  </sheetData>
  <sheetProtection algorithmName="SHA-512" hashValue="15ShCypVmDd1YRoEF8nZheptz9XsV+OhMrp9JLKym4cu/yEv+VYtZzb3L9QwrMrvl5QjuuZaRgwuKprM1aStNA==" saltValue="icagiBNiLSOA8Vv+4C5j3A==" spinCount="100000" sheet="1" selectLockedCells="1"/>
  <mergeCells count="469">
    <mergeCell ref="U249:X249"/>
    <mergeCell ref="U250:X250"/>
    <mergeCell ref="C330:X330"/>
    <mergeCell ref="M271:O271"/>
    <mergeCell ref="Q245:X245"/>
    <mergeCell ref="Q246:T246"/>
    <mergeCell ref="U246:X246"/>
    <mergeCell ref="Q247:T247"/>
    <mergeCell ref="U288:X288"/>
    <mergeCell ref="S270:U270"/>
    <mergeCell ref="S271:U271"/>
    <mergeCell ref="M273:O273"/>
    <mergeCell ref="M275:O275"/>
    <mergeCell ref="C285:X285"/>
    <mergeCell ref="U248:X248"/>
    <mergeCell ref="Q249:T249"/>
    <mergeCell ref="Q250:T250"/>
    <mergeCell ref="P270:R270"/>
    <mergeCell ref="P276:R276"/>
    <mergeCell ref="S276:U276"/>
    <mergeCell ref="V272:X272"/>
    <mergeCell ref="V273:X273"/>
    <mergeCell ref="C324:X324"/>
    <mergeCell ref="C328:X328"/>
    <mergeCell ref="C237:Y237"/>
    <mergeCell ref="T229:X229"/>
    <mergeCell ref="V184:X184"/>
    <mergeCell ref="V186:X186"/>
    <mergeCell ref="V185:X185"/>
    <mergeCell ref="C185:J185"/>
    <mergeCell ref="M186:O186"/>
    <mergeCell ref="P186:R186"/>
    <mergeCell ref="S186:U186"/>
    <mergeCell ref="M185:O185"/>
    <mergeCell ref="P185:R185"/>
    <mergeCell ref="S185:U185"/>
    <mergeCell ref="C186:J186"/>
    <mergeCell ref="K186:L186"/>
    <mergeCell ref="C229:N229"/>
    <mergeCell ref="S187:U187"/>
    <mergeCell ref="C187:J187"/>
    <mergeCell ref="M184:O184"/>
    <mergeCell ref="P184:R184"/>
    <mergeCell ref="S184:U184"/>
    <mergeCell ref="O229:S229"/>
    <mergeCell ref="B2:Z2"/>
    <mergeCell ref="C7:X7"/>
    <mergeCell ref="C23:R23"/>
    <mergeCell ref="S23:X23"/>
    <mergeCell ref="S24:X24"/>
    <mergeCell ref="S25:X25"/>
    <mergeCell ref="S26:X26"/>
    <mergeCell ref="L4:Q4"/>
    <mergeCell ref="S4:Y4"/>
    <mergeCell ref="C21:Y21"/>
    <mergeCell ref="L10:X10"/>
    <mergeCell ref="C13:X13"/>
    <mergeCell ref="C16:X16"/>
    <mergeCell ref="V52:X52"/>
    <mergeCell ref="S31:X31"/>
    <mergeCell ref="C44:X44"/>
    <mergeCell ref="C66:L66"/>
    <mergeCell ref="M66:O66"/>
    <mergeCell ref="S64:X64"/>
    <mergeCell ref="M64:R64"/>
    <mergeCell ref="M65:O65"/>
    <mergeCell ref="U116:W116"/>
    <mergeCell ref="V54:X54"/>
    <mergeCell ref="K60:M60"/>
    <mergeCell ref="V60:X60"/>
    <mergeCell ref="V58:X58"/>
    <mergeCell ref="S65:U65"/>
    <mergeCell ref="V65:X65"/>
    <mergeCell ref="U87:W87"/>
    <mergeCell ref="C81:Y81"/>
    <mergeCell ref="P60:R60"/>
    <mergeCell ref="V62:X62"/>
    <mergeCell ref="U80:W80"/>
    <mergeCell ref="U82:W82"/>
    <mergeCell ref="C72:Y72"/>
    <mergeCell ref="P66:R66"/>
    <mergeCell ref="S66:U66"/>
    <mergeCell ref="S27:X27"/>
    <mergeCell ref="S28:X28"/>
    <mergeCell ref="S29:X29"/>
    <mergeCell ref="C28:R28"/>
    <mergeCell ref="S33:X33"/>
    <mergeCell ref="C42:Y42"/>
    <mergeCell ref="R38:X38"/>
    <mergeCell ref="R36:X36"/>
    <mergeCell ref="U46:W46"/>
    <mergeCell ref="C46:T46"/>
    <mergeCell ref="V177:X177"/>
    <mergeCell ref="C177:J177"/>
    <mergeCell ref="C67:L67"/>
    <mergeCell ref="C74:Y74"/>
    <mergeCell ref="U118:W118"/>
    <mergeCell ref="U131:W131"/>
    <mergeCell ref="V92:X92"/>
    <mergeCell ref="M177:O177"/>
    <mergeCell ref="P177:R177"/>
    <mergeCell ref="S177:U177"/>
    <mergeCell ref="M92:O92"/>
    <mergeCell ref="P92:R92"/>
    <mergeCell ref="S92:U92"/>
    <mergeCell ref="C135:L135"/>
    <mergeCell ref="M135:O135"/>
    <mergeCell ref="P135:R135"/>
    <mergeCell ref="S135:U135"/>
    <mergeCell ref="M120:R120"/>
    <mergeCell ref="S120:X120"/>
    <mergeCell ref="M121:O121"/>
    <mergeCell ref="P121:R121"/>
    <mergeCell ref="S121:U121"/>
    <mergeCell ref="V121:X121"/>
    <mergeCell ref="M134:O134"/>
    <mergeCell ref="V56:X56"/>
    <mergeCell ref="V172:X172"/>
    <mergeCell ref="M173:O173"/>
    <mergeCell ref="P173:R173"/>
    <mergeCell ref="M277:O277"/>
    <mergeCell ref="P277:R277"/>
    <mergeCell ref="S277:U277"/>
    <mergeCell ref="V277:X277"/>
    <mergeCell ref="M274:O274"/>
    <mergeCell ref="V274:X274"/>
    <mergeCell ref="M272:O272"/>
    <mergeCell ref="C216:O218"/>
    <mergeCell ref="C219:O221"/>
    <mergeCell ref="V270:X270"/>
    <mergeCell ref="C263:X263"/>
    <mergeCell ref="C255:O255"/>
    <mergeCell ref="M270:O270"/>
    <mergeCell ref="C175:J175"/>
    <mergeCell ref="C172:J172"/>
    <mergeCell ref="C173:J173"/>
    <mergeCell ref="C174:J174"/>
    <mergeCell ref="K184:L184"/>
    <mergeCell ref="K183:L183"/>
    <mergeCell ref="C176:J176"/>
    <mergeCell ref="C441:T441"/>
    <mergeCell ref="W441:X441"/>
    <mergeCell ref="C420:X420"/>
    <mergeCell ref="C385:X385"/>
    <mergeCell ref="C423:X423"/>
    <mergeCell ref="C424:X424"/>
    <mergeCell ref="I431:X431"/>
    <mergeCell ref="I433:X433"/>
    <mergeCell ref="I435:X435"/>
    <mergeCell ref="O399:S399"/>
    <mergeCell ref="T399:X399"/>
    <mergeCell ref="C388:Y388"/>
    <mergeCell ref="O397:S397"/>
    <mergeCell ref="T397:X397"/>
    <mergeCell ref="O398:S398"/>
    <mergeCell ref="T398:X398"/>
    <mergeCell ref="O393:S393"/>
    <mergeCell ref="T402:X402"/>
    <mergeCell ref="C406:S406"/>
    <mergeCell ref="C391:N391"/>
    <mergeCell ref="T406:X406"/>
    <mergeCell ref="C408:S408"/>
    <mergeCell ref="T408:X408"/>
    <mergeCell ref="T410:X410"/>
    <mergeCell ref="D438:X438"/>
    <mergeCell ref="P414:X414"/>
    <mergeCell ref="C402:S402"/>
    <mergeCell ref="D427:X427"/>
    <mergeCell ref="C404:S404"/>
    <mergeCell ref="T404:X404"/>
    <mergeCell ref="O362:S362"/>
    <mergeCell ref="O391:S391"/>
    <mergeCell ref="T391:X391"/>
    <mergeCell ref="O392:S392"/>
    <mergeCell ref="T392:X392"/>
    <mergeCell ref="O395:S395"/>
    <mergeCell ref="T395:X395"/>
    <mergeCell ref="O396:S396"/>
    <mergeCell ref="T396:X396"/>
    <mergeCell ref="T393:X393"/>
    <mergeCell ref="O394:S394"/>
    <mergeCell ref="T394:X394"/>
    <mergeCell ref="T377:X377"/>
    <mergeCell ref="T371:X371"/>
    <mergeCell ref="C373:S373"/>
    <mergeCell ref="T373:X373"/>
    <mergeCell ref="T412:X412"/>
    <mergeCell ref="T364:X364"/>
    <mergeCell ref="P379:X379"/>
    <mergeCell ref="O359:S359"/>
    <mergeCell ref="O360:S360"/>
    <mergeCell ref="C389:X389"/>
    <mergeCell ref="C367:S367"/>
    <mergeCell ref="T367:X367"/>
    <mergeCell ref="C371:S371"/>
    <mergeCell ref="T362:X362"/>
    <mergeCell ref="O363:S363"/>
    <mergeCell ref="C369:S369"/>
    <mergeCell ref="T369:X369"/>
    <mergeCell ref="T363:X363"/>
    <mergeCell ref="T361:X361"/>
    <mergeCell ref="O361:S361"/>
    <mergeCell ref="O364:S364"/>
    <mergeCell ref="T375:X375"/>
    <mergeCell ref="T360:X360"/>
    <mergeCell ref="T359:X359"/>
    <mergeCell ref="C354:X354"/>
    <mergeCell ref="C350:X350"/>
    <mergeCell ref="C353:Y353"/>
    <mergeCell ref="W338:X338"/>
    <mergeCell ref="C340:X340"/>
    <mergeCell ref="C358:N358"/>
    <mergeCell ref="T357:X357"/>
    <mergeCell ref="W348:X348"/>
    <mergeCell ref="W332:X332"/>
    <mergeCell ref="C334:X334"/>
    <mergeCell ref="W337:X337"/>
    <mergeCell ref="C342:S342"/>
    <mergeCell ref="W342:X342"/>
    <mergeCell ref="C344:X344"/>
    <mergeCell ref="C346:X346"/>
    <mergeCell ref="O358:S358"/>
    <mergeCell ref="W326:X326"/>
    <mergeCell ref="U297:X297"/>
    <mergeCell ref="U296:X296"/>
    <mergeCell ref="U305:X305"/>
    <mergeCell ref="Q307:T307"/>
    <mergeCell ref="U307:X307"/>
    <mergeCell ref="Q302:T302"/>
    <mergeCell ref="U302:X302"/>
    <mergeCell ref="Q303:T303"/>
    <mergeCell ref="Q297:T297"/>
    <mergeCell ref="Q306:T306"/>
    <mergeCell ref="U304:X304"/>
    <mergeCell ref="Q299:T299"/>
    <mergeCell ref="U298:X298"/>
    <mergeCell ref="U299:X299"/>
    <mergeCell ref="Q298:T298"/>
    <mergeCell ref="W322:X322"/>
    <mergeCell ref="U303:X303"/>
    <mergeCell ref="C326:S326"/>
    <mergeCell ref="Q304:T304"/>
    <mergeCell ref="U306:X306"/>
    <mergeCell ref="Q296:T296"/>
    <mergeCell ref="U295:X295"/>
    <mergeCell ref="U290:X290"/>
    <mergeCell ref="U255:X255"/>
    <mergeCell ref="Q290:T290"/>
    <mergeCell ref="S281:X281"/>
    <mergeCell ref="C257:Y257"/>
    <mergeCell ref="C266:Y266"/>
    <mergeCell ref="P272:R272"/>
    <mergeCell ref="P273:R273"/>
    <mergeCell ref="V271:X271"/>
    <mergeCell ref="Q295:T295"/>
    <mergeCell ref="W268:X268"/>
    <mergeCell ref="C270:L270"/>
    <mergeCell ref="M276:O276"/>
    <mergeCell ref="P271:R271"/>
    <mergeCell ref="P279:R279"/>
    <mergeCell ref="U289:X289"/>
    <mergeCell ref="M279:O279"/>
    <mergeCell ref="P274:R274"/>
    <mergeCell ref="S274:U274"/>
    <mergeCell ref="S272:U272"/>
    <mergeCell ref="S273:U273"/>
    <mergeCell ref="C272:L272"/>
    <mergeCell ref="Q255:T255"/>
    <mergeCell ref="U252:X252"/>
    <mergeCell ref="U251:X251"/>
    <mergeCell ref="Q251:T251"/>
    <mergeCell ref="U253:X253"/>
    <mergeCell ref="Q253:T253"/>
    <mergeCell ref="Q294:T294"/>
    <mergeCell ref="U294:X294"/>
    <mergeCell ref="Q252:T252"/>
    <mergeCell ref="P275:R275"/>
    <mergeCell ref="U291:X291"/>
    <mergeCell ref="Q291:T291"/>
    <mergeCell ref="Q248:T248"/>
    <mergeCell ref="O230:S230"/>
    <mergeCell ref="C243:X243"/>
    <mergeCell ref="V200:X200"/>
    <mergeCell ref="C192:Y192"/>
    <mergeCell ref="U195:Y195"/>
    <mergeCell ref="K187:L187"/>
    <mergeCell ref="C191:Y191"/>
    <mergeCell ref="T230:X230"/>
    <mergeCell ref="C232:X232"/>
    <mergeCell ref="C240:Y240"/>
    <mergeCell ref="C242:X242"/>
    <mergeCell ref="U247:X247"/>
    <mergeCell ref="M187:O187"/>
    <mergeCell ref="P187:R187"/>
    <mergeCell ref="C201:O203"/>
    <mergeCell ref="C204:O206"/>
    <mergeCell ref="C207:O209"/>
    <mergeCell ref="C210:O212"/>
    <mergeCell ref="P200:R200"/>
    <mergeCell ref="S200:U200"/>
    <mergeCell ref="C213:O215"/>
    <mergeCell ref="C224:Y224"/>
    <mergeCell ref="C223:Y223"/>
    <mergeCell ref="P183:R183"/>
    <mergeCell ref="S183:U183"/>
    <mergeCell ref="M183:O183"/>
    <mergeCell ref="M180:O180"/>
    <mergeCell ref="V179:X179"/>
    <mergeCell ref="M182:O182"/>
    <mergeCell ref="P182:R182"/>
    <mergeCell ref="S182:U182"/>
    <mergeCell ref="P178:R178"/>
    <mergeCell ref="S178:U178"/>
    <mergeCell ref="V178:X178"/>
    <mergeCell ref="P179:R179"/>
    <mergeCell ref="S179:U179"/>
    <mergeCell ref="M178:O178"/>
    <mergeCell ref="M179:O179"/>
    <mergeCell ref="V181:X181"/>
    <mergeCell ref="S181:U181"/>
    <mergeCell ref="P180:R180"/>
    <mergeCell ref="S180:U180"/>
    <mergeCell ref="V180:X180"/>
    <mergeCell ref="P181:R181"/>
    <mergeCell ref="P134:R134"/>
    <mergeCell ref="S134:U134"/>
    <mergeCell ref="V134:X134"/>
    <mergeCell ref="U127:W127"/>
    <mergeCell ref="U129:W129"/>
    <mergeCell ref="C110:X110"/>
    <mergeCell ref="C99:X99"/>
    <mergeCell ref="U101:W101"/>
    <mergeCell ref="O103:S103"/>
    <mergeCell ref="T103:X103"/>
    <mergeCell ref="O104:S104"/>
    <mergeCell ref="T104:X104"/>
    <mergeCell ref="C106:X106"/>
    <mergeCell ref="C108:S108"/>
    <mergeCell ref="W108:X108"/>
    <mergeCell ref="M144:R144"/>
    <mergeCell ref="S144:X144"/>
    <mergeCell ref="U142:W142"/>
    <mergeCell ref="V187:X187"/>
    <mergeCell ref="P174:R174"/>
    <mergeCell ref="V135:X135"/>
    <mergeCell ref="C122:L122"/>
    <mergeCell ref="M122:O122"/>
    <mergeCell ref="P122:R122"/>
    <mergeCell ref="S122:U122"/>
    <mergeCell ref="V122:X122"/>
    <mergeCell ref="M133:R133"/>
    <mergeCell ref="S133:X133"/>
    <mergeCell ref="V154:X154"/>
    <mergeCell ref="S174:U174"/>
    <mergeCell ref="V174:X174"/>
    <mergeCell ref="V176:X176"/>
    <mergeCell ref="V175:X175"/>
    <mergeCell ref="M170:R170"/>
    <mergeCell ref="S170:X170"/>
    <mergeCell ref="M171:O171"/>
    <mergeCell ref="S172:U172"/>
    <mergeCell ref="K175:L175"/>
    <mergeCell ref="M176:O176"/>
    <mergeCell ref="S91:U91"/>
    <mergeCell ref="V91:X91"/>
    <mergeCell ref="C76:T76"/>
    <mergeCell ref="U76:W76"/>
    <mergeCell ref="D87:R87"/>
    <mergeCell ref="U85:W85"/>
    <mergeCell ref="C91:L91"/>
    <mergeCell ref="M91:O91"/>
    <mergeCell ref="P91:R91"/>
    <mergeCell ref="U78:W78"/>
    <mergeCell ref="C92:L92"/>
    <mergeCell ref="U140:W140"/>
    <mergeCell ref="U163:W163"/>
    <mergeCell ref="V165:W165"/>
    <mergeCell ref="U151:W151"/>
    <mergeCell ref="V173:X173"/>
    <mergeCell ref="M145:O145"/>
    <mergeCell ref="P145:R145"/>
    <mergeCell ref="S145:U145"/>
    <mergeCell ref="V145:X145"/>
    <mergeCell ref="M153:R153"/>
    <mergeCell ref="S153:X153"/>
    <mergeCell ref="M154:O154"/>
    <mergeCell ref="P154:R154"/>
    <mergeCell ref="U161:W161"/>
    <mergeCell ref="P172:R172"/>
    <mergeCell ref="P171:R171"/>
    <mergeCell ref="S171:U171"/>
    <mergeCell ref="V171:X171"/>
    <mergeCell ref="M155:O155"/>
    <mergeCell ref="P155:R155"/>
    <mergeCell ref="S155:U155"/>
    <mergeCell ref="V155:X155"/>
    <mergeCell ref="S154:U154"/>
    <mergeCell ref="P65:R65"/>
    <mergeCell ref="M89:R89"/>
    <mergeCell ref="S89:X89"/>
    <mergeCell ref="M90:O90"/>
    <mergeCell ref="P90:R90"/>
    <mergeCell ref="S90:U90"/>
    <mergeCell ref="V90:X90"/>
    <mergeCell ref="M67:O67"/>
    <mergeCell ref="P67:R67"/>
    <mergeCell ref="S67:U67"/>
    <mergeCell ref="V66:X66"/>
    <mergeCell ref="V67:X67"/>
    <mergeCell ref="P176:R176"/>
    <mergeCell ref="S176:U176"/>
    <mergeCell ref="M175:O175"/>
    <mergeCell ref="P175:R175"/>
    <mergeCell ref="S175:U175"/>
    <mergeCell ref="S173:U173"/>
    <mergeCell ref="M172:O172"/>
    <mergeCell ref="M174:O174"/>
    <mergeCell ref="K172:L172"/>
    <mergeCell ref="K173:L173"/>
    <mergeCell ref="K174:L174"/>
    <mergeCell ref="K176:L176"/>
    <mergeCell ref="C146:L146"/>
    <mergeCell ref="M146:O146"/>
    <mergeCell ref="P146:R146"/>
    <mergeCell ref="S146:U146"/>
    <mergeCell ref="V146:X146"/>
    <mergeCell ref="C227:Y227"/>
    <mergeCell ref="C155:L155"/>
    <mergeCell ref="V183:X183"/>
    <mergeCell ref="M181:O181"/>
    <mergeCell ref="V182:X182"/>
    <mergeCell ref="C182:J182"/>
    <mergeCell ref="C183:J183"/>
    <mergeCell ref="K177:L177"/>
    <mergeCell ref="K178:L178"/>
    <mergeCell ref="K179:L179"/>
    <mergeCell ref="K180:L180"/>
    <mergeCell ref="K181:L181"/>
    <mergeCell ref="K182:L182"/>
    <mergeCell ref="K185:L185"/>
    <mergeCell ref="C180:J180"/>
    <mergeCell ref="C181:J181"/>
    <mergeCell ref="C178:J178"/>
    <mergeCell ref="C179:J179"/>
    <mergeCell ref="C184:J184"/>
    <mergeCell ref="A64:A65"/>
    <mergeCell ref="C393:N393"/>
    <mergeCell ref="C318:X318"/>
    <mergeCell ref="C313:X313"/>
    <mergeCell ref="C319:X319"/>
    <mergeCell ref="W321:X321"/>
    <mergeCell ref="S275:U275"/>
    <mergeCell ref="V276:X276"/>
    <mergeCell ref="V275:X275"/>
    <mergeCell ref="C317:X317"/>
    <mergeCell ref="S279:U279"/>
    <mergeCell ref="V279:X279"/>
    <mergeCell ref="Q305:T305"/>
    <mergeCell ref="Q287:T287"/>
    <mergeCell ref="Q288:T288"/>
    <mergeCell ref="Q289:T289"/>
    <mergeCell ref="U287:X287"/>
    <mergeCell ref="O356:S356"/>
    <mergeCell ref="T356:X356"/>
    <mergeCell ref="C332:U332"/>
    <mergeCell ref="C348:U348"/>
    <mergeCell ref="T358:X358"/>
    <mergeCell ref="C356:N356"/>
    <mergeCell ref="O357:S357"/>
  </mergeCells>
  <phoneticPr fontId="11" type="noConversion"/>
  <conditionalFormatting sqref="W108:X108">
    <cfRule type="cellIs" dxfId="769" priority="43" operator="equal">
      <formula>"?"</formula>
    </cfRule>
  </conditionalFormatting>
  <conditionalFormatting sqref="V165:W165">
    <cfRule type="cellIs" dxfId="768" priority="42" operator="equal">
      <formula>"?"</formula>
    </cfRule>
  </conditionalFormatting>
  <conditionalFormatting sqref="K173:L187">
    <cfRule type="cellIs" dxfId="767" priority="41" operator="equal">
      <formula>"?"</formula>
    </cfRule>
  </conditionalFormatting>
  <conditionalFormatting sqref="Q202">
    <cfRule type="cellIs" dxfId="766" priority="38" operator="equal">
      <formula>"?"</formula>
    </cfRule>
  </conditionalFormatting>
  <conditionalFormatting sqref="T202">
    <cfRule type="cellIs" dxfId="765" priority="37" operator="equal">
      <formula>"?"</formula>
    </cfRule>
  </conditionalFormatting>
  <conditionalFormatting sqref="W202">
    <cfRule type="cellIs" dxfId="764" priority="36" operator="equal">
      <formula>"?"</formula>
    </cfRule>
  </conditionalFormatting>
  <conditionalFormatting sqref="Q205">
    <cfRule type="cellIs" dxfId="763" priority="35" operator="equal">
      <formula>"?"</formula>
    </cfRule>
  </conditionalFormatting>
  <conditionalFormatting sqref="T205">
    <cfRule type="cellIs" dxfId="762" priority="34" operator="equal">
      <formula>"?"</formula>
    </cfRule>
  </conditionalFormatting>
  <conditionalFormatting sqref="W205">
    <cfRule type="cellIs" dxfId="761" priority="33" operator="equal">
      <formula>"?"</formula>
    </cfRule>
  </conditionalFormatting>
  <conditionalFormatting sqref="Q208">
    <cfRule type="cellIs" dxfId="760" priority="32" operator="equal">
      <formula>"?"</formula>
    </cfRule>
  </conditionalFormatting>
  <conditionalFormatting sqref="T208">
    <cfRule type="cellIs" dxfId="759" priority="31" operator="equal">
      <formula>"?"</formula>
    </cfRule>
  </conditionalFormatting>
  <conditionalFormatting sqref="W208">
    <cfRule type="cellIs" dxfId="758" priority="30" operator="equal">
      <formula>"?"</formula>
    </cfRule>
  </conditionalFormatting>
  <conditionalFormatting sqref="Q211">
    <cfRule type="cellIs" dxfId="757" priority="29" operator="equal">
      <formula>"?"</formula>
    </cfRule>
  </conditionalFormatting>
  <conditionalFormatting sqref="T211">
    <cfRule type="cellIs" dxfId="756" priority="28" operator="equal">
      <formula>"?"</formula>
    </cfRule>
  </conditionalFormatting>
  <conditionalFormatting sqref="W211">
    <cfRule type="cellIs" dxfId="755" priority="27" operator="equal">
      <formula>"?"</formula>
    </cfRule>
  </conditionalFormatting>
  <conditionalFormatting sqref="Q214">
    <cfRule type="cellIs" dxfId="754" priority="26" operator="equal">
      <formula>"?"</formula>
    </cfRule>
  </conditionalFormatting>
  <conditionalFormatting sqref="T214">
    <cfRule type="cellIs" dxfId="753" priority="25" operator="equal">
      <formula>"?"</formula>
    </cfRule>
  </conditionalFormatting>
  <conditionalFormatting sqref="W214">
    <cfRule type="cellIs" dxfId="752" priority="24" operator="equal">
      <formula>"?"</formula>
    </cfRule>
  </conditionalFormatting>
  <conditionalFormatting sqref="Q217">
    <cfRule type="cellIs" dxfId="751" priority="23" operator="equal">
      <formula>"?"</formula>
    </cfRule>
  </conditionalFormatting>
  <conditionalFormatting sqref="T217">
    <cfRule type="cellIs" dxfId="750" priority="22" operator="equal">
      <formula>"?"</formula>
    </cfRule>
  </conditionalFormatting>
  <conditionalFormatting sqref="W217">
    <cfRule type="cellIs" dxfId="749" priority="21" operator="equal">
      <formula>"?"</formula>
    </cfRule>
  </conditionalFormatting>
  <conditionalFormatting sqref="Q220">
    <cfRule type="cellIs" dxfId="748" priority="20" operator="equal">
      <formula>"?"</formula>
    </cfRule>
  </conditionalFormatting>
  <conditionalFormatting sqref="T220">
    <cfRule type="cellIs" dxfId="747" priority="19" operator="equal">
      <formula>"?"</formula>
    </cfRule>
  </conditionalFormatting>
  <conditionalFormatting sqref="W220">
    <cfRule type="cellIs" dxfId="746" priority="18" operator="equal">
      <formula>"?"</formula>
    </cfRule>
  </conditionalFormatting>
  <conditionalFormatting sqref="L234">
    <cfRule type="cellIs" dxfId="745" priority="17" operator="equal">
      <formula>"?"</formula>
    </cfRule>
  </conditionalFormatting>
  <conditionalFormatting sqref="R36:S36">
    <cfRule type="cellIs" dxfId="744" priority="16" operator="equal">
      <formula>"?"</formula>
    </cfRule>
  </conditionalFormatting>
  <conditionalFormatting sqref="N260">
    <cfRule type="cellIs" dxfId="743" priority="15" operator="equal">
      <formula>"?"</formula>
    </cfRule>
  </conditionalFormatting>
  <conditionalFormatting sqref="W268:X268">
    <cfRule type="cellIs" dxfId="742" priority="14" operator="equal">
      <formula>"?"</formula>
    </cfRule>
  </conditionalFormatting>
  <conditionalFormatting sqref="N310">
    <cfRule type="cellIs" dxfId="741" priority="13" operator="equal">
      <formula>"?"</formula>
    </cfRule>
  </conditionalFormatting>
  <conditionalFormatting sqref="W321:X322">
    <cfRule type="cellIs" dxfId="740" priority="12" operator="equal">
      <formula>"?"</formula>
    </cfRule>
  </conditionalFormatting>
  <conditionalFormatting sqref="W326:X326">
    <cfRule type="cellIs" dxfId="739" priority="11" operator="equal">
      <formula>"?"</formula>
    </cfRule>
  </conditionalFormatting>
  <conditionalFormatting sqref="W332:X332">
    <cfRule type="cellIs" dxfId="738" priority="10" operator="equal">
      <formula>"?"</formula>
    </cfRule>
  </conditionalFormatting>
  <conditionalFormatting sqref="W337:X338">
    <cfRule type="cellIs" dxfId="737" priority="9" operator="equal">
      <formula>"?"</formula>
    </cfRule>
  </conditionalFormatting>
  <conditionalFormatting sqref="W342:X342">
    <cfRule type="cellIs" dxfId="736" priority="8" operator="equal">
      <formula>"?"</formula>
    </cfRule>
  </conditionalFormatting>
  <conditionalFormatting sqref="W348:X348">
    <cfRule type="cellIs" dxfId="735" priority="7" operator="equal">
      <formula>"?"</formula>
    </cfRule>
  </conditionalFormatting>
  <conditionalFormatting sqref="T382">
    <cfRule type="cellIs" dxfId="734" priority="6" operator="equal">
      <formula>"?"</formula>
    </cfRule>
  </conditionalFormatting>
  <conditionalFormatting sqref="P379:Q379">
    <cfRule type="cellIs" dxfId="733" priority="5" operator="equal">
      <formula>"?"</formula>
    </cfRule>
  </conditionalFormatting>
  <conditionalFormatting sqref="T417">
    <cfRule type="cellIs" dxfId="732" priority="3" operator="equal">
      <formula>"?"</formula>
    </cfRule>
  </conditionalFormatting>
  <conditionalFormatting sqref="W441:X441">
    <cfRule type="cellIs" dxfId="731" priority="2" operator="equal">
      <formula>"?"</formula>
    </cfRule>
  </conditionalFormatting>
  <conditionalFormatting sqref="P414:Q414">
    <cfRule type="cellIs" dxfId="730" priority="1" operator="equal">
      <formula>"?"</formula>
    </cfRule>
  </conditionalFormatting>
  <dataValidations count="15">
    <dataValidation type="list" allowBlank="1" showInputMessage="1" showErrorMessage="1" sqref="R36:X36">
      <formula1>"?,Regelspur (1435mm),Regelspur und andere Spurweite(n),andere Spurweite(n)"</formula1>
    </dataValidation>
    <dataValidation type="list" allowBlank="1" showInputMessage="1" showErrorMessage="1" sqref="W441:X441 L234 N260 N310 T417 T382">
      <formula1>"?,x"</formula1>
    </dataValidation>
    <dataValidation type="custom" operator="greaterThan" allowBlank="1" showInputMessage="1" showErrorMessage="1" errorTitle="Bitte prüfen Sie Ihre Eingabe!" error="Die Eingabe ist auf 2 Nachkommastellen begrenzt." sqref="U46:W46">
      <formula1>MOD(U46*10^2,1)=0</formula1>
    </dataValidation>
    <dataValidation type="whole" allowBlank="1" showInputMessage="1" showErrorMessage="1" sqref="V60:X60">
      <formula1>0</formula1>
      <formula2>200000000</formula2>
    </dataValidation>
    <dataValidation type="list" allowBlank="1" showInputMessage="1" showErrorMessage="1" sqref="P414:X414 P379:Q379">
      <formula1>"?,durch den Konzern / die Muttergesellschaft,eigenständig,eigenständig &amp; Konzern / Muttergesellschaft"</formula1>
    </dataValidation>
    <dataValidation type="whole" operator="greaterThanOrEqual" allowBlank="1" showInputMessage="1" showErrorMessage="1" sqref="W221 Q221 U220:V221 T221 R220:S221 X220:X221 P201:P221 S201:S219 V201:V219 S172:X172">
      <formula1>0</formula1>
    </dataValidation>
    <dataValidation type="list" allowBlank="1" showInputMessage="1" showErrorMessage="1" sqref="Q202 T202 W202 Q205 T205 W205 Q208 T208 W208 Q211 T211 W211 Q214 T214 W214 Q217 T217 W217 Q220 T220 W220">
      <formula1>"?,1,2,3,4,5"</formula1>
    </dataValidation>
    <dataValidation type="list" allowBlank="1" showInputMessage="1" showErrorMessage="1" sqref="V165:W165 W321:X322 W326:X326 W332:X332 W337:X338 W342:X342 W348:X348 W268:X268 W108:X108">
      <formula1>"?,Ja,Nein"</formula1>
    </dataValidation>
    <dataValidation type="textLength" allowBlank="1" showInputMessage="1" showErrorMessage="1" errorTitle="Keine Eingabe!" error="Dieser Bereich ist nicht zur Eingabe von Daten vorgesehen." sqref="R4">
      <formula1>0</formula1>
      <formula2>0</formula2>
    </dataValidation>
    <dataValidation type="decimal" operator="greaterThanOrEqual" allowBlank="1" showInputMessage="1" showErrorMessage="1" errorTitle="Bitte prüfen Sie Ihre Eingabe!" error="Text und Sonderzeichen sind in diesem Feld nicht zugelassen._x000a_Dieses Feld darf nur ganzzahlige Werte enthalten." sqref="O80:T80 O230:X230">
      <formula1>0</formula1>
    </dataValidation>
    <dataValidation type="whole" allowBlank="1" showInputMessage="1" showErrorMessage="1" sqref="M172:R172">
      <formula1>1</formula1>
      <formula2>999</formula2>
    </dataValidation>
    <dataValidation type="list" allowBlank="1" showInputMessage="1" showErrorMessage="1" sqref="K173:L187">
      <formula1>"?,nicht angeboten,angeboten,ausgeführt"</formula1>
    </dataValidation>
    <dataValidation allowBlank="1" showInputMessage="1" showErrorMessage="1" error="Die Spurweite liegt außerhalb der Plausibilitätsgrenzen." sqref="R38:X38"/>
    <dataValidation type="custom" operator="greaterThanOrEqual" allowBlank="1" showInputMessage="1" showErrorMessage="1" error="Die Eingabe ist auf 1 Nachkommastelle begrenzt." sqref="S24:X29 S31:X31 S33:X33">
      <formula1>MOD(S24*10^1,1)=0</formula1>
    </dataValidation>
    <dataValidation type="whole" operator="greaterThanOrEqual" allowBlank="1" showInputMessage="1" showErrorMessage="1" error="Die Eingabe ist auf ganzzahlige Werte begrenzt." sqref="V52:X52 V54:X54 V56:X56 V58:X58 V62:X62 P60:R60 K60:M60 M66:X67 U76:W76 U78:W78 U80:W80 U82:W82 U85:W85 U87:W87 M91:X92 U101:W101 O104:X104 U116:W116 U118:W118 M122:X122 U127:W127 U129:W129 U131:W131 M135:X135 U140:W140 U142:W142 M146:X146 U151:W151 M155:X155 U161:W161 U163:W163 M173:X187 Q247:X253 Q255:X255 M271:X277 M279:X279 S281:X281 Q288:X291 Q295:X299 Q303:X307 O357:X364 T367:X367 T369:X369 T371:X371 T373:X373 T375:X375 T377:X377 O392:X399 T402:X402 T404:X404 T406:X406 T408:X408 T410:X410 T412:X412">
      <formula1>0</formula1>
    </dataValidation>
  </dataValidations>
  <pageMargins left="0.59055118110236227" right="0.39370078740157483" top="0.59055118110236227" bottom="0.59055118110236227" header="0.39370078740157483" footer="0.51181102362204722"/>
  <pageSetup paperSize="9" orientation="portrait" r:id="rId1"/>
  <headerFooter alignWithMargins="0">
    <oddFooter>&amp;L         Berichtszeitraum: 2019 / Version 1.9&amp;RSeite &amp;P von &amp;N</oddFooter>
  </headerFooter>
  <rowBreaks count="11" manualBreakCount="11">
    <brk id="47" max="25" man="1"/>
    <brk id="93" max="25" man="1"/>
    <brk id="111" max="16383" man="1"/>
    <brk id="156" max="25" man="1"/>
    <brk id="193" max="25" man="1"/>
    <brk id="238" max="25" man="1"/>
    <brk id="282" max="25" man="1"/>
    <brk id="314" max="16383" man="1"/>
    <brk id="351" max="16383" man="1"/>
    <brk id="386" max="16383" man="1"/>
    <brk id="421" max="16383" man="1"/>
  </rowBreaks>
  <ignoredErrors>
    <ignoredError sqref="A19 A11 A25:A46 A282 A265:A280 A157:A167 A191 A194 A188:A189 A169 A48:A62 A114:A118 A125:A131 A138:A142 A262:A263 A199:A224 A237:A242 A420:A441 A70:A73 A77:A78 A81:A87 A234:A235 A244:A259 A226:A232 A284:A307 A386:A387 A390:A415 A313:A356 A365:A366 A368 A370 A372 A374 A376 A378" twoDigitTextYear="1"/>
  </ignoredError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
    <tabColor theme="0" tint="-4.9989318521683403E-2"/>
  </sheetPr>
  <dimension ref="A1:AB2298"/>
  <sheetViews>
    <sheetView zoomScale="130" zoomScaleNormal="130" zoomScaleSheetLayoutView="100" workbookViewId="0">
      <selection activeCell="H23" sqref="H23:X23"/>
    </sheetView>
  </sheetViews>
  <sheetFormatPr baseColWidth="10" defaultColWidth="11.42578125" defaultRowHeight="12.75" x14ac:dyDescent="0.2"/>
  <cols>
    <col min="1" max="1" width="6.7109375" style="314" customWidth="1"/>
    <col min="2" max="3" width="1.7109375" style="314" customWidth="1"/>
    <col min="4" max="24" width="3.7109375" style="314" customWidth="1"/>
    <col min="25" max="26" width="1.7109375" style="314" customWidth="1"/>
    <col min="27" max="27" width="6.7109375" style="772" customWidth="1"/>
    <col min="28" max="16384" width="11.42578125" style="314"/>
  </cols>
  <sheetData>
    <row r="1" spans="1:28" s="697" customFormat="1" ht="5.25" customHeight="1" x14ac:dyDescent="0.2">
      <c r="A1" s="264"/>
      <c r="B1" s="700"/>
      <c r="C1" s="701"/>
      <c r="D1" s="701"/>
      <c r="E1" s="701"/>
      <c r="F1" s="701"/>
      <c r="G1" s="701"/>
      <c r="H1" s="701"/>
      <c r="I1" s="701"/>
      <c r="J1" s="701"/>
      <c r="K1" s="701"/>
      <c r="L1" s="701"/>
      <c r="M1" s="701"/>
      <c r="N1" s="701"/>
      <c r="O1" s="701"/>
      <c r="P1" s="701"/>
      <c r="Q1" s="701"/>
      <c r="R1" s="701"/>
      <c r="S1" s="701"/>
      <c r="T1" s="701"/>
      <c r="U1" s="701"/>
      <c r="V1" s="701"/>
      <c r="W1" s="701"/>
      <c r="X1" s="701"/>
      <c r="Y1" s="702"/>
      <c r="Z1" s="703"/>
      <c r="AA1" s="777"/>
      <c r="AB1" s="5"/>
    </row>
    <row r="2" spans="1:28" s="697" customFormat="1" ht="22.5" customHeight="1" x14ac:dyDescent="0.2">
      <c r="A2" s="385"/>
      <c r="B2" s="1724" t="s">
        <v>1038</v>
      </c>
      <c r="C2" s="1725"/>
      <c r="D2" s="1725"/>
      <c r="E2" s="1725"/>
      <c r="F2" s="1725"/>
      <c r="G2" s="1725"/>
      <c r="H2" s="1725"/>
      <c r="I2" s="1725"/>
      <c r="J2" s="1725"/>
      <c r="K2" s="1725"/>
      <c r="L2" s="1725"/>
      <c r="M2" s="1725"/>
      <c r="N2" s="1725"/>
      <c r="O2" s="1725"/>
      <c r="P2" s="1725"/>
      <c r="Q2" s="1725"/>
      <c r="R2" s="1725"/>
      <c r="S2" s="1725"/>
      <c r="T2" s="1725"/>
      <c r="U2" s="1725"/>
      <c r="V2" s="1725"/>
      <c r="W2" s="1725"/>
      <c r="X2" s="1725"/>
      <c r="Y2" s="1725"/>
      <c r="Z2" s="1726"/>
      <c r="AA2" s="777">
        <f>ROUNDDOWN(SUM(AA20:AA2298)/10000,0)</f>
        <v>0</v>
      </c>
    </row>
    <row r="3" spans="1:28" s="313" customFormat="1" ht="9" customHeight="1" x14ac:dyDescent="0.2">
      <c r="A3" s="269"/>
      <c r="B3" s="757"/>
      <c r="C3" s="758"/>
      <c r="D3" s="758"/>
      <c r="E3" s="758"/>
      <c r="F3" s="758"/>
      <c r="G3" s="758"/>
      <c r="H3" s="758"/>
      <c r="I3" s="758"/>
      <c r="J3" s="758"/>
      <c r="K3" s="758"/>
      <c r="L3" s="758"/>
      <c r="M3" s="758"/>
      <c r="N3" s="758"/>
      <c r="O3" s="758"/>
      <c r="P3" s="758"/>
      <c r="Q3" s="758"/>
      <c r="R3" s="758"/>
      <c r="S3" s="758"/>
      <c r="T3" s="758"/>
      <c r="U3" s="758"/>
      <c r="V3" s="758"/>
      <c r="W3" s="758"/>
      <c r="X3" s="758"/>
      <c r="Y3" s="669"/>
      <c r="Z3" s="670"/>
      <c r="AA3" s="772"/>
      <c r="AB3" s="136"/>
    </row>
    <row r="4" spans="1:28" s="313" customFormat="1" ht="27" customHeight="1" x14ac:dyDescent="0.2">
      <c r="A4" s="388" t="s">
        <v>395</v>
      </c>
      <c r="B4" s="759"/>
      <c r="C4" s="760" t="s">
        <v>47</v>
      </c>
      <c r="D4" s="760"/>
      <c r="E4" s="760"/>
      <c r="F4" s="760"/>
      <c r="G4" s="760"/>
      <c r="H4" s="628"/>
      <c r="I4" s="628"/>
      <c r="J4" s="628"/>
      <c r="K4" s="628"/>
      <c r="L4" s="2302" t="str">
        <f>IF(Stammdaten!S21&lt;&gt;"",Stammdaten!S21,"-")</f>
        <v>00000000</v>
      </c>
      <c r="M4" s="2367"/>
      <c r="N4" s="2367"/>
      <c r="O4" s="2367"/>
      <c r="P4" s="2367"/>
      <c r="Q4" s="2368"/>
      <c r="R4" s="760"/>
      <c r="S4" s="2369" t="s">
        <v>1039</v>
      </c>
      <c r="T4" s="2370"/>
      <c r="U4" s="2370"/>
      <c r="V4" s="2370"/>
      <c r="W4" s="2370"/>
      <c r="X4" s="2370"/>
      <c r="Y4" s="636"/>
      <c r="Z4" s="141"/>
      <c r="AA4" s="772"/>
      <c r="AB4" s="136"/>
    </row>
    <row r="5" spans="1:28" s="313" customFormat="1" ht="5.25" hidden="1" customHeight="1" x14ac:dyDescent="0.2">
      <c r="A5" s="385"/>
      <c r="B5" s="761"/>
      <c r="C5" s="762"/>
      <c r="D5" s="762"/>
      <c r="E5" s="762"/>
      <c r="F5" s="762"/>
      <c r="G5" s="762"/>
      <c r="H5" s="762"/>
      <c r="I5" s="762"/>
      <c r="J5" s="762"/>
      <c r="K5" s="762"/>
      <c r="L5" s="762"/>
      <c r="M5" s="762"/>
      <c r="N5" s="762"/>
      <c r="O5" s="762"/>
      <c r="P5" s="762"/>
      <c r="Q5" s="762"/>
      <c r="R5" s="762"/>
      <c r="S5" s="762"/>
      <c r="T5" s="762"/>
      <c r="U5" s="762"/>
      <c r="V5" s="762"/>
      <c r="W5" s="762"/>
      <c r="X5" s="762"/>
      <c r="Y5" s="144"/>
      <c r="Z5" s="145"/>
      <c r="AA5" s="772"/>
      <c r="AB5" s="136"/>
    </row>
    <row r="6" spans="1:28" s="313" customFormat="1" ht="5.45" customHeight="1" x14ac:dyDescent="0.2">
      <c r="A6" s="385"/>
      <c r="B6" s="759"/>
      <c r="C6" s="760"/>
      <c r="D6" s="760"/>
      <c r="E6" s="760"/>
      <c r="F6" s="760"/>
      <c r="G6" s="760"/>
      <c r="H6" s="760"/>
      <c r="I6" s="760"/>
      <c r="J6" s="760"/>
      <c r="K6" s="760"/>
      <c r="L6" s="760"/>
      <c r="M6" s="760"/>
      <c r="N6" s="760"/>
      <c r="O6" s="760"/>
      <c r="P6" s="760"/>
      <c r="Q6" s="760"/>
      <c r="R6" s="760"/>
      <c r="S6" s="760"/>
      <c r="T6" s="760"/>
      <c r="U6" s="760"/>
      <c r="V6" s="760"/>
      <c r="W6" s="760"/>
      <c r="X6" s="760"/>
      <c r="Y6" s="140"/>
      <c r="Z6" s="141"/>
      <c r="AA6" s="772"/>
      <c r="AB6" s="136"/>
    </row>
    <row r="7" spans="1:28" s="697" customFormat="1" ht="20.25" customHeight="1" x14ac:dyDescent="0.2">
      <c r="A7" s="392" t="s">
        <v>219</v>
      </c>
      <c r="B7" s="74"/>
      <c r="C7" s="2086" t="s">
        <v>1040</v>
      </c>
      <c r="D7" s="1266"/>
      <c r="E7" s="1266"/>
      <c r="F7" s="1266"/>
      <c r="G7" s="1266"/>
      <c r="H7" s="1266"/>
      <c r="I7" s="1266"/>
      <c r="J7" s="1266"/>
      <c r="K7" s="1266"/>
      <c r="L7" s="1266"/>
      <c r="M7" s="1266"/>
      <c r="N7" s="1266"/>
      <c r="O7" s="1266"/>
      <c r="P7" s="1266"/>
      <c r="Q7" s="1266"/>
      <c r="R7" s="1266"/>
      <c r="S7" s="1266"/>
      <c r="T7" s="1266"/>
      <c r="U7" s="1266"/>
      <c r="V7" s="1266"/>
      <c r="W7" s="1266"/>
      <c r="X7" s="1266"/>
      <c r="Y7" s="56"/>
      <c r="Z7" s="69"/>
      <c r="AA7" s="777"/>
      <c r="AB7" s="5"/>
    </row>
    <row r="8" spans="1:28" s="313" customFormat="1" ht="5.25" hidden="1" customHeight="1" x14ac:dyDescent="0.2">
      <c r="A8" s="385"/>
      <c r="B8" s="761"/>
      <c r="C8" s="762"/>
      <c r="D8" s="762"/>
      <c r="E8" s="762"/>
      <c r="F8" s="762"/>
      <c r="G8" s="762"/>
      <c r="H8" s="762"/>
      <c r="I8" s="762"/>
      <c r="J8" s="762"/>
      <c r="K8" s="762"/>
      <c r="L8" s="762"/>
      <c r="M8" s="762"/>
      <c r="N8" s="762"/>
      <c r="O8" s="762"/>
      <c r="P8" s="762"/>
      <c r="Q8" s="762"/>
      <c r="R8" s="762"/>
      <c r="S8" s="762"/>
      <c r="T8" s="762"/>
      <c r="U8" s="762"/>
      <c r="V8" s="762"/>
      <c r="W8" s="762"/>
      <c r="X8" s="762"/>
      <c r="Y8" s="144"/>
      <c r="Z8" s="145"/>
      <c r="AA8" s="772"/>
      <c r="AB8" s="136"/>
    </row>
    <row r="9" spans="1:28" s="313" customFormat="1" ht="5.45" customHeight="1" x14ac:dyDescent="0.2">
      <c r="A9" s="269"/>
      <c r="B9" s="759"/>
      <c r="C9" s="760"/>
      <c r="D9" s="760"/>
      <c r="E9" s="760"/>
      <c r="F9" s="760"/>
      <c r="G9" s="760"/>
      <c r="H9" s="760"/>
      <c r="I9" s="760"/>
      <c r="J9" s="760"/>
      <c r="K9" s="760"/>
      <c r="L9" s="760"/>
      <c r="M9" s="760"/>
      <c r="N9" s="760"/>
      <c r="O9" s="760"/>
      <c r="P9" s="760"/>
      <c r="Q9" s="760"/>
      <c r="R9" s="760"/>
      <c r="S9" s="760"/>
      <c r="T9" s="760"/>
      <c r="U9" s="760"/>
      <c r="V9" s="760"/>
      <c r="W9" s="760"/>
      <c r="X9" s="760"/>
      <c r="Y9" s="140"/>
      <c r="Z9" s="141"/>
      <c r="AA9" s="772"/>
      <c r="AB9" s="136"/>
    </row>
    <row r="10" spans="1:28" s="313" customFormat="1" ht="30" customHeight="1" x14ac:dyDescent="0.2">
      <c r="A10" s="274" t="s">
        <v>386</v>
      </c>
      <c r="B10" s="759"/>
      <c r="C10" s="760" t="s">
        <v>147</v>
      </c>
      <c r="D10" s="760"/>
      <c r="E10" s="760"/>
      <c r="F10" s="760"/>
      <c r="G10" s="760"/>
      <c r="H10" s="628"/>
      <c r="I10" s="628"/>
      <c r="J10" s="628"/>
      <c r="K10" s="628"/>
      <c r="L10" s="1432" t="str">
        <f>IF(Stammdaten!L28&lt;&gt;"",Stammdaten!L28,"")</f>
        <v/>
      </c>
      <c r="M10" s="1433"/>
      <c r="N10" s="1433"/>
      <c r="O10" s="1433"/>
      <c r="P10" s="1433"/>
      <c r="Q10" s="1433"/>
      <c r="R10" s="1433"/>
      <c r="S10" s="1433"/>
      <c r="T10" s="1433"/>
      <c r="U10" s="1433"/>
      <c r="V10" s="1433"/>
      <c r="W10" s="1433"/>
      <c r="X10" s="1434"/>
      <c r="Y10" s="56"/>
      <c r="Z10" s="141"/>
      <c r="AA10" s="772"/>
      <c r="AB10" s="800">
        <f>Fragebogen3!U80</f>
        <v>0</v>
      </c>
    </row>
    <row r="11" spans="1:28" s="313" customFormat="1" ht="5.45" customHeight="1" x14ac:dyDescent="0.2">
      <c r="A11" s="269"/>
      <c r="B11" s="150"/>
      <c r="C11" s="594"/>
      <c r="D11" s="594"/>
      <c r="E11" s="594"/>
      <c r="F11" s="594"/>
      <c r="G11" s="594"/>
      <c r="H11" s="594"/>
      <c r="I11" s="594"/>
      <c r="J11" s="594"/>
      <c r="K11" s="594"/>
      <c r="L11" s="594"/>
      <c r="M11" s="594"/>
      <c r="N11" s="594"/>
      <c r="O11" s="594"/>
      <c r="P11" s="594"/>
      <c r="Q11" s="594"/>
      <c r="R11" s="594"/>
      <c r="S11" s="594"/>
      <c r="T11" s="594"/>
      <c r="U11" s="594"/>
      <c r="V11" s="594"/>
      <c r="W11" s="594"/>
      <c r="X11" s="594"/>
      <c r="Y11" s="172"/>
      <c r="Z11" s="152"/>
      <c r="AA11" s="772"/>
      <c r="AB11" s="800">
        <f>Fragebogen3!U80</f>
        <v>0</v>
      </c>
    </row>
    <row r="12" spans="1:28" s="313" customFormat="1" ht="5.25" customHeight="1" x14ac:dyDescent="0.2">
      <c r="A12" s="269"/>
      <c r="B12" s="631"/>
      <c r="C12" s="632"/>
      <c r="D12" s="632"/>
      <c r="E12" s="632"/>
      <c r="F12" s="632"/>
      <c r="G12" s="632"/>
      <c r="H12" s="632"/>
      <c r="I12" s="632"/>
      <c r="J12" s="632"/>
      <c r="K12" s="632"/>
      <c r="L12" s="632"/>
      <c r="M12" s="632"/>
      <c r="N12" s="632"/>
      <c r="O12" s="632"/>
      <c r="P12" s="632"/>
      <c r="Q12" s="632"/>
      <c r="R12" s="632"/>
      <c r="S12" s="632"/>
      <c r="T12" s="632"/>
      <c r="U12" s="632"/>
      <c r="V12" s="632"/>
      <c r="W12" s="632"/>
      <c r="X12" s="632"/>
      <c r="Y12" s="633"/>
      <c r="Z12" s="634"/>
      <c r="AA12" s="772"/>
      <c r="AB12" s="136"/>
    </row>
    <row r="13" spans="1:28" ht="24" customHeight="1" x14ac:dyDescent="0.2">
      <c r="A13" s="272"/>
      <c r="B13" s="259"/>
      <c r="C13" s="153" t="s">
        <v>1041</v>
      </c>
      <c r="D13" s="153"/>
      <c r="E13" s="153"/>
      <c r="F13" s="153"/>
      <c r="G13" s="153"/>
      <c r="H13" s="179"/>
      <c r="I13" s="179"/>
      <c r="J13" s="179"/>
      <c r="K13" s="179"/>
      <c r="L13" s="179"/>
      <c r="M13" s="179"/>
      <c r="N13" s="179"/>
      <c r="O13" s="179"/>
      <c r="P13" s="179"/>
      <c r="Q13" s="179"/>
      <c r="R13" s="179"/>
      <c r="S13" s="179"/>
      <c r="T13" s="179"/>
      <c r="U13" s="179"/>
      <c r="V13" s="179"/>
      <c r="W13" s="179"/>
      <c r="X13" s="179"/>
      <c r="Y13" s="206"/>
      <c r="Z13" s="175"/>
    </row>
    <row r="14" spans="1:28" s="312" customFormat="1" ht="48" customHeight="1" x14ac:dyDescent="0.2">
      <c r="A14" s="397" t="s">
        <v>219</v>
      </c>
      <c r="B14" s="260"/>
      <c r="C14" s="2320" t="s">
        <v>1049</v>
      </c>
      <c r="D14" s="2346"/>
      <c r="E14" s="2346"/>
      <c r="F14" s="2346"/>
      <c r="G14" s="2346"/>
      <c r="H14" s="2346"/>
      <c r="I14" s="2346"/>
      <c r="J14" s="2346"/>
      <c r="K14" s="2346"/>
      <c r="L14" s="2346"/>
      <c r="M14" s="2346"/>
      <c r="N14" s="2346"/>
      <c r="O14" s="2346"/>
      <c r="P14" s="2346"/>
      <c r="Q14" s="2346"/>
      <c r="R14" s="2346"/>
      <c r="S14" s="2346"/>
      <c r="T14" s="2346"/>
      <c r="U14" s="2346"/>
      <c r="V14" s="2346"/>
      <c r="W14" s="2346"/>
      <c r="X14" s="2347"/>
      <c r="Y14" s="206"/>
      <c r="Z14" s="156"/>
      <c r="AA14" s="772"/>
    </row>
    <row r="15" spans="1:28" s="312" customFormat="1" ht="5.25" customHeight="1" x14ac:dyDescent="0.2">
      <c r="A15" s="397"/>
      <c r="B15" s="260"/>
      <c r="C15" s="755"/>
      <c r="D15" s="445"/>
      <c r="E15" s="445"/>
      <c r="F15" s="445"/>
      <c r="G15" s="445"/>
      <c r="H15" s="445"/>
      <c r="I15" s="445"/>
      <c r="J15" s="445"/>
      <c r="K15" s="445"/>
      <c r="L15" s="445"/>
      <c r="M15" s="445"/>
      <c r="N15" s="445"/>
      <c r="O15" s="445"/>
      <c r="P15" s="445"/>
      <c r="Q15" s="445"/>
      <c r="R15" s="445"/>
      <c r="S15" s="445"/>
      <c r="T15" s="445"/>
      <c r="U15" s="445"/>
      <c r="V15" s="445"/>
      <c r="W15" s="445"/>
      <c r="X15" s="445"/>
      <c r="Y15" s="206"/>
      <c r="Z15" s="156"/>
      <c r="AA15" s="772"/>
    </row>
    <row r="16" spans="1:28" s="312" customFormat="1" ht="27" customHeight="1" x14ac:dyDescent="0.2">
      <c r="A16" s="397" t="s">
        <v>219</v>
      </c>
      <c r="B16" s="260"/>
      <c r="C16" s="2320" t="s">
        <v>1639</v>
      </c>
      <c r="D16" s="2346"/>
      <c r="E16" s="2346"/>
      <c r="F16" s="2346"/>
      <c r="G16" s="2346"/>
      <c r="H16" s="2346"/>
      <c r="I16" s="2346"/>
      <c r="J16" s="2346"/>
      <c r="K16" s="2346"/>
      <c r="L16" s="2346"/>
      <c r="M16" s="2346"/>
      <c r="N16" s="2346"/>
      <c r="O16" s="2346"/>
      <c r="P16" s="2346"/>
      <c r="Q16" s="2346"/>
      <c r="R16" s="2346"/>
      <c r="S16" s="2346"/>
      <c r="T16" s="2346"/>
      <c r="U16" s="2346"/>
      <c r="V16" s="2346"/>
      <c r="W16" s="2346"/>
      <c r="X16" s="2347"/>
      <c r="Y16" s="206"/>
      <c r="Z16" s="156"/>
      <c r="AA16" s="772"/>
    </row>
    <row r="17" spans="1:28" s="969" customFormat="1" ht="5.25" customHeight="1" x14ac:dyDescent="0.2">
      <c r="A17" s="959"/>
      <c r="B17" s="966"/>
      <c r="C17" s="979"/>
      <c r="D17" s="979"/>
      <c r="E17" s="979"/>
      <c r="F17" s="979"/>
      <c r="G17" s="979"/>
      <c r="H17" s="979"/>
      <c r="I17" s="979"/>
      <c r="J17" s="979"/>
      <c r="K17" s="979"/>
      <c r="L17" s="979"/>
      <c r="M17" s="979"/>
      <c r="N17" s="979"/>
      <c r="O17" s="979"/>
      <c r="P17" s="979"/>
      <c r="Q17" s="979"/>
      <c r="R17" s="979"/>
      <c r="S17" s="979"/>
      <c r="T17" s="979"/>
      <c r="U17" s="979"/>
      <c r="V17" s="979"/>
      <c r="W17" s="979"/>
      <c r="X17" s="979"/>
      <c r="Y17" s="1016"/>
      <c r="Z17" s="967"/>
      <c r="AA17" s="1023"/>
    </row>
    <row r="18" spans="1:28" s="1022" customFormat="1" ht="75" customHeight="1" x14ac:dyDescent="0.2">
      <c r="A18" s="397" t="s">
        <v>219</v>
      </c>
      <c r="B18" s="1019"/>
      <c r="C18" s="2371" t="s">
        <v>1294</v>
      </c>
      <c r="D18" s="2018"/>
      <c r="E18" s="2018"/>
      <c r="F18" s="2018"/>
      <c r="G18" s="2018"/>
      <c r="H18" s="2018"/>
      <c r="I18" s="2018"/>
      <c r="J18" s="2018"/>
      <c r="K18" s="2018"/>
      <c r="L18" s="2018"/>
      <c r="M18" s="2018"/>
      <c r="N18" s="2018"/>
      <c r="O18" s="2018"/>
      <c r="P18" s="2018"/>
      <c r="Q18" s="2018"/>
      <c r="R18" s="2018"/>
      <c r="S18" s="2018"/>
      <c r="T18" s="2018"/>
      <c r="U18" s="2018"/>
      <c r="V18" s="2018"/>
      <c r="W18" s="2018"/>
      <c r="X18" s="2019"/>
      <c r="Y18" s="971"/>
      <c r="Z18" s="1020"/>
      <c r="AA18" s="968"/>
    </row>
    <row r="19" spans="1:28" s="313" customFormat="1" ht="9" customHeight="1" x14ac:dyDescent="0.2">
      <c r="A19" s="265" t="str">
        <f>IF(L4&lt;&gt;"",L4,"")</f>
        <v>00000000</v>
      </c>
      <c r="B19" s="635"/>
      <c r="C19" s="124"/>
      <c r="D19" s="2372"/>
      <c r="E19" s="2373"/>
      <c r="F19" s="124"/>
      <c r="G19" s="2372"/>
      <c r="H19" s="2373"/>
      <c r="I19" s="124"/>
      <c r="J19" s="124"/>
      <c r="K19" s="124"/>
      <c r="L19" s="124"/>
      <c r="M19" s="124"/>
      <c r="N19" s="124"/>
      <c r="O19" s="124"/>
      <c r="P19" s="124"/>
      <c r="Q19" s="667"/>
      <c r="R19" s="667"/>
      <c r="S19" s="667"/>
      <c r="T19" s="667"/>
      <c r="U19" s="667"/>
      <c r="V19" s="667"/>
      <c r="W19" s="667"/>
      <c r="X19" s="667"/>
      <c r="Y19" s="668"/>
      <c r="Z19" s="196"/>
      <c r="AA19" s="772"/>
      <c r="AB19" s="136"/>
    </row>
    <row r="20" spans="1:28" s="313" customFormat="1" ht="5.25" customHeight="1" x14ac:dyDescent="0.2">
      <c r="A20" s="269"/>
      <c r="B20" s="757"/>
      <c r="C20" s="758"/>
      <c r="D20" s="758"/>
      <c r="E20" s="758"/>
      <c r="F20" s="758"/>
      <c r="G20" s="758"/>
      <c r="H20" s="758"/>
      <c r="I20" s="758"/>
      <c r="J20" s="758"/>
      <c r="K20" s="758"/>
      <c r="L20" s="758"/>
      <c r="M20" s="758"/>
      <c r="N20" s="758"/>
      <c r="O20" s="758"/>
      <c r="P20" s="758"/>
      <c r="Q20" s="758"/>
      <c r="R20" s="758"/>
      <c r="S20" s="758"/>
      <c r="T20" s="758"/>
      <c r="U20" s="758"/>
      <c r="V20" s="669"/>
      <c r="W20" s="669"/>
      <c r="X20" s="669"/>
      <c r="Y20" s="669"/>
      <c r="Z20" s="670"/>
      <c r="AA20" s="794"/>
      <c r="AB20" s="136"/>
    </row>
    <row r="21" spans="1:28" s="313" customFormat="1" ht="21" customHeight="1" x14ac:dyDescent="0.2">
      <c r="A21" s="269"/>
      <c r="B21" s="259"/>
      <c r="C21" s="2361" t="s">
        <v>942</v>
      </c>
      <c r="D21" s="2074"/>
      <c r="E21" s="2074"/>
      <c r="F21" s="2074"/>
      <c r="G21" s="693" t="s">
        <v>943</v>
      </c>
      <c r="H21" s="1432" t="str">
        <f>$L$10</f>
        <v/>
      </c>
      <c r="I21" s="2362"/>
      <c r="J21" s="2362"/>
      <c r="K21" s="2362"/>
      <c r="L21" s="2362"/>
      <c r="M21" s="2362"/>
      <c r="N21" s="2362"/>
      <c r="O21" s="2362"/>
      <c r="P21" s="2362"/>
      <c r="Q21" s="2362"/>
      <c r="R21" s="2362"/>
      <c r="S21" s="2362"/>
      <c r="T21" s="2363"/>
      <c r="U21" s="2364" t="str">
        <f>$L$4</f>
        <v>00000000</v>
      </c>
      <c r="V21" s="2365"/>
      <c r="W21" s="2365"/>
      <c r="X21" s="2366"/>
      <c r="Y21" s="672"/>
      <c r="Z21" s="175"/>
      <c r="AA21" s="794">
        <f>IF(SUM(AA22:AA94)&gt;0,10000,0)</f>
        <v>0</v>
      </c>
      <c r="AB21" s="136"/>
    </row>
    <row r="22" spans="1:28" ht="9" customHeight="1" x14ac:dyDescent="0.2">
      <c r="A22" s="269"/>
      <c r="B22" s="150"/>
      <c r="C22" s="628"/>
      <c r="D22" s="628"/>
      <c r="E22" s="628"/>
      <c r="F22" s="628"/>
      <c r="G22" s="628"/>
      <c r="H22" s="628"/>
      <c r="I22" s="628"/>
      <c r="J22" s="628"/>
      <c r="K22" s="628"/>
      <c r="L22" s="628"/>
      <c r="M22" s="628"/>
      <c r="N22" s="628"/>
      <c r="O22" s="628"/>
      <c r="P22" s="628"/>
      <c r="Q22" s="628"/>
      <c r="R22" s="628"/>
      <c r="S22" s="628"/>
      <c r="T22" s="628"/>
      <c r="U22" s="628"/>
      <c r="V22" s="628"/>
      <c r="W22" s="628"/>
      <c r="X22" s="628"/>
      <c r="Y22" s="179"/>
      <c r="Z22" s="175"/>
      <c r="AA22" s="794"/>
    </row>
    <row r="23" spans="1:28" ht="21" customHeight="1" x14ac:dyDescent="0.2">
      <c r="A23" s="272" t="s">
        <v>1070</v>
      </c>
      <c r="B23" s="150"/>
      <c r="C23" s="628" t="s">
        <v>1761</v>
      </c>
      <c r="D23" s="628"/>
      <c r="E23" s="628"/>
      <c r="F23" s="664"/>
      <c r="G23" s="664"/>
      <c r="H23" s="2351"/>
      <c r="I23" s="2376"/>
      <c r="J23" s="2376"/>
      <c r="K23" s="2376"/>
      <c r="L23" s="2376"/>
      <c r="M23" s="2376"/>
      <c r="N23" s="2376"/>
      <c r="O23" s="2376"/>
      <c r="P23" s="2376"/>
      <c r="Q23" s="2376"/>
      <c r="R23" s="2376"/>
      <c r="S23" s="2376"/>
      <c r="T23" s="2376"/>
      <c r="U23" s="2376"/>
      <c r="V23" s="2376"/>
      <c r="W23" s="2376"/>
      <c r="X23" s="2376"/>
      <c r="Y23" s="179"/>
      <c r="Z23" s="175"/>
      <c r="AA23" s="794">
        <f>IF(H23="?",0,IF(H23&lt;&gt;"",1,0))</f>
        <v>0</v>
      </c>
    </row>
    <row r="24" spans="1:28" s="313" customFormat="1" ht="5.25" customHeight="1" x14ac:dyDescent="0.2">
      <c r="A24" s="269"/>
      <c r="B24" s="216"/>
      <c r="C24" s="664"/>
      <c r="D24" s="664"/>
      <c r="E24" s="628"/>
      <c r="F24" s="628"/>
      <c r="G24" s="628"/>
      <c r="H24" s="628"/>
      <c r="I24" s="628"/>
      <c r="J24" s="628"/>
      <c r="K24" s="628"/>
      <c r="L24" s="628"/>
      <c r="M24" s="628"/>
      <c r="N24" s="628"/>
      <c r="O24" s="628"/>
      <c r="P24" s="628"/>
      <c r="Q24" s="628"/>
      <c r="R24" s="664"/>
      <c r="S24" s="664"/>
      <c r="T24" s="664"/>
      <c r="U24" s="664"/>
      <c r="V24" s="664"/>
      <c r="W24" s="664"/>
      <c r="X24" s="628"/>
      <c r="Y24" s="763"/>
      <c r="Z24" s="141"/>
      <c r="AA24" s="794"/>
    </row>
    <row r="25" spans="1:28" ht="21" customHeight="1" x14ac:dyDescent="0.2">
      <c r="A25" s="272" t="s">
        <v>1071</v>
      </c>
      <c r="B25" s="150"/>
      <c r="C25" s="628" t="s">
        <v>799</v>
      </c>
      <c r="D25" s="664"/>
      <c r="E25" s="2374"/>
      <c r="F25" s="2375"/>
      <c r="G25" s="628"/>
      <c r="H25" s="664" t="s">
        <v>693</v>
      </c>
      <c r="I25" s="2351"/>
      <c r="J25" s="2376"/>
      <c r="K25" s="2376"/>
      <c r="L25" s="2376"/>
      <c r="M25" s="2376"/>
      <c r="N25" s="2376"/>
      <c r="O25" s="2376"/>
      <c r="P25" s="2376"/>
      <c r="Q25" s="2376"/>
      <c r="R25" s="2376"/>
      <c r="S25" s="2376"/>
      <c r="T25" s="2376"/>
      <c r="U25" s="2376"/>
      <c r="V25" s="2376"/>
      <c r="W25" s="2376"/>
      <c r="X25" s="2376"/>
      <c r="Y25" s="179"/>
      <c r="Z25" s="175"/>
      <c r="AA25" s="794">
        <f>IF(E25="?",0,IF(E25&lt;&gt;"",1,0))+IF(I25="?",0,IF(I25&lt;&gt;"",1,0))</f>
        <v>0</v>
      </c>
    </row>
    <row r="26" spans="1:28" ht="9" customHeight="1" x14ac:dyDescent="0.2">
      <c r="A26" s="269"/>
      <c r="B26" s="259"/>
      <c r="C26" s="627"/>
      <c r="D26" s="627"/>
      <c r="E26" s="627"/>
      <c r="F26" s="627"/>
      <c r="G26" s="627"/>
      <c r="H26" s="627"/>
      <c r="I26" s="627"/>
      <c r="J26" s="627"/>
      <c r="K26" s="627"/>
      <c r="L26" s="627"/>
      <c r="M26" s="627"/>
      <c r="N26" s="627"/>
      <c r="O26" s="627"/>
      <c r="P26" s="627"/>
      <c r="Q26" s="627"/>
      <c r="R26" s="627"/>
      <c r="S26" s="627"/>
      <c r="T26" s="627"/>
      <c r="U26" s="627"/>
      <c r="V26" s="627"/>
      <c r="W26" s="627"/>
      <c r="X26" s="627"/>
      <c r="Y26" s="206"/>
      <c r="Z26" s="175"/>
      <c r="AA26" s="794"/>
    </row>
    <row r="27" spans="1:28" s="313" customFormat="1" ht="12" customHeight="1" x14ac:dyDescent="0.2">
      <c r="A27" s="269"/>
      <c r="B27" s="216"/>
      <c r="C27" s="1139"/>
      <c r="D27" s="1135"/>
      <c r="E27" s="1136"/>
      <c r="F27" s="1136"/>
      <c r="G27" s="1136"/>
      <c r="H27" s="1142"/>
      <c r="I27" s="2353" t="s">
        <v>1489</v>
      </c>
      <c r="J27" s="2354"/>
      <c r="K27" s="2354"/>
      <c r="L27" s="2354"/>
      <c r="M27" s="2354"/>
      <c r="N27" s="2354"/>
      <c r="O27" s="2354"/>
      <c r="P27" s="2354"/>
      <c r="Q27" s="2355" t="s">
        <v>1490</v>
      </c>
      <c r="R27" s="2356"/>
      <c r="S27" s="2356"/>
      <c r="T27" s="2356"/>
      <c r="U27" s="2356"/>
      <c r="V27" s="2356"/>
      <c r="W27" s="2356"/>
      <c r="X27" s="2357"/>
      <c r="Y27" s="1129"/>
      <c r="Z27" s="141"/>
      <c r="AA27" s="794"/>
    </row>
    <row r="28" spans="1:28" s="313" customFormat="1" ht="7.5" customHeight="1" thickBot="1" x14ac:dyDescent="0.25">
      <c r="A28" s="269"/>
      <c r="B28" s="216"/>
      <c r="C28" s="1139"/>
      <c r="D28" s="1135"/>
      <c r="E28" s="1136"/>
      <c r="F28" s="1136"/>
      <c r="G28" s="1136"/>
      <c r="H28" s="1140"/>
      <c r="I28" s="1143"/>
      <c r="J28" s="708"/>
      <c r="K28" s="708"/>
      <c r="L28" s="708"/>
      <c r="M28" s="708"/>
      <c r="N28" s="708"/>
      <c r="O28" s="708"/>
      <c r="P28" s="708"/>
      <c r="Q28" s="1143"/>
      <c r="R28" s="1145"/>
      <c r="S28" s="1145"/>
      <c r="T28" s="1145"/>
      <c r="U28" s="1145"/>
      <c r="V28" s="1145"/>
      <c r="W28" s="1145"/>
      <c r="X28" s="1144"/>
      <c r="Y28" s="1129"/>
      <c r="Z28" s="141"/>
      <c r="AA28" s="794"/>
    </row>
    <row r="29" spans="1:28" s="313" customFormat="1" ht="24.75" customHeight="1" thickTop="1" thickBot="1" x14ac:dyDescent="0.25">
      <c r="A29" s="272" t="s">
        <v>1585</v>
      </c>
      <c r="B29" s="216"/>
      <c r="C29" s="2358" t="s">
        <v>1535</v>
      </c>
      <c r="D29" s="2359"/>
      <c r="E29" s="2359"/>
      <c r="F29" s="2359"/>
      <c r="G29" s="2359"/>
      <c r="H29" s="2360"/>
      <c r="I29" s="2313" t="s">
        <v>849</v>
      </c>
      <c r="J29" s="2327"/>
      <c r="K29" s="2328"/>
      <c r="L29" s="2329"/>
      <c r="M29" s="2329"/>
      <c r="N29" s="1363"/>
      <c r="O29" s="1363"/>
      <c r="P29" s="1363"/>
      <c r="Q29" s="2313" t="s">
        <v>849</v>
      </c>
      <c r="R29" s="2327"/>
      <c r="S29" s="2328"/>
      <c r="T29" s="2330"/>
      <c r="U29" s="2330"/>
      <c r="V29" s="2331"/>
      <c r="W29" s="2331"/>
      <c r="X29" s="2318"/>
      <c r="Y29" s="1129"/>
      <c r="Z29" s="141"/>
      <c r="AA29" s="794">
        <f>IF(I29="?",0,IF(I29&lt;&gt;"",1,0))+IF(K29="?",0,IF(K29&lt;&gt;"",1,0))+IF(Q29="?",0,IF(Q29&lt;&gt;"",1,0))+IF(S29="?",0,IF(S29&lt;&gt;"",1,0))</f>
        <v>0</v>
      </c>
    </row>
    <row r="30" spans="1:28" s="313" customFormat="1" ht="6.75" customHeight="1" thickTop="1" x14ac:dyDescent="0.2">
      <c r="A30" s="269"/>
      <c r="B30" s="216"/>
      <c r="C30" s="1141"/>
      <c r="D30" s="1134"/>
      <c r="E30" s="215"/>
      <c r="F30" s="215"/>
      <c r="G30" s="215"/>
      <c r="H30" s="1138"/>
      <c r="I30" s="1146"/>
      <c r="J30" s="227"/>
      <c r="K30" s="227"/>
      <c r="L30" s="227"/>
      <c r="M30" s="227"/>
      <c r="N30" s="227"/>
      <c r="O30" s="227"/>
      <c r="P30" s="1147"/>
      <c r="Q30" s="1146"/>
      <c r="R30" s="227"/>
      <c r="S30" s="227"/>
      <c r="T30" s="227"/>
      <c r="U30" s="227"/>
      <c r="V30" s="227"/>
      <c r="W30" s="227"/>
      <c r="X30" s="1147"/>
      <c r="Y30" s="1129"/>
      <c r="Z30" s="141"/>
      <c r="AA30" s="794"/>
    </row>
    <row r="31" spans="1:28" s="313" customFormat="1" ht="5.25" customHeight="1" thickBot="1" x14ac:dyDescent="0.25">
      <c r="A31" s="269"/>
      <c r="B31" s="216"/>
      <c r="C31" s="1139"/>
      <c r="D31" s="1135"/>
      <c r="E31" s="1136"/>
      <c r="F31" s="1136"/>
      <c r="G31" s="1136"/>
      <c r="H31" s="1140"/>
      <c r="I31" s="1143"/>
      <c r="J31" s="708"/>
      <c r="K31" s="708"/>
      <c r="L31" s="708"/>
      <c r="M31" s="708"/>
      <c r="N31" s="708"/>
      <c r="O31" s="708"/>
      <c r="P31" s="1144"/>
      <c r="Q31" s="1143"/>
      <c r="R31" s="708"/>
      <c r="S31" s="708"/>
      <c r="T31" s="708"/>
      <c r="U31" s="708"/>
      <c r="V31" s="708"/>
      <c r="W31" s="708"/>
      <c r="X31" s="1144"/>
      <c r="Y31" s="1129"/>
      <c r="Z31" s="141"/>
      <c r="AA31" s="794"/>
    </row>
    <row r="32" spans="1:28" s="313" customFormat="1" ht="24.75" customHeight="1" thickTop="1" thickBot="1" x14ac:dyDescent="0.25">
      <c r="A32" s="272" t="s">
        <v>1586</v>
      </c>
      <c r="B32" s="216"/>
      <c r="C32" s="1137" t="s">
        <v>1515</v>
      </c>
      <c r="D32" s="664"/>
      <c r="E32" s="628"/>
      <c r="F32" s="628"/>
      <c r="G32" s="628"/>
      <c r="H32" s="628"/>
      <c r="I32" s="2313" t="s">
        <v>849</v>
      </c>
      <c r="J32" s="2327"/>
      <c r="K32" s="2328"/>
      <c r="L32" s="2329"/>
      <c r="M32" s="2329"/>
      <c r="N32" s="1363"/>
      <c r="O32" s="1363"/>
      <c r="P32" s="1363"/>
      <c r="Q32" s="2313" t="s">
        <v>849</v>
      </c>
      <c r="R32" s="2327"/>
      <c r="S32" s="2328"/>
      <c r="T32" s="2330"/>
      <c r="U32" s="2330"/>
      <c r="V32" s="2331"/>
      <c r="W32" s="2331"/>
      <c r="X32" s="2318"/>
      <c r="Y32" s="1129"/>
      <c r="Z32" s="141"/>
      <c r="AA32" s="794">
        <f>IF(I32="?",0,IF(I32&lt;&gt;"",1,0))+IF(K32="?",0,IF(K32&lt;&gt;"",1,0))+IF(Q32="?",0,IF(Q32&lt;&gt;"",1,0))+IF(S32="?",0,IF(S32&lt;&gt;"",1,0))</f>
        <v>0</v>
      </c>
    </row>
    <row r="33" spans="1:27" s="313" customFormat="1" ht="5.25" customHeight="1" thickTop="1" x14ac:dyDescent="0.2">
      <c r="A33" s="269"/>
      <c r="B33" s="216"/>
      <c r="C33" s="1141"/>
      <c r="D33" s="1134"/>
      <c r="E33" s="215"/>
      <c r="F33" s="215"/>
      <c r="G33" s="215"/>
      <c r="H33" s="1138"/>
      <c r="I33" s="1146"/>
      <c r="J33" s="227"/>
      <c r="K33" s="227"/>
      <c r="L33" s="227"/>
      <c r="M33" s="227"/>
      <c r="N33" s="227"/>
      <c r="O33" s="227"/>
      <c r="P33" s="227"/>
      <c r="Q33" s="1146"/>
      <c r="R33" s="1148"/>
      <c r="S33" s="1148"/>
      <c r="T33" s="1148"/>
      <c r="U33" s="1148"/>
      <c r="V33" s="1148"/>
      <c r="W33" s="1148"/>
      <c r="X33" s="1147"/>
      <c r="Y33" s="1129"/>
      <c r="Z33" s="141"/>
      <c r="AA33" s="794"/>
    </row>
    <row r="34" spans="1:27" s="313" customFormat="1" ht="9" customHeight="1" x14ac:dyDescent="0.2">
      <c r="A34" s="269"/>
      <c r="B34" s="216"/>
      <c r="C34" s="664"/>
      <c r="D34" s="664"/>
      <c r="E34" s="628"/>
      <c r="F34" s="628"/>
      <c r="G34" s="628"/>
      <c r="H34" s="628"/>
      <c r="I34" s="628"/>
      <c r="J34" s="628"/>
      <c r="K34" s="628"/>
      <c r="L34" s="628"/>
      <c r="M34" s="628"/>
      <c r="N34" s="628"/>
      <c r="O34" s="628"/>
      <c r="P34" s="628"/>
      <c r="Q34" s="628"/>
      <c r="R34" s="664"/>
      <c r="S34" s="664"/>
      <c r="T34" s="664"/>
      <c r="U34" s="664"/>
      <c r="V34" s="664"/>
      <c r="W34" s="664"/>
      <c r="X34" s="628"/>
      <c r="Y34" s="1129"/>
      <c r="Z34" s="141"/>
      <c r="AA34" s="794"/>
    </row>
    <row r="35" spans="1:27" s="313" customFormat="1" ht="24" customHeight="1" x14ac:dyDescent="0.2">
      <c r="A35" s="272" t="s">
        <v>1072</v>
      </c>
      <c r="B35" s="216"/>
      <c r="C35" s="2332" t="s">
        <v>1146</v>
      </c>
      <c r="D35" s="2333"/>
      <c r="E35" s="2333"/>
      <c r="F35" s="2333"/>
      <c r="G35" s="2333"/>
      <c r="H35" s="2333"/>
      <c r="I35" s="2333"/>
      <c r="J35" s="2333"/>
      <c r="K35" s="2333"/>
      <c r="L35" s="2333"/>
      <c r="M35" s="2333"/>
      <c r="N35" s="2333"/>
      <c r="O35" s="2333"/>
      <c r="P35" s="2333"/>
      <c r="Q35" s="2333"/>
      <c r="R35" s="2333"/>
      <c r="S35" s="2333"/>
      <c r="T35" s="2333"/>
      <c r="U35" s="756"/>
      <c r="V35" s="1213" t="s">
        <v>849</v>
      </c>
      <c r="W35" s="93"/>
      <c r="X35" s="1213" t="s">
        <v>849</v>
      </c>
      <c r="Y35" s="664"/>
      <c r="Z35" s="141"/>
      <c r="AA35" s="794">
        <f>IF(V35="?",0,IF(V35&lt;&gt;"",1,0))+IF(X35="?",0,IF(X35&lt;&gt;"",1,0))</f>
        <v>0</v>
      </c>
    </row>
    <row r="36" spans="1:27" s="313" customFormat="1" ht="9" customHeight="1" x14ac:dyDescent="0.2">
      <c r="A36" s="269"/>
      <c r="B36" s="216"/>
      <c r="C36" s="664"/>
      <c r="D36" s="664"/>
      <c r="E36" s="628"/>
      <c r="F36" s="628"/>
      <c r="G36" s="628"/>
      <c r="H36" s="628"/>
      <c r="I36" s="628"/>
      <c r="J36" s="628"/>
      <c r="K36" s="628"/>
      <c r="L36" s="628"/>
      <c r="M36" s="628"/>
      <c r="N36" s="628"/>
      <c r="O36" s="628"/>
      <c r="P36" s="628"/>
      <c r="Q36" s="628"/>
      <c r="R36" s="664"/>
      <c r="S36" s="664"/>
      <c r="T36" s="664"/>
      <c r="U36" s="664"/>
      <c r="V36" s="664"/>
      <c r="W36" s="664"/>
      <c r="X36" s="628"/>
      <c r="Y36" s="763"/>
      <c r="Z36" s="141"/>
      <c r="AA36" s="794"/>
    </row>
    <row r="37" spans="1:27" s="313" customFormat="1" ht="21" customHeight="1" x14ac:dyDescent="0.2">
      <c r="A37" s="272" t="s">
        <v>1073</v>
      </c>
      <c r="B37" s="216"/>
      <c r="C37" s="664"/>
      <c r="D37" s="664"/>
      <c r="E37" s="664"/>
      <c r="F37" s="664"/>
      <c r="G37" s="664"/>
      <c r="H37" s="664" t="s">
        <v>1042</v>
      </c>
      <c r="I37" s="2334" t="s">
        <v>849</v>
      </c>
      <c r="J37" s="2335"/>
      <c r="K37" s="2335"/>
      <c r="L37" s="2335"/>
      <c r="M37" s="2336"/>
      <c r="N37" s="2336"/>
      <c r="O37" s="2336"/>
      <c r="P37" s="2336"/>
      <c r="Q37" s="2336"/>
      <c r="R37" s="2336"/>
      <c r="S37" s="2336"/>
      <c r="T37" s="2336"/>
      <c r="U37" s="2336"/>
      <c r="V37" s="2336"/>
      <c r="W37" s="2336"/>
      <c r="X37" s="2337"/>
      <c r="Y37" s="763"/>
      <c r="Z37" s="141"/>
      <c r="AA37" s="794">
        <f>IF(I37="?",0,IF(I37&lt;&gt;"",1,0))</f>
        <v>0</v>
      </c>
    </row>
    <row r="38" spans="1:27" s="313" customFormat="1" ht="5.25" customHeight="1" x14ac:dyDescent="0.2">
      <c r="A38" s="269"/>
      <c r="B38" s="216"/>
      <c r="C38" s="664"/>
      <c r="D38" s="664"/>
      <c r="E38" s="628"/>
      <c r="F38" s="628"/>
      <c r="G38" s="628"/>
      <c r="H38" s="628"/>
      <c r="I38" s="628"/>
      <c r="J38" s="628"/>
      <c r="K38" s="628"/>
      <c r="L38" s="628"/>
      <c r="M38" s="628"/>
      <c r="N38" s="628"/>
      <c r="O38" s="628"/>
      <c r="P38" s="628"/>
      <c r="Q38" s="628"/>
      <c r="R38" s="664"/>
      <c r="S38" s="664"/>
      <c r="T38" s="664"/>
      <c r="U38" s="664"/>
      <c r="V38" s="664"/>
      <c r="W38" s="664"/>
      <c r="X38" s="628"/>
      <c r="Y38" s="763"/>
      <c r="Z38" s="141"/>
      <c r="AA38" s="794"/>
    </row>
    <row r="39" spans="1:27" s="313" customFormat="1" ht="21" customHeight="1" x14ac:dyDescent="0.2">
      <c r="A39" s="272" t="s">
        <v>1079</v>
      </c>
      <c r="B39" s="216"/>
      <c r="C39" s="628" t="s">
        <v>1517</v>
      </c>
      <c r="D39" s="664"/>
      <c r="E39" s="664"/>
      <c r="F39" s="664"/>
      <c r="G39" s="664"/>
      <c r="H39" s="664"/>
      <c r="I39" s="664"/>
      <c r="J39" s="664"/>
      <c r="K39" s="664"/>
      <c r="L39" s="664"/>
      <c r="M39" s="664"/>
      <c r="N39" s="664"/>
      <c r="O39" s="664"/>
      <c r="P39" s="664"/>
      <c r="Q39" s="1213" t="s">
        <v>849</v>
      </c>
      <c r="R39" s="627" t="s">
        <v>1050</v>
      </c>
      <c r="S39" s="763"/>
      <c r="T39" s="1213" t="s">
        <v>849</v>
      </c>
      <c r="U39" s="627" t="s">
        <v>1051</v>
      </c>
      <c r="V39" s="763"/>
      <c r="W39" s="1213" t="s">
        <v>849</v>
      </c>
      <c r="X39" s="627" t="s">
        <v>1052</v>
      </c>
      <c r="Y39" s="763"/>
      <c r="Z39" s="141"/>
      <c r="AA39" s="794">
        <f>IF(Q39="?",0,IF(Q39&lt;&gt;"",1,0))+IF(T39="?",0,IF(T39&lt;&gt;"",1,0))+IF(W39="?",0,IF(W39&lt;&gt;"",1,0))</f>
        <v>0</v>
      </c>
    </row>
    <row r="40" spans="1:27" ht="9" customHeight="1" x14ac:dyDescent="0.2">
      <c r="A40" s="269"/>
      <c r="B40" s="259"/>
      <c r="C40" s="627"/>
      <c r="D40" s="627"/>
      <c r="E40" s="627"/>
      <c r="F40" s="627"/>
      <c r="G40" s="627"/>
      <c r="H40" s="627"/>
      <c r="I40" s="627"/>
      <c r="J40" s="627"/>
      <c r="K40" s="627"/>
      <c r="L40" s="627"/>
      <c r="M40" s="627"/>
      <c r="N40" s="627"/>
      <c r="O40" s="627"/>
      <c r="P40" s="627"/>
      <c r="Q40" s="627"/>
      <c r="R40" s="627"/>
      <c r="S40" s="627"/>
      <c r="T40" s="627"/>
      <c r="U40" s="627"/>
      <c r="V40" s="627"/>
      <c r="W40" s="627"/>
      <c r="X40" s="627"/>
      <c r="Y40" s="206"/>
      <c r="Z40" s="175"/>
      <c r="AA40" s="794"/>
    </row>
    <row r="41" spans="1:27" s="312" customFormat="1" ht="27" customHeight="1" x14ac:dyDescent="0.2">
      <c r="A41" s="397" t="s">
        <v>219</v>
      </c>
      <c r="B41" s="155"/>
      <c r="C41" s="2338" t="s">
        <v>1521</v>
      </c>
      <c r="D41" s="2339"/>
      <c r="E41" s="2339"/>
      <c r="F41" s="2339"/>
      <c r="G41" s="2339"/>
      <c r="H41" s="2339"/>
      <c r="I41" s="2339"/>
      <c r="J41" s="2339"/>
      <c r="K41" s="2339"/>
      <c r="L41" s="2339"/>
      <c r="M41" s="2339"/>
      <c r="N41" s="2339"/>
      <c r="O41" s="2339"/>
      <c r="P41" s="2339"/>
      <c r="Q41" s="2339"/>
      <c r="R41" s="2339"/>
      <c r="S41" s="2339"/>
      <c r="T41" s="2340"/>
      <c r="U41" s="2340"/>
      <c r="V41" s="2340"/>
      <c r="W41" s="2340"/>
      <c r="X41" s="2341"/>
      <c r="Y41" s="225"/>
      <c r="Z41" s="156"/>
      <c r="AA41" s="794"/>
    </row>
    <row r="42" spans="1:27" ht="5.25" customHeight="1" x14ac:dyDescent="0.2">
      <c r="A42" s="269"/>
      <c r="B42" s="259"/>
      <c r="C42" s="627"/>
      <c r="D42" s="627"/>
      <c r="E42" s="627"/>
      <c r="F42" s="627"/>
      <c r="G42" s="627"/>
      <c r="H42" s="627"/>
      <c r="I42" s="627"/>
      <c r="J42" s="627"/>
      <c r="K42" s="627"/>
      <c r="L42" s="627"/>
      <c r="M42" s="627"/>
      <c r="N42" s="627"/>
      <c r="O42" s="627"/>
      <c r="P42" s="627"/>
      <c r="Q42" s="627"/>
      <c r="R42" s="627"/>
      <c r="S42" s="627"/>
      <c r="T42" s="627"/>
      <c r="U42" s="627"/>
      <c r="V42" s="627"/>
      <c r="W42" s="627"/>
      <c r="X42" s="627"/>
      <c r="Y42" s="206"/>
      <c r="Z42" s="175"/>
      <c r="AA42" s="794"/>
    </row>
    <row r="43" spans="1:27" s="313" customFormat="1" ht="21" customHeight="1" x14ac:dyDescent="0.2">
      <c r="A43" s="272" t="s">
        <v>1251</v>
      </c>
      <c r="B43" s="216"/>
      <c r="C43" s="2342" t="s">
        <v>1370</v>
      </c>
      <c r="D43" s="2342"/>
      <c r="E43" s="2342"/>
      <c r="F43" s="2342"/>
      <c r="G43" s="2342"/>
      <c r="H43" s="2342"/>
      <c r="I43" s="2342"/>
      <c r="J43" s="2342"/>
      <c r="K43" s="2342"/>
      <c r="L43" s="2342"/>
      <c r="M43" s="664"/>
      <c r="N43" s="2343"/>
      <c r="O43" s="2344"/>
      <c r="P43" s="2345"/>
      <c r="Q43" s="627" t="s">
        <v>783</v>
      </c>
      <c r="R43" s="664"/>
      <c r="S43" s="664"/>
      <c r="T43" s="2343"/>
      <c r="U43" s="2343"/>
      <c r="V43" s="2343"/>
      <c r="W43" s="627" t="s">
        <v>1043</v>
      </c>
      <c r="X43" s="664"/>
      <c r="Y43" s="664"/>
      <c r="Z43" s="141"/>
      <c r="AA43" s="794">
        <f>IF(N43="?",0,IF(N43&lt;&gt;"",1,0))+IF(T43="?",0,IF(T43&lt;&gt;"",1,0))</f>
        <v>0</v>
      </c>
    </row>
    <row r="44" spans="1:27" s="313" customFormat="1" ht="5.25" customHeight="1" x14ac:dyDescent="0.2">
      <c r="A44" s="269"/>
      <c r="B44" s="216"/>
      <c r="C44" s="664"/>
      <c r="D44" s="664"/>
      <c r="E44" s="628"/>
      <c r="F44" s="628"/>
      <c r="G44" s="628"/>
      <c r="H44" s="628"/>
      <c r="I44" s="628"/>
      <c r="J44" s="628"/>
      <c r="K44" s="628"/>
      <c r="L44" s="628"/>
      <c r="M44" s="628"/>
      <c r="N44" s="628"/>
      <c r="O44" s="628"/>
      <c r="P44" s="628"/>
      <c r="Q44" s="628"/>
      <c r="R44" s="664"/>
      <c r="S44" s="664"/>
      <c r="T44" s="664"/>
      <c r="U44" s="664"/>
      <c r="V44" s="664"/>
      <c r="W44" s="664"/>
      <c r="X44" s="628"/>
      <c r="Y44" s="763"/>
      <c r="Z44" s="141"/>
      <c r="AA44" s="794"/>
    </row>
    <row r="45" spans="1:27" s="312" customFormat="1" ht="27" customHeight="1" x14ac:dyDescent="0.2">
      <c r="A45" s="397" t="s">
        <v>219</v>
      </c>
      <c r="B45" s="155"/>
      <c r="C45" s="2338" t="s">
        <v>1262</v>
      </c>
      <c r="D45" s="2339"/>
      <c r="E45" s="2339"/>
      <c r="F45" s="2339"/>
      <c r="G45" s="2339"/>
      <c r="H45" s="2339"/>
      <c r="I45" s="2339"/>
      <c r="J45" s="2339"/>
      <c r="K45" s="2339"/>
      <c r="L45" s="2339"/>
      <c r="M45" s="2339"/>
      <c r="N45" s="2339"/>
      <c r="O45" s="2339"/>
      <c r="P45" s="2339"/>
      <c r="Q45" s="2339"/>
      <c r="R45" s="2339"/>
      <c r="S45" s="2339"/>
      <c r="T45" s="2340"/>
      <c r="U45" s="2340"/>
      <c r="V45" s="2340"/>
      <c r="W45" s="2340"/>
      <c r="X45" s="2341"/>
      <c r="Y45" s="225"/>
      <c r="Z45" s="156"/>
      <c r="AA45" s="794"/>
    </row>
    <row r="46" spans="1:27" s="313" customFormat="1" ht="5.25" customHeight="1" x14ac:dyDescent="0.2">
      <c r="A46" s="269"/>
      <c r="B46" s="216"/>
      <c r="C46" s="664"/>
      <c r="D46" s="664"/>
      <c r="E46" s="628"/>
      <c r="F46" s="628"/>
      <c r="G46" s="628"/>
      <c r="H46" s="628"/>
      <c r="I46" s="628"/>
      <c r="J46" s="628"/>
      <c r="K46" s="628"/>
      <c r="L46" s="628"/>
      <c r="M46" s="628"/>
      <c r="N46" s="628"/>
      <c r="O46" s="628"/>
      <c r="P46" s="628"/>
      <c r="Q46" s="628"/>
      <c r="R46" s="664"/>
      <c r="S46" s="664"/>
      <c r="T46" s="664"/>
      <c r="U46" s="664"/>
      <c r="V46" s="664"/>
      <c r="W46" s="664"/>
      <c r="X46" s="628"/>
      <c r="Y46" s="763"/>
      <c r="Z46" s="141"/>
      <c r="AA46" s="794"/>
    </row>
    <row r="47" spans="1:27" s="313" customFormat="1" ht="21" customHeight="1" x14ac:dyDescent="0.2">
      <c r="A47" s="272" t="s">
        <v>1252</v>
      </c>
      <c r="B47" s="216"/>
      <c r="C47" s="2342" t="s">
        <v>1371</v>
      </c>
      <c r="D47" s="2342"/>
      <c r="E47" s="2342"/>
      <c r="F47" s="2342"/>
      <c r="G47" s="2342"/>
      <c r="H47" s="2342"/>
      <c r="I47" s="2342"/>
      <c r="J47" s="2342"/>
      <c r="K47" s="2342"/>
      <c r="L47" s="2342"/>
      <c r="M47" s="664"/>
      <c r="N47" s="2343"/>
      <c r="O47" s="2344"/>
      <c r="P47" s="2345"/>
      <c r="Q47" s="627" t="s">
        <v>783</v>
      </c>
      <c r="R47" s="664"/>
      <c r="S47" s="664"/>
      <c r="T47" s="2343"/>
      <c r="U47" s="2344"/>
      <c r="V47" s="2345"/>
      <c r="W47" s="627" t="s">
        <v>1043</v>
      </c>
      <c r="X47" s="664"/>
      <c r="Y47" s="664"/>
      <c r="Z47" s="141"/>
      <c r="AA47" s="794">
        <f>IF(N47="?",0,IF(N47&lt;&gt;"",1,0))+IF(T47="?",0,IF(T47&lt;&gt;"",1,0))</f>
        <v>0</v>
      </c>
    </row>
    <row r="48" spans="1:27" s="313" customFormat="1" ht="9" customHeight="1" x14ac:dyDescent="0.2">
      <c r="A48" s="269"/>
      <c r="B48" s="259"/>
      <c r="C48" s="627"/>
      <c r="D48" s="627"/>
      <c r="E48" s="627"/>
      <c r="F48" s="627"/>
      <c r="G48" s="627"/>
      <c r="H48" s="627"/>
      <c r="I48" s="627"/>
      <c r="J48" s="627"/>
      <c r="K48" s="627"/>
      <c r="L48" s="627"/>
      <c r="M48" s="627"/>
      <c r="N48" s="627"/>
      <c r="O48" s="627"/>
      <c r="P48" s="627"/>
      <c r="Q48" s="627"/>
      <c r="R48" s="627"/>
      <c r="S48" s="627"/>
      <c r="T48" s="627"/>
      <c r="U48" s="627"/>
      <c r="V48" s="627"/>
      <c r="W48" s="627"/>
      <c r="X48" s="627"/>
      <c r="Y48" s="206"/>
      <c r="Z48" s="175"/>
      <c r="AA48" s="794"/>
    </row>
    <row r="49" spans="1:27" s="312" customFormat="1" ht="23.25" customHeight="1" x14ac:dyDescent="0.2">
      <c r="A49" s="397" t="s">
        <v>219</v>
      </c>
      <c r="B49" s="155"/>
      <c r="C49" s="2320" t="s">
        <v>1491</v>
      </c>
      <c r="D49" s="2321"/>
      <c r="E49" s="2321"/>
      <c r="F49" s="2321"/>
      <c r="G49" s="2321"/>
      <c r="H49" s="2321"/>
      <c r="I49" s="2321"/>
      <c r="J49" s="2321"/>
      <c r="K49" s="2321"/>
      <c r="L49" s="2321"/>
      <c r="M49" s="2321"/>
      <c r="N49" s="2321"/>
      <c r="O49" s="2321"/>
      <c r="P49" s="2321"/>
      <c r="Q49" s="2321"/>
      <c r="R49" s="2321"/>
      <c r="S49" s="2321"/>
      <c r="T49" s="2346"/>
      <c r="U49" s="2346"/>
      <c r="V49" s="2346"/>
      <c r="W49" s="2346"/>
      <c r="X49" s="2347"/>
      <c r="Y49" s="225"/>
      <c r="Z49" s="156"/>
      <c r="AA49" s="794"/>
    </row>
    <row r="50" spans="1:27" s="313" customFormat="1" ht="5.25" customHeight="1" x14ac:dyDescent="0.2">
      <c r="A50" s="269"/>
      <c r="B50" s="259"/>
      <c r="C50" s="627"/>
      <c r="D50" s="627"/>
      <c r="E50" s="627"/>
      <c r="F50" s="627"/>
      <c r="G50" s="627"/>
      <c r="H50" s="627"/>
      <c r="I50" s="627"/>
      <c r="J50" s="627"/>
      <c r="K50" s="627"/>
      <c r="L50" s="627"/>
      <c r="M50" s="627"/>
      <c r="N50" s="627"/>
      <c r="O50" s="627"/>
      <c r="P50" s="627"/>
      <c r="Q50" s="627"/>
      <c r="R50" s="627"/>
      <c r="S50" s="627"/>
      <c r="T50" s="627"/>
      <c r="U50" s="627"/>
      <c r="V50" s="627"/>
      <c r="W50" s="627"/>
      <c r="X50" s="627"/>
      <c r="Y50" s="206"/>
      <c r="Z50" s="175"/>
      <c r="AA50" s="794"/>
    </row>
    <row r="51" spans="1:27" s="313" customFormat="1" ht="21" customHeight="1" x14ac:dyDescent="0.2">
      <c r="A51" s="272" t="s">
        <v>1074</v>
      </c>
      <c r="B51" s="216"/>
      <c r="C51" s="628" t="s">
        <v>1831</v>
      </c>
      <c r="D51" s="664"/>
      <c r="E51" s="664"/>
      <c r="F51" s="664"/>
      <c r="G51" s="664"/>
      <c r="H51" s="664"/>
      <c r="I51" s="664"/>
      <c r="J51" s="628"/>
      <c r="K51" s="628"/>
      <c r="L51" s="628"/>
      <c r="M51" s="628"/>
      <c r="N51" s="628"/>
      <c r="O51" s="628"/>
      <c r="P51" s="628"/>
      <c r="Q51" s="628"/>
      <c r="R51" s="628"/>
      <c r="S51" s="628"/>
      <c r="T51" s="2343"/>
      <c r="U51" s="2344"/>
      <c r="V51" s="2345"/>
      <c r="W51" s="627" t="s">
        <v>122</v>
      </c>
      <c r="X51" s="664"/>
      <c r="Y51" s="664"/>
      <c r="Z51" s="141"/>
      <c r="AA51" s="794">
        <f>IF(T51="?",0,IF(T51&lt;&gt;"",1,0))</f>
        <v>0</v>
      </c>
    </row>
    <row r="52" spans="1:27" s="313" customFormat="1" ht="5.25" customHeight="1" x14ac:dyDescent="0.2">
      <c r="A52" s="269"/>
      <c r="B52" s="259"/>
      <c r="C52" s="627"/>
      <c r="D52" s="627"/>
      <c r="E52" s="627"/>
      <c r="F52" s="627"/>
      <c r="G52" s="627"/>
      <c r="H52" s="627"/>
      <c r="I52" s="627"/>
      <c r="J52" s="627"/>
      <c r="K52" s="627"/>
      <c r="L52" s="627"/>
      <c r="M52" s="627"/>
      <c r="N52" s="627"/>
      <c r="O52" s="627"/>
      <c r="P52" s="627"/>
      <c r="Q52" s="627"/>
      <c r="R52" s="627"/>
      <c r="S52" s="627"/>
      <c r="T52" s="627"/>
      <c r="U52" s="627"/>
      <c r="V52" s="627"/>
      <c r="W52" s="627"/>
      <c r="X52" s="206"/>
      <c r="Y52" s="206"/>
      <c r="Z52" s="175"/>
      <c r="AA52" s="794"/>
    </row>
    <row r="53" spans="1:27" s="313" customFormat="1" ht="21" customHeight="1" x14ac:dyDescent="0.2">
      <c r="A53" s="272" t="s">
        <v>1587</v>
      </c>
      <c r="B53" s="216"/>
      <c r="C53" s="628" t="s">
        <v>1749</v>
      </c>
      <c r="D53" s="664"/>
      <c r="E53" s="664"/>
      <c r="F53" s="664"/>
      <c r="G53" s="664"/>
      <c r="H53" s="664"/>
      <c r="I53" s="664"/>
      <c r="J53" s="628"/>
      <c r="K53" s="628"/>
      <c r="L53" s="628"/>
      <c r="M53" s="664"/>
      <c r="N53" s="2348"/>
      <c r="O53" s="2349"/>
      <c r="P53" s="2350"/>
      <c r="Q53" s="627" t="s">
        <v>1493</v>
      </c>
      <c r="R53" s="628"/>
      <c r="S53" s="628"/>
      <c r="T53" s="2348"/>
      <c r="U53" s="2349"/>
      <c r="V53" s="2350"/>
      <c r="W53" s="627" t="s">
        <v>1492</v>
      </c>
      <c r="X53" s="664"/>
      <c r="Y53" s="664"/>
      <c r="Z53" s="141"/>
      <c r="AA53" s="794">
        <f>IF(N53="?",0,IF(N53&lt;&gt;"",1,0))+IF(T53="?",0,IF(T53&lt;&gt;"",1,0))</f>
        <v>0</v>
      </c>
    </row>
    <row r="54" spans="1:27" s="313" customFormat="1" ht="9" customHeight="1" x14ac:dyDescent="0.2">
      <c r="A54" s="269"/>
      <c r="B54" s="259"/>
      <c r="C54" s="627"/>
      <c r="D54" s="627"/>
      <c r="E54" s="627"/>
      <c r="F54" s="627"/>
      <c r="G54" s="627"/>
      <c r="H54" s="627"/>
      <c r="I54" s="627"/>
      <c r="J54" s="627"/>
      <c r="K54" s="627"/>
      <c r="L54" s="627"/>
      <c r="M54" s="627"/>
      <c r="N54" s="627"/>
      <c r="O54" s="627"/>
      <c r="P54" s="627"/>
      <c r="Q54" s="627"/>
      <c r="R54" s="627"/>
      <c r="S54" s="627"/>
      <c r="T54" s="627"/>
      <c r="U54" s="627"/>
      <c r="V54" s="627"/>
      <c r="W54" s="627"/>
      <c r="X54" s="627"/>
      <c r="Y54" s="206"/>
      <c r="Z54" s="175"/>
      <c r="AA54" s="794"/>
    </row>
    <row r="55" spans="1:27" s="313" customFormat="1" ht="36" customHeight="1" x14ac:dyDescent="0.2">
      <c r="A55" s="746" t="s">
        <v>219</v>
      </c>
      <c r="B55" s="221"/>
      <c r="C55" s="1543" t="s">
        <v>1516</v>
      </c>
      <c r="D55" s="2218"/>
      <c r="E55" s="2218"/>
      <c r="F55" s="2218"/>
      <c r="G55" s="2218"/>
      <c r="H55" s="2218"/>
      <c r="I55" s="2218"/>
      <c r="J55" s="2218"/>
      <c r="K55" s="2218"/>
      <c r="L55" s="2218"/>
      <c r="M55" s="2218"/>
      <c r="N55" s="2218"/>
      <c r="O55" s="2218"/>
      <c r="P55" s="2218"/>
      <c r="Q55" s="2218"/>
      <c r="R55" s="2218"/>
      <c r="S55" s="2218"/>
      <c r="T55" s="2218"/>
      <c r="U55" s="2218"/>
      <c r="V55" s="2218"/>
      <c r="W55" s="2218"/>
      <c r="X55" s="2219"/>
      <c r="Y55" s="1125"/>
      <c r="Z55" s="254"/>
      <c r="AA55" s="794"/>
    </row>
    <row r="56" spans="1:27" s="313" customFormat="1" ht="5.25" customHeight="1" x14ac:dyDescent="0.2">
      <c r="A56" s="269"/>
      <c r="B56" s="259"/>
      <c r="C56" s="627"/>
      <c r="D56" s="627"/>
      <c r="E56" s="627"/>
      <c r="F56" s="627"/>
      <c r="G56" s="627"/>
      <c r="H56" s="627"/>
      <c r="I56" s="627"/>
      <c r="J56" s="627"/>
      <c r="K56" s="627"/>
      <c r="L56" s="627"/>
      <c r="M56" s="627"/>
      <c r="N56" s="627"/>
      <c r="O56" s="627"/>
      <c r="P56" s="627"/>
      <c r="Q56" s="627"/>
      <c r="R56" s="627"/>
      <c r="S56" s="627"/>
      <c r="T56" s="627"/>
      <c r="U56" s="627"/>
      <c r="V56" s="627"/>
      <c r="W56" s="627"/>
      <c r="X56" s="627"/>
      <c r="Y56" s="206"/>
      <c r="Z56" s="175"/>
      <c r="AA56" s="794"/>
    </row>
    <row r="57" spans="1:27" s="313" customFormat="1" ht="12" customHeight="1" x14ac:dyDescent="0.2">
      <c r="A57" s="269"/>
      <c r="B57" s="216"/>
      <c r="C57" s="242" t="s">
        <v>1495</v>
      </c>
      <c r="D57" s="1149"/>
      <c r="E57" s="1149"/>
      <c r="F57" s="1149"/>
      <c r="G57" s="1149"/>
      <c r="H57" s="1149"/>
      <c r="I57" s="1149"/>
      <c r="J57" s="1149"/>
      <c r="K57" s="1149"/>
      <c r="L57" s="1149"/>
      <c r="M57" s="1149"/>
      <c r="N57" s="1149"/>
      <c r="O57" s="1149"/>
      <c r="P57" s="1149"/>
      <c r="Q57" s="1149"/>
      <c r="R57" s="1149"/>
      <c r="S57" s="1149"/>
      <c r="T57" s="1149"/>
      <c r="U57" s="1149"/>
      <c r="V57" s="1149"/>
      <c r="W57" s="1149"/>
      <c r="X57" s="1149"/>
      <c r="Y57" s="1129"/>
      <c r="Z57" s="141"/>
      <c r="AA57" s="794"/>
    </row>
    <row r="58" spans="1:27" s="313" customFormat="1" ht="5.25" customHeight="1" thickBot="1" x14ac:dyDescent="0.25">
      <c r="A58" s="269"/>
      <c r="B58" s="216"/>
      <c r="C58" s="1139"/>
      <c r="D58" s="1135"/>
      <c r="E58" s="1136"/>
      <c r="F58" s="1136"/>
      <c r="G58" s="1143"/>
      <c r="H58" s="708"/>
      <c r="I58" s="708"/>
      <c r="J58" s="708"/>
      <c r="K58" s="708"/>
      <c r="L58" s="708"/>
      <c r="M58" s="708"/>
      <c r="N58" s="708"/>
      <c r="O58" s="708"/>
      <c r="P58" s="708"/>
      <c r="Q58" s="708"/>
      <c r="R58" s="708"/>
      <c r="S58" s="1145"/>
      <c r="T58" s="1145"/>
      <c r="U58" s="1145"/>
      <c r="V58" s="1145"/>
      <c r="W58" s="1145"/>
      <c r="X58" s="1144"/>
      <c r="Y58" s="1129"/>
      <c r="Z58" s="141"/>
      <c r="AA58" s="794"/>
    </row>
    <row r="59" spans="1:27" s="313" customFormat="1" ht="24" customHeight="1" thickTop="1" thickBot="1" x14ac:dyDescent="0.25">
      <c r="A59" s="1236" t="s">
        <v>1588</v>
      </c>
      <c r="B59" s="216"/>
      <c r="C59" s="2313" t="s">
        <v>849</v>
      </c>
      <c r="D59" s="2314"/>
      <c r="E59" s="2315"/>
      <c r="F59" s="2316"/>
      <c r="G59" s="2317"/>
      <c r="H59" s="1363"/>
      <c r="I59" s="1363"/>
      <c r="J59" s="1363"/>
      <c r="K59" s="1363"/>
      <c r="L59" s="1363"/>
      <c r="M59" s="1363"/>
      <c r="N59" s="1363"/>
      <c r="O59" s="1363"/>
      <c r="P59" s="1363"/>
      <c r="Q59" s="1363"/>
      <c r="R59" s="1363"/>
      <c r="S59" s="1363"/>
      <c r="T59" s="1363"/>
      <c r="U59" s="1363"/>
      <c r="V59" s="1363"/>
      <c r="W59" s="1363"/>
      <c r="X59" s="2318"/>
      <c r="Y59" s="1129"/>
      <c r="Z59" s="141"/>
      <c r="AA59" s="794">
        <f>IF(C59="?",0,IF(C59&lt;&gt;"",1,0))+IF(G59="?",0,IF(G59&lt;&gt;"",1,0))</f>
        <v>0</v>
      </c>
    </row>
    <row r="60" spans="1:27" s="313" customFormat="1" ht="5.25" customHeight="1" thickTop="1" x14ac:dyDescent="0.2">
      <c r="A60" s="269"/>
      <c r="B60" s="216"/>
      <c r="C60" s="1141"/>
      <c r="D60" s="1134"/>
      <c r="E60" s="215"/>
      <c r="F60" s="215"/>
      <c r="G60" s="1146"/>
      <c r="H60" s="227"/>
      <c r="I60" s="227"/>
      <c r="J60" s="227"/>
      <c r="K60" s="227"/>
      <c r="L60" s="227"/>
      <c r="M60" s="227"/>
      <c r="N60" s="227"/>
      <c r="O60" s="227"/>
      <c r="P60" s="227"/>
      <c r="Q60" s="227"/>
      <c r="R60" s="227"/>
      <c r="S60" s="227"/>
      <c r="T60" s="227"/>
      <c r="U60" s="227"/>
      <c r="V60" s="227"/>
      <c r="W60" s="227"/>
      <c r="X60" s="1147"/>
      <c r="Y60" s="1129"/>
      <c r="Z60" s="141"/>
      <c r="AA60" s="794"/>
    </row>
    <row r="61" spans="1:27" s="313" customFormat="1" ht="9" customHeight="1" x14ac:dyDescent="0.2">
      <c r="A61" s="265" t="str">
        <f>IF(L4&lt;&gt;"",L4,"")</f>
        <v>00000000</v>
      </c>
      <c r="B61" s="635"/>
      <c r="C61" s="262"/>
      <c r="D61" s="262"/>
      <c r="E61" s="262"/>
      <c r="F61" s="262"/>
      <c r="G61" s="262"/>
      <c r="H61" s="262"/>
      <c r="I61" s="262"/>
      <c r="J61" s="262"/>
      <c r="K61" s="262"/>
      <c r="L61" s="262"/>
      <c r="M61" s="262"/>
      <c r="N61" s="262"/>
      <c r="O61" s="262"/>
      <c r="P61" s="262"/>
      <c r="Q61" s="262"/>
      <c r="R61" s="262"/>
      <c r="S61" s="262"/>
      <c r="T61" s="262"/>
      <c r="U61" s="262"/>
      <c r="V61" s="262"/>
      <c r="W61" s="262"/>
      <c r="X61" s="262"/>
      <c r="Y61" s="668"/>
      <c r="Z61" s="196"/>
      <c r="AA61" s="794"/>
    </row>
    <row r="62" spans="1:27" s="313" customFormat="1" ht="5.25" customHeight="1" x14ac:dyDescent="0.2">
      <c r="A62" s="269"/>
      <c r="B62" s="1237"/>
      <c r="C62" s="817"/>
      <c r="D62" s="817"/>
      <c r="E62" s="817"/>
      <c r="F62" s="817"/>
      <c r="G62" s="817"/>
      <c r="H62" s="817"/>
      <c r="I62" s="817"/>
      <c r="J62" s="817"/>
      <c r="K62" s="817"/>
      <c r="L62" s="817"/>
      <c r="M62" s="817"/>
      <c r="N62" s="817"/>
      <c r="O62" s="817"/>
      <c r="P62" s="817"/>
      <c r="Q62" s="817"/>
      <c r="R62" s="817"/>
      <c r="S62" s="817"/>
      <c r="T62" s="817"/>
      <c r="U62" s="817"/>
      <c r="V62" s="817"/>
      <c r="W62" s="817"/>
      <c r="X62" s="817"/>
      <c r="Y62" s="1238"/>
      <c r="Z62" s="871"/>
      <c r="AA62" s="794"/>
    </row>
    <row r="63" spans="1:27" s="313" customFormat="1" ht="24" customHeight="1" x14ac:dyDescent="0.2">
      <c r="A63" s="385"/>
      <c r="B63" s="259"/>
      <c r="C63" s="224" t="s">
        <v>1759</v>
      </c>
      <c r="D63" s="627"/>
      <c r="E63" s="627"/>
      <c r="F63" s="627"/>
      <c r="G63" s="627"/>
      <c r="H63" s="627"/>
      <c r="I63" s="627"/>
      <c r="J63" s="627"/>
      <c r="K63" s="627"/>
      <c r="L63" s="627"/>
      <c r="M63" s="2319" t="str">
        <f>IF(I25&lt;&gt;"",I25,"")</f>
        <v/>
      </c>
      <c r="N63" s="1751"/>
      <c r="O63" s="1751"/>
      <c r="P63" s="1751"/>
      <c r="Q63" s="1751"/>
      <c r="R63" s="1751"/>
      <c r="S63" s="1751"/>
      <c r="T63" s="1751"/>
      <c r="U63" s="1751"/>
      <c r="V63" s="1751"/>
      <c r="W63" s="1751"/>
      <c r="X63" s="1751"/>
      <c r="Y63" s="206"/>
      <c r="Z63" s="175"/>
      <c r="AA63" s="794"/>
    </row>
    <row r="64" spans="1:27" s="764" customFormat="1" ht="5.25" customHeight="1" x14ac:dyDescent="0.2">
      <c r="A64" s="269"/>
      <c r="B64" s="216"/>
      <c r="C64" s="627"/>
      <c r="D64" s="628"/>
      <c r="E64" s="627"/>
      <c r="F64" s="627"/>
      <c r="G64" s="627"/>
      <c r="H64" s="627"/>
      <c r="I64" s="627"/>
      <c r="J64" s="627"/>
      <c r="K64" s="627"/>
      <c r="L64" s="627"/>
      <c r="M64" s="627"/>
      <c r="N64" s="627"/>
      <c r="O64" s="627"/>
      <c r="P64" s="627"/>
      <c r="Q64" s="627"/>
      <c r="R64" s="627"/>
      <c r="S64" s="1228"/>
      <c r="T64" s="1228"/>
      <c r="U64" s="1228"/>
      <c r="V64" s="1228"/>
      <c r="W64" s="1228"/>
      <c r="X64" s="1228"/>
      <c r="Y64" s="1232"/>
      <c r="Z64" s="141"/>
      <c r="AA64" s="797"/>
    </row>
    <row r="65" spans="1:27" s="312" customFormat="1" ht="15" customHeight="1" x14ac:dyDescent="0.2">
      <c r="A65" s="397" t="s">
        <v>219</v>
      </c>
      <c r="B65" s="155"/>
      <c r="C65" s="2320" t="s">
        <v>1054</v>
      </c>
      <c r="D65" s="2321"/>
      <c r="E65" s="2321"/>
      <c r="F65" s="2321"/>
      <c r="G65" s="2321"/>
      <c r="H65" s="2321"/>
      <c r="I65" s="2321"/>
      <c r="J65" s="2321"/>
      <c r="K65" s="2321"/>
      <c r="L65" s="2321"/>
      <c r="M65" s="2321"/>
      <c r="N65" s="2321"/>
      <c r="O65" s="2321"/>
      <c r="P65" s="2321"/>
      <c r="Q65" s="2321"/>
      <c r="R65" s="2321"/>
      <c r="S65" s="2321"/>
      <c r="T65" s="2322"/>
      <c r="U65" s="2322"/>
      <c r="V65" s="2322"/>
      <c r="W65" s="2322"/>
      <c r="X65" s="2323"/>
      <c r="Y65" s="225"/>
      <c r="Z65" s="156"/>
      <c r="AA65" s="794"/>
    </row>
    <row r="66" spans="1:27" s="313" customFormat="1" ht="9" customHeight="1" x14ac:dyDescent="0.2">
      <c r="A66" s="269"/>
      <c r="B66" s="259"/>
      <c r="C66" s="627"/>
      <c r="D66" s="627"/>
      <c r="E66" s="627"/>
      <c r="F66" s="627"/>
      <c r="G66" s="627"/>
      <c r="H66" s="627"/>
      <c r="I66" s="627"/>
      <c r="J66" s="627"/>
      <c r="K66" s="627"/>
      <c r="L66" s="627"/>
      <c r="M66" s="627"/>
      <c r="N66" s="627"/>
      <c r="O66" s="627"/>
      <c r="P66" s="627"/>
      <c r="Q66" s="627"/>
      <c r="R66" s="627"/>
      <c r="S66" s="627"/>
      <c r="T66" s="627"/>
      <c r="U66" s="627"/>
      <c r="V66" s="627"/>
      <c r="W66" s="627"/>
      <c r="X66" s="627"/>
      <c r="Y66" s="206"/>
      <c r="Z66" s="175"/>
      <c r="AA66" s="794"/>
    </row>
    <row r="67" spans="1:27" s="313" customFormat="1" ht="21" customHeight="1" x14ac:dyDescent="0.2">
      <c r="A67" s="272" t="s">
        <v>1744</v>
      </c>
      <c r="B67" s="216"/>
      <c r="C67" s="627"/>
      <c r="D67" s="1213" t="s">
        <v>849</v>
      </c>
      <c r="E67" s="627" t="s">
        <v>1673</v>
      </c>
      <c r="F67" s="627"/>
      <c r="G67" s="627"/>
      <c r="H67" s="627"/>
      <c r="I67" s="627"/>
      <c r="J67" s="627"/>
      <c r="K67" s="627"/>
      <c r="L67" s="627"/>
      <c r="M67" s="627"/>
      <c r="N67" s="627"/>
      <c r="O67" s="627"/>
      <c r="P67" s="627"/>
      <c r="Q67" s="627"/>
      <c r="R67" s="627"/>
      <c r="S67" s="627"/>
      <c r="T67" s="627"/>
      <c r="U67" s="627"/>
      <c r="V67" s="627"/>
      <c r="W67" s="627"/>
      <c r="X67" s="627"/>
      <c r="Y67" s="206"/>
      <c r="Z67" s="141"/>
      <c r="AA67" s="794">
        <f>IF(D67="?",0,IF(D67&lt;&gt;"",1,0))</f>
        <v>0</v>
      </c>
    </row>
    <row r="68" spans="1:27" s="764" customFormat="1" ht="5.25" customHeight="1" x14ac:dyDescent="0.2">
      <c r="A68" s="269"/>
      <c r="B68" s="216"/>
      <c r="C68" s="627"/>
      <c r="D68" s="628"/>
      <c r="E68" s="627"/>
      <c r="F68" s="627"/>
      <c r="G68" s="627"/>
      <c r="H68" s="627"/>
      <c r="I68" s="627"/>
      <c r="J68" s="627"/>
      <c r="K68" s="627"/>
      <c r="L68" s="627"/>
      <c r="M68" s="627"/>
      <c r="N68" s="627"/>
      <c r="O68" s="627"/>
      <c r="P68" s="627"/>
      <c r="Q68" s="627"/>
      <c r="R68" s="627"/>
      <c r="S68" s="1210"/>
      <c r="T68" s="1210"/>
      <c r="U68" s="1210"/>
      <c r="V68" s="1210"/>
      <c r="W68" s="1210"/>
      <c r="X68" s="1210"/>
      <c r="Y68" s="1211"/>
      <c r="Z68" s="141"/>
      <c r="AA68" s="797"/>
    </row>
    <row r="69" spans="1:27" s="313" customFormat="1" ht="21" customHeight="1" x14ac:dyDescent="0.2">
      <c r="A69" s="272" t="s">
        <v>1745</v>
      </c>
      <c r="B69" s="216"/>
      <c r="C69" s="627"/>
      <c r="D69" s="1213" t="s">
        <v>849</v>
      </c>
      <c r="E69" s="627" t="s">
        <v>1672</v>
      </c>
      <c r="F69" s="627"/>
      <c r="G69" s="627"/>
      <c r="H69" s="627"/>
      <c r="I69" s="627"/>
      <c r="J69" s="627"/>
      <c r="K69" s="627"/>
      <c r="L69" s="627"/>
      <c r="M69" s="627"/>
      <c r="N69" s="627"/>
      <c r="O69" s="627"/>
      <c r="P69" s="627"/>
      <c r="Q69" s="627"/>
      <c r="R69" s="1210"/>
      <c r="S69" s="1210"/>
      <c r="T69" s="1210"/>
      <c r="U69" s="1210"/>
      <c r="V69" s="1210"/>
      <c r="W69" s="1210"/>
      <c r="X69" s="627"/>
      <c r="Y69" s="206"/>
      <c r="Z69" s="141"/>
      <c r="AA69" s="794">
        <f>IF(D69="?",0,IF(D69&lt;&gt;"",1,0))</f>
        <v>0</v>
      </c>
    </row>
    <row r="70" spans="1:27" s="764" customFormat="1" ht="5.25" customHeight="1" x14ac:dyDescent="0.2">
      <c r="A70" s="269"/>
      <c r="B70" s="216"/>
      <c r="C70" s="627"/>
      <c r="D70" s="628"/>
      <c r="E70" s="627"/>
      <c r="F70" s="627"/>
      <c r="G70" s="627"/>
      <c r="H70" s="627"/>
      <c r="I70" s="627"/>
      <c r="J70" s="627"/>
      <c r="K70" s="627"/>
      <c r="L70" s="627"/>
      <c r="M70" s="627"/>
      <c r="N70" s="627"/>
      <c r="O70" s="627"/>
      <c r="P70" s="627"/>
      <c r="Q70" s="627"/>
      <c r="R70" s="627"/>
      <c r="S70" s="756"/>
      <c r="T70" s="756"/>
      <c r="U70" s="756"/>
      <c r="V70" s="756"/>
      <c r="W70" s="756"/>
      <c r="X70" s="756"/>
      <c r="Y70" s="763"/>
      <c r="Z70" s="141"/>
      <c r="AA70" s="797"/>
    </row>
    <row r="71" spans="1:27" s="313" customFormat="1" ht="21" customHeight="1" x14ac:dyDescent="0.2">
      <c r="A71" s="272" t="s">
        <v>1659</v>
      </c>
      <c r="B71" s="216"/>
      <c r="C71" s="627"/>
      <c r="D71" s="1213" t="s">
        <v>849</v>
      </c>
      <c r="E71" s="627" t="s">
        <v>1834</v>
      </c>
      <c r="F71" s="627"/>
      <c r="G71" s="627"/>
      <c r="H71" s="627"/>
      <c r="I71" s="627"/>
      <c r="J71" s="627"/>
      <c r="K71" s="627"/>
      <c r="L71" s="627"/>
      <c r="M71" s="627"/>
      <c r="N71" s="1213" t="s">
        <v>849</v>
      </c>
      <c r="O71" s="627" t="s">
        <v>1656</v>
      </c>
      <c r="P71" s="627"/>
      <c r="Q71" s="627"/>
      <c r="R71" s="756"/>
      <c r="S71" s="756"/>
      <c r="T71" s="1207"/>
      <c r="U71" s="1207"/>
      <c r="V71" s="756"/>
      <c r="W71" s="756"/>
      <c r="X71" s="627"/>
      <c r="Y71" s="206"/>
      <c r="Z71" s="141"/>
      <c r="AA71" s="794">
        <f>IF(D71="?",0,IF(D71&lt;&gt;"",1,0))+IF(N71="?",0,IF(N71&lt;&gt;"",1,0))</f>
        <v>0</v>
      </c>
    </row>
    <row r="72" spans="1:27" s="764" customFormat="1" ht="5.25" customHeight="1" x14ac:dyDescent="0.2">
      <c r="A72" s="269"/>
      <c r="B72" s="216"/>
      <c r="C72" s="627"/>
      <c r="D72" s="628"/>
      <c r="E72" s="627"/>
      <c r="F72" s="627"/>
      <c r="G72" s="627"/>
      <c r="H72" s="627"/>
      <c r="I72" s="627"/>
      <c r="J72" s="627"/>
      <c r="K72" s="627"/>
      <c r="L72" s="627"/>
      <c r="M72" s="627"/>
      <c r="N72" s="627"/>
      <c r="O72" s="627"/>
      <c r="P72" s="627"/>
      <c r="Q72" s="627"/>
      <c r="R72" s="627"/>
      <c r="S72" s="1207"/>
      <c r="T72" s="1207"/>
      <c r="U72" s="1207"/>
      <c r="V72" s="1207"/>
      <c r="W72" s="1207"/>
      <c r="X72" s="1207"/>
      <c r="Y72" s="1208"/>
      <c r="Z72" s="141"/>
      <c r="AA72" s="797"/>
    </row>
    <row r="73" spans="1:27" s="313" customFormat="1" ht="21" customHeight="1" x14ac:dyDescent="0.2">
      <c r="A73" s="272" t="s">
        <v>1662</v>
      </c>
      <c r="B73" s="216"/>
      <c r="C73" s="627"/>
      <c r="D73" s="1213" t="s">
        <v>849</v>
      </c>
      <c r="E73" s="627" t="s">
        <v>1044</v>
      </c>
      <c r="F73" s="627"/>
      <c r="G73" s="627"/>
      <c r="H73" s="627"/>
      <c r="I73" s="1213" t="s">
        <v>849</v>
      </c>
      <c r="J73" s="627" t="s">
        <v>1046</v>
      </c>
      <c r="K73" s="627"/>
      <c r="L73" s="627"/>
      <c r="M73" s="627"/>
      <c r="N73" s="1213" t="s">
        <v>849</v>
      </c>
      <c r="O73" s="627" t="s">
        <v>1660</v>
      </c>
      <c r="P73" s="627"/>
      <c r="Q73" s="627"/>
      <c r="R73" s="1207"/>
      <c r="S73" s="1207"/>
      <c r="T73" s="1207"/>
      <c r="U73" s="1207"/>
      <c r="V73" s="1207"/>
      <c r="W73" s="1207"/>
      <c r="X73" s="627"/>
      <c r="Y73" s="206"/>
      <c r="Z73" s="141"/>
      <c r="AA73" s="794">
        <f>IF(D73="?",0,IF(D73&lt;&gt;"",1,0))+IF(I73="?",0,IF(I73&lt;&gt;"",1,0))+IF(N73="?",0,IF(N73&lt;&gt;"",1,0))</f>
        <v>0</v>
      </c>
    </row>
    <row r="74" spans="1:27" s="764" customFormat="1" ht="5.25" customHeight="1" x14ac:dyDescent="0.2">
      <c r="A74" s="269"/>
      <c r="B74" s="216"/>
      <c r="C74" s="627"/>
      <c r="D74" s="628"/>
      <c r="E74" s="627"/>
      <c r="F74" s="627"/>
      <c r="G74" s="627"/>
      <c r="H74" s="627"/>
      <c r="I74" s="627"/>
      <c r="J74" s="627"/>
      <c r="K74" s="627"/>
      <c r="L74" s="627"/>
      <c r="M74" s="627"/>
      <c r="N74" s="627"/>
      <c r="O74" s="627"/>
      <c r="P74" s="627"/>
      <c r="Q74" s="627"/>
      <c r="R74" s="1207"/>
      <c r="S74" s="1207"/>
      <c r="T74" s="1207"/>
      <c r="U74" s="1207"/>
      <c r="V74" s="1207"/>
      <c r="W74" s="1207"/>
      <c r="X74" s="627"/>
      <c r="Y74" s="1208"/>
      <c r="Z74" s="141"/>
      <c r="AA74" s="797"/>
    </row>
    <row r="75" spans="1:27" s="313" customFormat="1" ht="21" customHeight="1" x14ac:dyDescent="0.2">
      <c r="A75" s="272" t="s">
        <v>1663</v>
      </c>
      <c r="B75" s="216"/>
      <c r="C75" s="627"/>
      <c r="D75" s="1213" t="s">
        <v>849</v>
      </c>
      <c r="E75" s="627" t="s">
        <v>1045</v>
      </c>
      <c r="F75" s="627"/>
      <c r="G75" s="627"/>
      <c r="H75" s="627"/>
      <c r="I75" s="1213" t="s">
        <v>849</v>
      </c>
      <c r="J75" s="627" t="s">
        <v>1657</v>
      </c>
      <c r="K75" s="627"/>
      <c r="L75" s="627"/>
      <c r="M75" s="627"/>
      <c r="N75" s="1213" t="s">
        <v>849</v>
      </c>
      <c r="O75" s="627" t="s">
        <v>1658</v>
      </c>
      <c r="P75" s="627"/>
      <c r="Q75" s="627"/>
      <c r="R75" s="756"/>
      <c r="S75" s="1207"/>
      <c r="T75" s="1207"/>
      <c r="U75" s="1207"/>
      <c r="V75" s="756"/>
      <c r="W75" s="756"/>
      <c r="X75" s="627"/>
      <c r="Y75" s="206"/>
      <c r="Z75" s="141"/>
      <c r="AA75" s="794">
        <f>IF(D75="?",0,IF(D75&lt;&gt;"",1,0))+IF(I75="?",0,IF(I75&lt;&gt;"",1,0))+IF(N75="?",0,IF(N75&lt;&gt;"",1,0))</f>
        <v>0</v>
      </c>
    </row>
    <row r="76" spans="1:27" s="764" customFormat="1" ht="5.25" customHeight="1" x14ac:dyDescent="0.2">
      <c r="A76" s="269"/>
      <c r="B76" s="216"/>
      <c r="C76" s="627"/>
      <c r="D76" s="628"/>
      <c r="E76" s="628"/>
      <c r="F76" s="628"/>
      <c r="G76" s="628"/>
      <c r="H76" s="628"/>
      <c r="I76" s="628"/>
      <c r="J76" s="628"/>
      <c r="K76" s="628"/>
      <c r="L76" s="628"/>
      <c r="M76" s="627"/>
      <c r="N76" s="627"/>
      <c r="O76" s="628"/>
      <c r="P76" s="628"/>
      <c r="Q76" s="628"/>
      <c r="R76" s="664"/>
      <c r="S76" s="664"/>
      <c r="T76" s="664"/>
      <c r="U76" s="664"/>
      <c r="V76" s="664"/>
      <c r="W76" s="664"/>
      <c r="X76" s="628"/>
      <c r="Y76" s="763"/>
      <c r="Z76" s="141"/>
      <c r="AA76" s="797"/>
    </row>
    <row r="77" spans="1:27" s="313" customFormat="1" ht="21" customHeight="1" x14ac:dyDescent="0.2">
      <c r="A77" s="272" t="s">
        <v>1661</v>
      </c>
      <c r="B77" s="216"/>
      <c r="C77" s="627"/>
      <c r="D77" s="627" t="s">
        <v>1053</v>
      </c>
      <c r="E77" s="628"/>
      <c r="F77" s="2324"/>
      <c r="G77" s="2324"/>
      <c r="H77" s="2324"/>
      <c r="I77" s="2324"/>
      <c r="J77" s="2324"/>
      <c r="K77" s="1400"/>
      <c r="L77" s="1400"/>
      <c r="M77" s="1400"/>
      <c r="N77" s="1400"/>
      <c r="O77" s="1400"/>
      <c r="P77" s="1400"/>
      <c r="Q77" s="1400"/>
      <c r="R77" s="1400"/>
      <c r="S77" s="1400"/>
      <c r="T77" s="1400"/>
      <c r="U77" s="1400"/>
      <c r="V77" s="1400"/>
      <c r="W77" s="1400"/>
      <c r="X77" s="1400"/>
      <c r="Y77" s="206"/>
      <c r="Z77" s="141"/>
      <c r="AA77" s="794">
        <f>IF(F77="?",0,IF(F77&lt;&gt;"",1,0))</f>
        <v>0</v>
      </c>
    </row>
    <row r="78" spans="1:27" ht="9" customHeight="1" x14ac:dyDescent="0.2">
      <c r="A78" s="269"/>
      <c r="B78" s="259"/>
      <c r="C78" s="627"/>
      <c r="D78" s="627"/>
      <c r="E78" s="627"/>
      <c r="F78" s="627"/>
      <c r="G78" s="627"/>
      <c r="H78" s="627"/>
      <c r="I78" s="627"/>
      <c r="J78" s="627"/>
      <c r="K78" s="627"/>
      <c r="L78" s="627"/>
      <c r="M78" s="627"/>
      <c r="N78" s="528"/>
      <c r="O78" s="528"/>
      <c r="P78" s="528"/>
      <c r="Q78" s="528"/>
      <c r="R78" s="627"/>
      <c r="S78" s="627"/>
      <c r="T78" s="627"/>
      <c r="U78" s="528"/>
      <c r="V78" s="528"/>
      <c r="W78" s="528"/>
      <c r="X78" s="528"/>
      <c r="Y78" s="172"/>
      <c r="Z78" s="175"/>
      <c r="AA78" s="794"/>
    </row>
    <row r="79" spans="1:27" s="313" customFormat="1" ht="5.45" customHeight="1" x14ac:dyDescent="0.2">
      <c r="A79" s="269"/>
      <c r="B79" s="757"/>
      <c r="C79" s="758"/>
      <c r="D79" s="758"/>
      <c r="E79" s="758"/>
      <c r="F79" s="758"/>
      <c r="G79" s="758"/>
      <c r="H79" s="758"/>
      <c r="I79" s="758"/>
      <c r="J79" s="758"/>
      <c r="K79" s="758"/>
      <c r="L79" s="758"/>
      <c r="M79" s="758"/>
      <c r="N79" s="758"/>
      <c r="O79" s="758"/>
      <c r="P79" s="758"/>
      <c r="Q79" s="758"/>
      <c r="R79" s="758"/>
      <c r="S79" s="758"/>
      <c r="T79" s="758"/>
      <c r="U79" s="758"/>
      <c r="V79" s="669"/>
      <c r="W79" s="669"/>
      <c r="X79" s="669"/>
      <c r="Y79" s="669"/>
      <c r="Z79" s="670"/>
      <c r="AA79" s="794"/>
    </row>
    <row r="80" spans="1:27" s="712" customFormat="1" ht="36" customHeight="1" x14ac:dyDescent="0.2">
      <c r="A80" s="269"/>
      <c r="B80" s="211"/>
      <c r="C80" s="2204" t="s">
        <v>751</v>
      </c>
      <c r="D80" s="2325"/>
      <c r="E80" s="2325"/>
      <c r="F80" s="2325"/>
      <c r="G80" s="2325"/>
      <c r="H80" s="2325"/>
      <c r="I80" s="2325"/>
      <c r="J80" s="2325"/>
      <c r="K80" s="2325"/>
      <c r="L80" s="2325"/>
      <c r="M80" s="2325"/>
      <c r="N80" s="2325"/>
      <c r="O80" s="2325"/>
      <c r="P80" s="2325"/>
      <c r="Q80" s="2325"/>
      <c r="R80" s="2325"/>
      <c r="S80" s="2325"/>
      <c r="T80" s="2325"/>
      <c r="U80" s="2325"/>
      <c r="V80" s="2325"/>
      <c r="W80" s="2325"/>
      <c r="X80" s="2326"/>
      <c r="Y80" s="594"/>
      <c r="Z80" s="212"/>
      <c r="AA80" s="794"/>
    </row>
    <row r="81" spans="1:28" s="313" customFormat="1" ht="5.25" customHeight="1" x14ac:dyDescent="0.2">
      <c r="A81" s="269"/>
      <c r="B81" s="216"/>
      <c r="C81" s="628"/>
      <c r="D81" s="628"/>
      <c r="E81" s="628"/>
      <c r="F81" s="628"/>
      <c r="G81" s="628"/>
      <c r="H81" s="628"/>
      <c r="I81" s="628"/>
      <c r="J81" s="628"/>
      <c r="K81" s="628"/>
      <c r="L81" s="628"/>
      <c r="M81" s="628"/>
      <c r="N81" s="628"/>
      <c r="O81" s="628"/>
      <c r="P81" s="628"/>
      <c r="Q81" s="628"/>
      <c r="R81" s="628"/>
      <c r="S81" s="628"/>
      <c r="T81" s="628"/>
      <c r="U81" s="628"/>
      <c r="V81" s="628"/>
      <c r="W81" s="628"/>
      <c r="X81" s="628"/>
      <c r="Y81" s="628"/>
      <c r="Z81" s="141"/>
      <c r="AA81" s="794"/>
    </row>
    <row r="82" spans="1:28" s="767" customFormat="1" ht="22.5" customHeight="1" x14ac:dyDescent="0.2">
      <c r="A82" s="269"/>
      <c r="B82" s="759"/>
      <c r="C82" s="624" t="s">
        <v>1047</v>
      </c>
      <c r="D82" s="624"/>
      <c r="E82" s="624"/>
      <c r="F82" s="624"/>
      <c r="G82" s="624"/>
      <c r="H82" s="624"/>
      <c r="I82" s="624"/>
      <c r="J82" s="624"/>
      <c r="K82" s="624"/>
      <c r="L82" s="624"/>
      <c r="M82" s="624"/>
      <c r="N82" s="624"/>
      <c r="O82" s="624"/>
      <c r="P82" s="624"/>
      <c r="Q82" s="624"/>
      <c r="R82" s="627"/>
      <c r="S82" s="627"/>
      <c r="T82" s="627"/>
      <c r="U82" s="627"/>
      <c r="V82" s="627"/>
      <c r="W82" s="627"/>
      <c r="X82" s="627"/>
      <c r="Y82" s="756"/>
      <c r="Z82" s="766"/>
      <c r="AA82" s="794"/>
    </row>
    <row r="83" spans="1:28" s="313" customFormat="1" ht="21" customHeight="1" x14ac:dyDescent="0.2">
      <c r="A83" s="269" t="s">
        <v>1075</v>
      </c>
      <c r="B83" s="216"/>
      <c r="C83" s="628" t="s">
        <v>69</v>
      </c>
      <c r="D83" s="1242"/>
      <c r="E83" s="1242"/>
      <c r="F83" s="628"/>
      <c r="G83" s="628"/>
      <c r="H83" s="628"/>
      <c r="I83" s="1785"/>
      <c r="J83" s="1786"/>
      <c r="K83" s="1786"/>
      <c r="L83" s="1786"/>
      <c r="M83" s="1786"/>
      <c r="N83" s="1786"/>
      <c r="O83" s="1786"/>
      <c r="P83" s="1786"/>
      <c r="Q83" s="1786"/>
      <c r="R83" s="1786"/>
      <c r="S83" s="1786"/>
      <c r="T83" s="1786"/>
      <c r="U83" s="1786"/>
      <c r="V83" s="1786"/>
      <c r="W83" s="1786"/>
      <c r="X83" s="1787"/>
      <c r="Y83" s="628"/>
      <c r="Z83" s="141"/>
      <c r="AA83" s="794">
        <f>IF(I83="?",0,IF(I83&lt;&gt;"",1,0))</f>
        <v>0</v>
      </c>
    </row>
    <row r="84" spans="1:28" s="313" customFormat="1" ht="5.25" customHeight="1" x14ac:dyDescent="0.2">
      <c r="A84" s="269"/>
      <c r="B84" s="216"/>
      <c r="C84" s="627"/>
      <c r="D84" s="1242"/>
      <c r="E84" s="1242"/>
      <c r="F84" s="628"/>
      <c r="G84" s="628"/>
      <c r="H84" s="628"/>
      <c r="I84" s="628"/>
      <c r="J84" s="628"/>
      <c r="K84" s="628"/>
      <c r="L84" s="628"/>
      <c r="M84" s="628"/>
      <c r="N84" s="628"/>
      <c r="O84" s="628"/>
      <c r="P84" s="628"/>
      <c r="Q84" s="628"/>
      <c r="R84" s="628"/>
      <c r="S84" s="628"/>
      <c r="T84" s="628"/>
      <c r="U84" s="628"/>
      <c r="V84" s="628"/>
      <c r="W84" s="628"/>
      <c r="X84" s="628"/>
      <c r="Y84" s="628"/>
      <c r="Z84" s="141"/>
      <c r="AA84" s="794"/>
    </row>
    <row r="85" spans="1:28" s="313" customFormat="1" ht="21" customHeight="1" x14ac:dyDescent="0.2">
      <c r="A85" s="269" t="s">
        <v>1076</v>
      </c>
      <c r="B85" s="221"/>
      <c r="C85" s="628" t="s">
        <v>51</v>
      </c>
      <c r="D85" s="1242"/>
      <c r="E85" s="1242"/>
      <c r="F85" s="628"/>
      <c r="G85" s="628"/>
      <c r="H85" s="628"/>
      <c r="I85" s="1785"/>
      <c r="J85" s="1786"/>
      <c r="K85" s="1786"/>
      <c r="L85" s="1786"/>
      <c r="M85" s="1786"/>
      <c r="N85" s="1786"/>
      <c r="O85" s="1786"/>
      <c r="P85" s="1786"/>
      <c r="Q85" s="1786"/>
      <c r="R85" s="1786"/>
      <c r="S85" s="1786"/>
      <c r="T85" s="1786"/>
      <c r="U85" s="1786"/>
      <c r="V85" s="1786"/>
      <c r="W85" s="1786"/>
      <c r="X85" s="1787"/>
      <c r="Y85" s="628"/>
      <c r="Z85" s="141"/>
      <c r="AA85" s="794">
        <f>IF(I85="?",0,IF(I85&lt;&gt;"",1,0))</f>
        <v>0</v>
      </c>
    </row>
    <row r="86" spans="1:28" s="313" customFormat="1" ht="5.25" customHeight="1" x14ac:dyDescent="0.2">
      <c r="A86" s="269"/>
      <c r="B86" s="216"/>
      <c r="C86" s="627"/>
      <c r="D86" s="1242"/>
      <c r="E86" s="1242"/>
      <c r="F86" s="628"/>
      <c r="G86" s="628"/>
      <c r="H86" s="628"/>
      <c r="I86" s="628"/>
      <c r="J86" s="628"/>
      <c r="K86" s="628"/>
      <c r="L86" s="628"/>
      <c r="M86" s="628"/>
      <c r="N86" s="628"/>
      <c r="O86" s="628"/>
      <c r="P86" s="628"/>
      <c r="Q86" s="628"/>
      <c r="R86" s="628"/>
      <c r="S86" s="628"/>
      <c r="T86" s="628"/>
      <c r="U86" s="628"/>
      <c r="V86" s="628"/>
      <c r="W86" s="628"/>
      <c r="X86" s="628"/>
      <c r="Y86" s="628"/>
      <c r="Z86" s="141"/>
      <c r="AA86" s="794"/>
    </row>
    <row r="87" spans="1:28" s="313" customFormat="1" ht="21" customHeight="1" x14ac:dyDescent="0.2">
      <c r="A87" s="269" t="s">
        <v>1078</v>
      </c>
      <c r="B87" s="221"/>
      <c r="C87" s="628" t="s">
        <v>205</v>
      </c>
      <c r="D87" s="1242"/>
      <c r="E87" s="1242"/>
      <c r="F87" s="628"/>
      <c r="G87" s="628"/>
      <c r="H87" s="628"/>
      <c r="I87" s="1785"/>
      <c r="J87" s="1786"/>
      <c r="K87" s="1786"/>
      <c r="L87" s="1786"/>
      <c r="M87" s="1786"/>
      <c r="N87" s="1786"/>
      <c r="O87" s="1786"/>
      <c r="P87" s="1786"/>
      <c r="Q87" s="1786"/>
      <c r="R87" s="1786"/>
      <c r="S87" s="1786"/>
      <c r="T87" s="1786"/>
      <c r="U87" s="1786"/>
      <c r="V87" s="1786"/>
      <c r="W87" s="1786"/>
      <c r="X87" s="1787"/>
      <c r="Y87" s="628"/>
      <c r="Z87" s="141"/>
      <c r="AA87" s="794">
        <f>IF(I87="?",0,IF(I87&lt;&gt;"",1,0))</f>
        <v>0</v>
      </c>
    </row>
    <row r="88" spans="1:28" s="313" customFormat="1" ht="5.25" customHeight="1" x14ac:dyDescent="0.2">
      <c r="A88" s="269"/>
      <c r="B88" s="214"/>
      <c r="C88" s="215"/>
      <c r="D88" s="215"/>
      <c r="E88" s="215"/>
      <c r="F88" s="215"/>
      <c r="G88" s="215"/>
      <c r="H88" s="215"/>
      <c r="I88" s="215"/>
      <c r="J88" s="215"/>
      <c r="K88" s="215"/>
      <c r="L88" s="215"/>
      <c r="M88" s="215"/>
      <c r="N88" s="215"/>
      <c r="O88" s="215"/>
      <c r="P88" s="215"/>
      <c r="Q88" s="215"/>
      <c r="R88" s="215"/>
      <c r="S88" s="215"/>
      <c r="T88" s="215"/>
      <c r="U88" s="215"/>
      <c r="V88" s="215"/>
      <c r="W88" s="215"/>
      <c r="X88" s="215"/>
      <c r="Y88" s="215"/>
      <c r="Z88" s="145"/>
      <c r="AA88" s="794"/>
    </row>
    <row r="89" spans="1:28" s="313" customFormat="1" ht="5.25" customHeight="1" x14ac:dyDescent="0.2">
      <c r="A89" s="269"/>
      <c r="B89" s="216"/>
      <c r="C89" s="628"/>
      <c r="D89" s="628"/>
      <c r="E89" s="628"/>
      <c r="F89" s="628"/>
      <c r="G89" s="628"/>
      <c r="H89" s="628"/>
      <c r="I89" s="628"/>
      <c r="J89" s="628"/>
      <c r="K89" s="628"/>
      <c r="L89" s="628"/>
      <c r="M89" s="628"/>
      <c r="N89" s="628"/>
      <c r="O89" s="628"/>
      <c r="P89" s="628"/>
      <c r="Q89" s="628"/>
      <c r="R89" s="628"/>
      <c r="S89" s="628"/>
      <c r="T89" s="628"/>
      <c r="U89" s="628"/>
      <c r="V89" s="628"/>
      <c r="W89" s="628"/>
      <c r="X89" s="628"/>
      <c r="Y89" s="628"/>
      <c r="Z89" s="141"/>
      <c r="AA89" s="794"/>
    </row>
    <row r="90" spans="1:28" s="711" customFormat="1" ht="36" customHeight="1" x14ac:dyDescent="0.2">
      <c r="A90" s="269"/>
      <c r="B90" s="211"/>
      <c r="C90" s="2204" t="s">
        <v>750</v>
      </c>
      <c r="D90" s="2325"/>
      <c r="E90" s="2325"/>
      <c r="F90" s="2325"/>
      <c r="G90" s="2325"/>
      <c r="H90" s="2325"/>
      <c r="I90" s="2325"/>
      <c r="J90" s="2325"/>
      <c r="K90" s="2325"/>
      <c r="L90" s="2325"/>
      <c r="M90" s="2325"/>
      <c r="N90" s="2325"/>
      <c r="O90" s="2325"/>
      <c r="P90" s="2325"/>
      <c r="Q90" s="2325"/>
      <c r="R90" s="2325"/>
      <c r="S90" s="2325"/>
      <c r="T90" s="2325"/>
      <c r="U90" s="2325"/>
      <c r="V90" s="2325"/>
      <c r="W90" s="2325"/>
      <c r="X90" s="2326"/>
      <c r="Y90" s="594"/>
      <c r="Z90" s="212"/>
      <c r="AA90" s="794"/>
    </row>
    <row r="91" spans="1:28" s="313" customFormat="1" ht="5.25" customHeight="1" x14ac:dyDescent="0.2">
      <c r="A91" s="269"/>
      <c r="B91" s="214"/>
      <c r="C91" s="215"/>
      <c r="D91" s="215"/>
      <c r="E91" s="215"/>
      <c r="F91" s="215"/>
      <c r="G91" s="215"/>
      <c r="H91" s="215"/>
      <c r="I91" s="215"/>
      <c r="J91" s="215"/>
      <c r="K91" s="215"/>
      <c r="L91" s="215"/>
      <c r="M91" s="215"/>
      <c r="N91" s="215"/>
      <c r="O91" s="215"/>
      <c r="P91" s="215"/>
      <c r="Q91" s="215"/>
      <c r="R91" s="215"/>
      <c r="S91" s="215"/>
      <c r="T91" s="215"/>
      <c r="U91" s="215"/>
      <c r="V91" s="215"/>
      <c r="W91" s="215"/>
      <c r="X91" s="215"/>
      <c r="Y91" s="215"/>
      <c r="Z91" s="145"/>
      <c r="AA91" s="794"/>
    </row>
    <row r="92" spans="1:28" s="313" customFormat="1" ht="5.25" customHeight="1" x14ac:dyDescent="0.2">
      <c r="A92" s="269"/>
      <c r="B92" s="216"/>
      <c r="C92" s="628"/>
      <c r="D92" s="628"/>
      <c r="E92" s="628"/>
      <c r="F92" s="628"/>
      <c r="G92" s="628"/>
      <c r="H92" s="628"/>
      <c r="I92" s="628"/>
      <c r="J92" s="628"/>
      <c r="K92" s="628"/>
      <c r="L92" s="628"/>
      <c r="M92" s="628"/>
      <c r="N92" s="628"/>
      <c r="O92" s="628"/>
      <c r="P92" s="628"/>
      <c r="Q92" s="628"/>
      <c r="R92" s="628"/>
      <c r="S92" s="628"/>
      <c r="T92" s="628"/>
      <c r="U92" s="628"/>
      <c r="V92" s="628"/>
      <c r="W92" s="628"/>
      <c r="X92" s="628"/>
      <c r="Y92" s="628"/>
      <c r="Z92" s="141"/>
      <c r="AA92" s="794"/>
    </row>
    <row r="93" spans="1:28" s="313" customFormat="1" ht="30.75" customHeight="1" x14ac:dyDescent="0.2">
      <c r="A93" s="269" t="s">
        <v>1077</v>
      </c>
      <c r="B93" s="216"/>
      <c r="C93" s="1782" t="s">
        <v>837</v>
      </c>
      <c r="D93" s="1782"/>
      <c r="E93" s="1782"/>
      <c r="F93" s="1782"/>
      <c r="G93" s="1782"/>
      <c r="H93" s="1782"/>
      <c r="I93" s="1782"/>
      <c r="J93" s="1782"/>
      <c r="K93" s="1782"/>
      <c r="L93" s="1782"/>
      <c r="M93" s="1782"/>
      <c r="N93" s="1675"/>
      <c r="O93" s="1675"/>
      <c r="P93" s="1675"/>
      <c r="Q93" s="1675"/>
      <c r="R93" s="1675"/>
      <c r="S93" s="1675"/>
      <c r="T93" s="1675"/>
      <c r="U93" s="302"/>
      <c r="V93" s="302"/>
      <c r="W93" s="1358" t="s">
        <v>849</v>
      </c>
      <c r="X93" s="1359"/>
      <c r="Y93" s="628"/>
      <c r="Z93" s="141"/>
      <c r="AA93" s="794">
        <f>IF(W93="?",0,IF(W93&lt;&gt;"",1,0))</f>
        <v>0</v>
      </c>
    </row>
    <row r="94" spans="1:28" s="313" customFormat="1" ht="9" customHeight="1" x14ac:dyDescent="0.2">
      <c r="A94" s="265" t="str">
        <f>IF($L$4&lt;&gt;"",$L$4,"")</f>
        <v>00000000</v>
      </c>
      <c r="B94" s="183"/>
      <c r="C94" s="184"/>
      <c r="D94" s="184"/>
      <c r="E94" s="184"/>
      <c r="F94" s="184"/>
      <c r="G94" s="184"/>
      <c r="H94" s="184"/>
      <c r="I94" s="184"/>
      <c r="J94" s="184"/>
      <c r="K94" s="184"/>
      <c r="L94" s="184"/>
      <c r="M94" s="184"/>
      <c r="N94" s="184"/>
      <c r="O94" s="184"/>
      <c r="P94" s="184"/>
      <c r="Q94" s="184"/>
      <c r="R94" s="184"/>
      <c r="S94" s="184"/>
      <c r="T94" s="184"/>
      <c r="U94" s="184"/>
      <c r="V94" s="184"/>
      <c r="W94" s="184"/>
      <c r="X94" s="184"/>
      <c r="Y94" s="184"/>
      <c r="Z94" s="149"/>
      <c r="AA94" s="794"/>
    </row>
    <row r="95" spans="1:28" s="313" customFormat="1" ht="5.25" customHeight="1" x14ac:dyDescent="0.2">
      <c r="A95" s="269"/>
      <c r="B95" s="757"/>
      <c r="C95" s="758"/>
      <c r="D95" s="758"/>
      <c r="E95" s="758"/>
      <c r="F95" s="758"/>
      <c r="G95" s="758"/>
      <c r="H95" s="758"/>
      <c r="I95" s="758"/>
      <c r="J95" s="758"/>
      <c r="K95" s="758"/>
      <c r="L95" s="758"/>
      <c r="M95" s="758"/>
      <c r="N95" s="758"/>
      <c r="O95" s="758"/>
      <c r="P95" s="758"/>
      <c r="Q95" s="758"/>
      <c r="R95" s="758"/>
      <c r="S95" s="758"/>
      <c r="T95" s="758"/>
      <c r="U95" s="758"/>
      <c r="V95" s="669"/>
      <c r="W95" s="669"/>
      <c r="X95" s="669"/>
      <c r="Y95" s="669"/>
      <c r="Z95" s="670"/>
      <c r="AA95" s="794"/>
      <c r="AB95" s="136"/>
    </row>
    <row r="96" spans="1:28" s="313" customFormat="1" ht="21" customHeight="1" x14ac:dyDescent="0.2">
      <c r="A96" s="269"/>
      <c r="B96" s="259"/>
      <c r="C96" s="2361" t="s">
        <v>942</v>
      </c>
      <c r="D96" s="2074"/>
      <c r="E96" s="2074"/>
      <c r="F96" s="2074"/>
      <c r="G96" s="693" t="s">
        <v>962</v>
      </c>
      <c r="H96" s="1432" t="str">
        <f>$L$10</f>
        <v/>
      </c>
      <c r="I96" s="2362"/>
      <c r="J96" s="2362"/>
      <c r="K96" s="2362"/>
      <c r="L96" s="2362"/>
      <c r="M96" s="2362"/>
      <c r="N96" s="2362"/>
      <c r="O96" s="2362"/>
      <c r="P96" s="2362"/>
      <c r="Q96" s="2362"/>
      <c r="R96" s="2362"/>
      <c r="S96" s="2362"/>
      <c r="T96" s="2363"/>
      <c r="U96" s="2364" t="str">
        <f>$L$4</f>
        <v>00000000</v>
      </c>
      <c r="V96" s="2365"/>
      <c r="W96" s="2365"/>
      <c r="X96" s="2366"/>
      <c r="Y96" s="672"/>
      <c r="Z96" s="175"/>
      <c r="AA96" s="794">
        <f>IF(SUM(AA97:AA170)&gt;0,10000,0)</f>
        <v>0</v>
      </c>
      <c r="AB96" s="136"/>
    </row>
    <row r="97" spans="1:27" ht="9" customHeight="1" x14ac:dyDescent="0.2">
      <c r="A97" s="269"/>
      <c r="B97" s="150"/>
      <c r="C97" s="628"/>
      <c r="D97" s="628"/>
      <c r="E97" s="628"/>
      <c r="F97" s="628"/>
      <c r="G97" s="628"/>
      <c r="H97" s="628"/>
      <c r="I97" s="628"/>
      <c r="J97" s="628"/>
      <c r="K97" s="628"/>
      <c r="L97" s="628"/>
      <c r="M97" s="628"/>
      <c r="N97" s="628"/>
      <c r="O97" s="628"/>
      <c r="P97" s="628"/>
      <c r="Q97" s="628"/>
      <c r="R97" s="628"/>
      <c r="S97" s="628"/>
      <c r="T97" s="628"/>
      <c r="U97" s="628"/>
      <c r="V97" s="628"/>
      <c r="W97" s="628"/>
      <c r="X97" s="628"/>
      <c r="Y97" s="179"/>
      <c r="Z97" s="175"/>
      <c r="AA97" s="794"/>
    </row>
    <row r="98" spans="1:27" ht="21" customHeight="1" x14ac:dyDescent="0.2">
      <c r="A98" s="272" t="s">
        <v>1070</v>
      </c>
      <c r="B98" s="150"/>
      <c r="C98" s="628"/>
      <c r="D98" s="664"/>
      <c r="E98" s="664" t="s">
        <v>1141</v>
      </c>
      <c r="F98" s="2351"/>
      <c r="G98" s="2352"/>
      <c r="H98" s="2352"/>
      <c r="I98" s="2352"/>
      <c r="J98" s="2352"/>
      <c r="K98" s="2352"/>
      <c r="L98" s="2352"/>
      <c r="M98" s="2352"/>
      <c r="N98" s="2352"/>
      <c r="O98" s="2352"/>
      <c r="P98" s="2352"/>
      <c r="Q98" s="2352"/>
      <c r="R98" s="2352"/>
      <c r="S98" s="2352"/>
      <c r="T98" s="2352"/>
      <c r="U98" s="2352"/>
      <c r="V98" s="2352"/>
      <c r="W98" s="2352"/>
      <c r="X98" s="2352"/>
      <c r="Y98" s="179"/>
      <c r="Z98" s="175"/>
      <c r="AA98" s="794">
        <f>IF(F98="?",0,IF(F98&lt;&gt;"",1,0))</f>
        <v>0</v>
      </c>
    </row>
    <row r="99" spans="1:27" s="313" customFormat="1" ht="5.25" customHeight="1" x14ac:dyDescent="0.2">
      <c r="A99" s="269"/>
      <c r="B99" s="216"/>
      <c r="C99" s="664"/>
      <c r="D99" s="664"/>
      <c r="E99" s="628"/>
      <c r="F99" s="628"/>
      <c r="G99" s="628"/>
      <c r="H99" s="628"/>
      <c r="I99" s="628"/>
      <c r="J99" s="628"/>
      <c r="K99" s="628"/>
      <c r="L99" s="628"/>
      <c r="M99" s="628"/>
      <c r="N99" s="628"/>
      <c r="O99" s="628"/>
      <c r="P99" s="628"/>
      <c r="Q99" s="628"/>
      <c r="R99" s="664"/>
      <c r="S99" s="664"/>
      <c r="T99" s="664"/>
      <c r="U99" s="664"/>
      <c r="V99" s="664"/>
      <c r="W99" s="664"/>
      <c r="X99" s="628"/>
      <c r="Y99" s="1232"/>
      <c r="Z99" s="141"/>
      <c r="AA99" s="794"/>
    </row>
    <row r="100" spans="1:27" ht="21" customHeight="1" x14ac:dyDescent="0.2">
      <c r="A100" s="272" t="s">
        <v>1071</v>
      </c>
      <c r="B100" s="150"/>
      <c r="C100" s="628"/>
      <c r="D100" s="628"/>
      <c r="E100" s="664" t="s">
        <v>799</v>
      </c>
      <c r="F100" s="2351"/>
      <c r="G100" s="2352"/>
      <c r="H100" s="628"/>
      <c r="I100" s="664" t="s">
        <v>693</v>
      </c>
      <c r="J100" s="2351"/>
      <c r="K100" s="2352"/>
      <c r="L100" s="2352"/>
      <c r="M100" s="2352"/>
      <c r="N100" s="2352"/>
      <c r="O100" s="2352"/>
      <c r="P100" s="2352"/>
      <c r="Q100" s="2352"/>
      <c r="R100" s="2352"/>
      <c r="S100" s="2352"/>
      <c r="T100" s="2352"/>
      <c r="U100" s="2352"/>
      <c r="V100" s="2352"/>
      <c r="W100" s="2352"/>
      <c r="X100" s="2352"/>
      <c r="Y100" s="179"/>
      <c r="Z100" s="175"/>
      <c r="AA100" s="794">
        <f>IF(F100="?",0,IF(F100&lt;&gt;"",1,0))+IF(J100="?",0,IF(J100&lt;&gt;"",1,0))</f>
        <v>0</v>
      </c>
    </row>
    <row r="101" spans="1:27" ht="9" customHeight="1" x14ac:dyDescent="0.2">
      <c r="A101" s="269"/>
      <c r="B101" s="259"/>
      <c r="C101" s="627"/>
      <c r="D101" s="627"/>
      <c r="E101" s="627"/>
      <c r="F101" s="627"/>
      <c r="G101" s="627"/>
      <c r="H101" s="627"/>
      <c r="I101" s="627"/>
      <c r="J101" s="627"/>
      <c r="K101" s="627"/>
      <c r="L101" s="627"/>
      <c r="M101" s="627"/>
      <c r="N101" s="627"/>
      <c r="O101" s="627"/>
      <c r="P101" s="627"/>
      <c r="Q101" s="627"/>
      <c r="R101" s="627"/>
      <c r="S101" s="627"/>
      <c r="T101" s="627"/>
      <c r="U101" s="627"/>
      <c r="V101" s="627"/>
      <c r="W101" s="627"/>
      <c r="X101" s="627"/>
      <c r="Y101" s="206"/>
      <c r="Z101" s="175"/>
      <c r="AA101" s="794"/>
    </row>
    <row r="102" spans="1:27" s="313" customFormat="1" ht="12" customHeight="1" x14ac:dyDescent="0.2">
      <c r="A102" s="269"/>
      <c r="B102" s="216"/>
      <c r="C102" s="1139"/>
      <c r="D102" s="1135"/>
      <c r="E102" s="1136"/>
      <c r="F102" s="1136"/>
      <c r="G102" s="1136"/>
      <c r="H102" s="1142"/>
      <c r="I102" s="2353" t="s">
        <v>1489</v>
      </c>
      <c r="J102" s="2354"/>
      <c r="K102" s="2354"/>
      <c r="L102" s="2354"/>
      <c r="M102" s="2354"/>
      <c r="N102" s="2354"/>
      <c r="O102" s="2354"/>
      <c r="P102" s="2354"/>
      <c r="Q102" s="2355" t="s">
        <v>1490</v>
      </c>
      <c r="R102" s="2356"/>
      <c r="S102" s="2356"/>
      <c r="T102" s="2356"/>
      <c r="U102" s="2356"/>
      <c r="V102" s="2356"/>
      <c r="W102" s="2356"/>
      <c r="X102" s="2357"/>
      <c r="Y102" s="1232"/>
      <c r="Z102" s="141"/>
      <c r="AA102" s="794"/>
    </row>
    <row r="103" spans="1:27" s="313" customFormat="1" ht="7.5" customHeight="1" thickBot="1" x14ac:dyDescent="0.25">
      <c r="A103" s="269"/>
      <c r="B103" s="216"/>
      <c r="C103" s="1139"/>
      <c r="D103" s="1135"/>
      <c r="E103" s="1136"/>
      <c r="F103" s="1136"/>
      <c r="G103" s="1136"/>
      <c r="H103" s="1140"/>
      <c r="I103" s="1143"/>
      <c r="J103" s="708"/>
      <c r="K103" s="708"/>
      <c r="L103" s="708"/>
      <c r="M103" s="708"/>
      <c r="N103" s="708"/>
      <c r="O103" s="708"/>
      <c r="P103" s="708"/>
      <c r="Q103" s="1143"/>
      <c r="R103" s="1145"/>
      <c r="S103" s="1145"/>
      <c r="T103" s="1145"/>
      <c r="U103" s="1145"/>
      <c r="V103" s="1145"/>
      <c r="W103" s="1145"/>
      <c r="X103" s="1144"/>
      <c r="Y103" s="1232"/>
      <c r="Z103" s="141"/>
      <c r="AA103" s="794"/>
    </row>
    <row r="104" spans="1:27" s="313" customFormat="1" ht="24.75" customHeight="1" thickTop="1" thickBot="1" x14ac:dyDescent="0.25">
      <c r="A104" s="272" t="s">
        <v>1585</v>
      </c>
      <c r="B104" s="216"/>
      <c r="C104" s="2358" t="s">
        <v>1535</v>
      </c>
      <c r="D104" s="2359"/>
      <c r="E104" s="2359"/>
      <c r="F104" s="2359"/>
      <c r="G104" s="2359"/>
      <c r="H104" s="2360"/>
      <c r="I104" s="2313" t="s">
        <v>849</v>
      </c>
      <c r="J104" s="2327"/>
      <c r="K104" s="2328"/>
      <c r="L104" s="2329"/>
      <c r="M104" s="2329"/>
      <c r="N104" s="1363"/>
      <c r="O104" s="1363"/>
      <c r="P104" s="1363"/>
      <c r="Q104" s="2313" t="s">
        <v>849</v>
      </c>
      <c r="R104" s="2327"/>
      <c r="S104" s="2328"/>
      <c r="T104" s="2330"/>
      <c r="U104" s="2330"/>
      <c r="V104" s="2331"/>
      <c r="W104" s="2331"/>
      <c r="X104" s="2318"/>
      <c r="Y104" s="1243"/>
      <c r="Z104" s="141"/>
      <c r="AA104" s="794">
        <f>IF(I104="?",0,IF(I104&lt;&gt;"",1,0))+IF(K104="?",0,IF(K104&lt;&gt;"",1,0))+IF(Q104="?",0,IF(Q104&lt;&gt;"",1,0))+IF(S104="?",0,IF(S104&lt;&gt;"",1,0))</f>
        <v>0</v>
      </c>
    </row>
    <row r="105" spans="1:27" s="313" customFormat="1" ht="6.75" customHeight="1" thickTop="1" x14ac:dyDescent="0.2">
      <c r="A105" s="269"/>
      <c r="B105" s="216"/>
      <c r="C105" s="1141"/>
      <c r="D105" s="1134"/>
      <c r="E105" s="215"/>
      <c r="F105" s="215"/>
      <c r="G105" s="215"/>
      <c r="H105" s="1138"/>
      <c r="I105" s="1146"/>
      <c r="J105" s="227"/>
      <c r="K105" s="227"/>
      <c r="L105" s="227"/>
      <c r="M105" s="227"/>
      <c r="N105" s="227"/>
      <c r="O105" s="227"/>
      <c r="P105" s="1147"/>
      <c r="Q105" s="1146"/>
      <c r="R105" s="227"/>
      <c r="S105" s="227"/>
      <c r="T105" s="227"/>
      <c r="U105" s="227"/>
      <c r="V105" s="227"/>
      <c r="W105" s="227"/>
      <c r="X105" s="1147"/>
      <c r="Y105" s="1243"/>
      <c r="Z105" s="141"/>
      <c r="AA105" s="794"/>
    </row>
    <row r="106" spans="1:27" s="313" customFormat="1" ht="5.25" customHeight="1" thickBot="1" x14ac:dyDescent="0.25">
      <c r="A106" s="269"/>
      <c r="B106" s="216"/>
      <c r="C106" s="1139"/>
      <c r="D106" s="1135"/>
      <c r="E106" s="1136"/>
      <c r="F106" s="1136"/>
      <c r="G106" s="1136"/>
      <c r="H106" s="1140"/>
      <c r="I106" s="1143"/>
      <c r="J106" s="708"/>
      <c r="K106" s="708"/>
      <c r="L106" s="708"/>
      <c r="M106" s="708"/>
      <c r="N106" s="708"/>
      <c r="O106" s="708"/>
      <c r="P106" s="1144"/>
      <c r="Q106" s="1143"/>
      <c r="R106" s="708"/>
      <c r="S106" s="708"/>
      <c r="T106" s="708"/>
      <c r="U106" s="708"/>
      <c r="V106" s="708"/>
      <c r="W106" s="708"/>
      <c r="X106" s="1144"/>
      <c r="Y106" s="1243"/>
      <c r="Z106" s="141"/>
      <c r="AA106" s="794"/>
    </row>
    <row r="107" spans="1:27" s="313" customFormat="1" ht="24.75" customHeight="1" thickTop="1" thickBot="1" x14ac:dyDescent="0.25">
      <c r="A107" s="272" t="s">
        <v>1586</v>
      </c>
      <c r="B107" s="216"/>
      <c r="C107" s="1137" t="s">
        <v>1515</v>
      </c>
      <c r="D107" s="664"/>
      <c r="E107" s="628"/>
      <c r="F107" s="628"/>
      <c r="G107" s="628"/>
      <c r="H107" s="628"/>
      <c r="I107" s="2313" t="s">
        <v>849</v>
      </c>
      <c r="J107" s="2327"/>
      <c r="K107" s="2328"/>
      <c r="L107" s="2329"/>
      <c r="M107" s="2329"/>
      <c r="N107" s="1363"/>
      <c r="O107" s="1363"/>
      <c r="P107" s="1363"/>
      <c r="Q107" s="2313" t="s">
        <v>849</v>
      </c>
      <c r="R107" s="2327"/>
      <c r="S107" s="2328"/>
      <c r="T107" s="2330"/>
      <c r="U107" s="2330"/>
      <c r="V107" s="2331"/>
      <c r="W107" s="2331"/>
      <c r="X107" s="2318"/>
      <c r="Y107" s="1243"/>
      <c r="Z107" s="141"/>
      <c r="AA107" s="794">
        <f>IF(I107="?",0,IF(I107&lt;&gt;"",1,0))+IF(K107="?",0,IF(K107&lt;&gt;"",1,0))+IF(Q107="?",0,IF(Q107&lt;&gt;"",1,0))+IF(S107="?",0,IF(S107&lt;&gt;"",1,0))</f>
        <v>0</v>
      </c>
    </row>
    <row r="108" spans="1:27" s="313" customFormat="1" ht="5.25" customHeight="1" thickTop="1" x14ac:dyDescent="0.2">
      <c r="A108" s="269"/>
      <c r="B108" s="216"/>
      <c r="C108" s="1141"/>
      <c r="D108" s="1134"/>
      <c r="E108" s="215"/>
      <c r="F108" s="215"/>
      <c r="G108" s="215"/>
      <c r="H108" s="1138"/>
      <c r="I108" s="1146"/>
      <c r="J108" s="227"/>
      <c r="K108" s="227"/>
      <c r="L108" s="227"/>
      <c r="M108" s="227"/>
      <c r="N108" s="227"/>
      <c r="O108" s="227"/>
      <c r="P108" s="227"/>
      <c r="Q108" s="1146"/>
      <c r="R108" s="1148"/>
      <c r="S108" s="1148"/>
      <c r="T108" s="1148"/>
      <c r="U108" s="1148"/>
      <c r="V108" s="1148"/>
      <c r="W108" s="1148"/>
      <c r="X108" s="1147"/>
      <c r="Y108" s="1243"/>
      <c r="Z108" s="141"/>
      <c r="AA108" s="794"/>
    </row>
    <row r="109" spans="1:27" s="313" customFormat="1" ht="9" customHeight="1" x14ac:dyDescent="0.2">
      <c r="A109" s="269"/>
      <c r="B109" s="216"/>
      <c r="C109" s="664"/>
      <c r="D109" s="664"/>
      <c r="E109" s="628"/>
      <c r="F109" s="628"/>
      <c r="G109" s="628"/>
      <c r="H109" s="628"/>
      <c r="I109" s="628"/>
      <c r="J109" s="628"/>
      <c r="K109" s="628"/>
      <c r="L109" s="628"/>
      <c r="M109" s="628"/>
      <c r="N109" s="628"/>
      <c r="O109" s="628"/>
      <c r="P109" s="628"/>
      <c r="Q109" s="628"/>
      <c r="R109" s="664"/>
      <c r="S109" s="664"/>
      <c r="T109" s="664"/>
      <c r="U109" s="664"/>
      <c r="V109" s="664"/>
      <c r="W109" s="664"/>
      <c r="X109" s="628"/>
      <c r="Y109" s="1243"/>
      <c r="Z109" s="141"/>
      <c r="AA109" s="794"/>
    </row>
    <row r="110" spans="1:27" s="313" customFormat="1" ht="24" customHeight="1" x14ac:dyDescent="0.2">
      <c r="A110" s="272" t="s">
        <v>1072</v>
      </c>
      <c r="B110" s="216"/>
      <c r="C110" s="2332" t="s">
        <v>1146</v>
      </c>
      <c r="D110" s="2333"/>
      <c r="E110" s="2333"/>
      <c r="F110" s="2333"/>
      <c r="G110" s="2333"/>
      <c r="H110" s="2333"/>
      <c r="I110" s="2333"/>
      <c r="J110" s="2333"/>
      <c r="K110" s="2333"/>
      <c r="L110" s="2333"/>
      <c r="M110" s="2333"/>
      <c r="N110" s="2333"/>
      <c r="O110" s="2333"/>
      <c r="P110" s="2333"/>
      <c r="Q110" s="2333"/>
      <c r="R110" s="2333"/>
      <c r="S110" s="2333"/>
      <c r="T110" s="2333"/>
      <c r="U110" s="1241"/>
      <c r="V110" s="1213" t="s">
        <v>849</v>
      </c>
      <c r="W110" s="93"/>
      <c r="X110" s="1213" t="s">
        <v>849</v>
      </c>
      <c r="Y110" s="664"/>
      <c r="Z110" s="141"/>
      <c r="AA110" s="794">
        <f>IF(V110="?",0,IF(V110&lt;&gt;"",1,0))+IF(X110="?",0,IF(X110&lt;&gt;"",1,0))</f>
        <v>0</v>
      </c>
    </row>
    <row r="111" spans="1:27" s="313" customFormat="1" ht="9" customHeight="1" x14ac:dyDescent="0.2">
      <c r="A111" s="269"/>
      <c r="B111" s="216"/>
      <c r="C111" s="664"/>
      <c r="D111" s="664"/>
      <c r="E111" s="628"/>
      <c r="F111" s="628"/>
      <c r="G111" s="628"/>
      <c r="H111" s="628"/>
      <c r="I111" s="628"/>
      <c r="J111" s="628"/>
      <c r="K111" s="628"/>
      <c r="L111" s="628"/>
      <c r="M111" s="628"/>
      <c r="N111" s="628"/>
      <c r="O111" s="628"/>
      <c r="P111" s="628"/>
      <c r="Q111" s="628"/>
      <c r="R111" s="664"/>
      <c r="S111" s="664"/>
      <c r="T111" s="664"/>
      <c r="U111" s="664"/>
      <c r="V111" s="664"/>
      <c r="W111" s="664"/>
      <c r="X111" s="628"/>
      <c r="Y111" s="1243"/>
      <c r="Z111" s="141"/>
      <c r="AA111" s="794"/>
    </row>
    <row r="112" spans="1:27" s="313" customFormat="1" ht="21" customHeight="1" x14ac:dyDescent="0.2">
      <c r="A112" s="272" t="s">
        <v>1073</v>
      </c>
      <c r="B112" s="216"/>
      <c r="C112" s="664"/>
      <c r="D112" s="664"/>
      <c r="E112" s="664"/>
      <c r="F112" s="664"/>
      <c r="G112" s="664"/>
      <c r="H112" s="664" t="s">
        <v>1042</v>
      </c>
      <c r="I112" s="2334" t="s">
        <v>849</v>
      </c>
      <c r="J112" s="2335"/>
      <c r="K112" s="2335"/>
      <c r="L112" s="2335"/>
      <c r="M112" s="2336"/>
      <c r="N112" s="2336"/>
      <c r="O112" s="2336"/>
      <c r="P112" s="2336"/>
      <c r="Q112" s="2336"/>
      <c r="R112" s="2336"/>
      <c r="S112" s="2336"/>
      <c r="T112" s="2336"/>
      <c r="U112" s="2336"/>
      <c r="V112" s="2336"/>
      <c r="W112" s="2336"/>
      <c r="X112" s="2337"/>
      <c r="Y112" s="1243"/>
      <c r="Z112" s="141"/>
      <c r="AA112" s="794">
        <f>IF(I112="?",0,IF(I112&lt;&gt;"",1,0))</f>
        <v>0</v>
      </c>
    </row>
    <row r="113" spans="1:27" s="313" customFormat="1" ht="5.25" customHeight="1" x14ac:dyDescent="0.2">
      <c r="A113" s="269"/>
      <c r="B113" s="216"/>
      <c r="C113" s="664"/>
      <c r="D113" s="664"/>
      <c r="E113" s="628"/>
      <c r="F113" s="628"/>
      <c r="G113" s="628"/>
      <c r="H113" s="628"/>
      <c r="I113" s="628"/>
      <c r="J113" s="628"/>
      <c r="K113" s="628"/>
      <c r="L113" s="628"/>
      <c r="M113" s="628"/>
      <c r="N113" s="628"/>
      <c r="O113" s="628"/>
      <c r="P113" s="628"/>
      <c r="Q113" s="628"/>
      <c r="R113" s="664"/>
      <c r="S113" s="664"/>
      <c r="T113" s="664"/>
      <c r="U113" s="664"/>
      <c r="V113" s="664"/>
      <c r="W113" s="664"/>
      <c r="X113" s="628"/>
      <c r="Y113" s="1243"/>
      <c r="Z113" s="141"/>
      <c r="AA113" s="794"/>
    </row>
    <row r="114" spans="1:27" s="313" customFormat="1" ht="21" customHeight="1" x14ac:dyDescent="0.2">
      <c r="A114" s="272" t="s">
        <v>1079</v>
      </c>
      <c r="B114" s="216"/>
      <c r="C114" s="628" t="s">
        <v>1517</v>
      </c>
      <c r="D114" s="664"/>
      <c r="E114" s="664"/>
      <c r="F114" s="664"/>
      <c r="G114" s="664"/>
      <c r="H114" s="664"/>
      <c r="I114" s="664"/>
      <c r="J114" s="664"/>
      <c r="K114" s="664"/>
      <c r="L114" s="664"/>
      <c r="M114" s="664"/>
      <c r="N114" s="664"/>
      <c r="O114" s="664"/>
      <c r="P114" s="664"/>
      <c r="Q114" s="1213" t="s">
        <v>849</v>
      </c>
      <c r="R114" s="627" t="s">
        <v>1050</v>
      </c>
      <c r="S114" s="1243"/>
      <c r="T114" s="1213" t="s">
        <v>849</v>
      </c>
      <c r="U114" s="627" t="s">
        <v>1051</v>
      </c>
      <c r="V114" s="1243"/>
      <c r="W114" s="1213" t="s">
        <v>849</v>
      </c>
      <c r="X114" s="627" t="s">
        <v>1052</v>
      </c>
      <c r="Y114" s="1243"/>
      <c r="Z114" s="141"/>
      <c r="AA114" s="794">
        <f>IF(Q114="?",0,IF(Q114&lt;&gt;"",1,0))+IF(T114="?",0,IF(T114&lt;&gt;"",1,0))+IF(W114="?",0,IF(W114&lt;&gt;"",1,0))</f>
        <v>0</v>
      </c>
    </row>
    <row r="115" spans="1:27" ht="9" customHeight="1" x14ac:dyDescent="0.2">
      <c r="A115" s="269"/>
      <c r="B115" s="259"/>
      <c r="C115" s="627"/>
      <c r="D115" s="627"/>
      <c r="E115" s="627"/>
      <c r="F115" s="627"/>
      <c r="G115" s="627"/>
      <c r="H115" s="627"/>
      <c r="I115" s="627"/>
      <c r="J115" s="627"/>
      <c r="K115" s="627"/>
      <c r="L115" s="627"/>
      <c r="M115" s="627"/>
      <c r="N115" s="627"/>
      <c r="O115" s="627"/>
      <c r="P115" s="627"/>
      <c r="Q115" s="627"/>
      <c r="R115" s="627"/>
      <c r="S115" s="627"/>
      <c r="T115" s="627"/>
      <c r="U115" s="627"/>
      <c r="V115" s="627"/>
      <c r="W115" s="627"/>
      <c r="X115" s="627"/>
      <c r="Y115" s="206"/>
      <c r="Z115" s="175"/>
      <c r="AA115" s="794"/>
    </row>
    <row r="116" spans="1:27" s="312" customFormat="1" ht="27" customHeight="1" x14ac:dyDescent="0.2">
      <c r="A116" s="397" t="s">
        <v>219</v>
      </c>
      <c r="B116" s="155"/>
      <c r="C116" s="2338" t="s">
        <v>1521</v>
      </c>
      <c r="D116" s="2339"/>
      <c r="E116" s="2339"/>
      <c r="F116" s="2339"/>
      <c r="G116" s="2339"/>
      <c r="H116" s="2339"/>
      <c r="I116" s="2339"/>
      <c r="J116" s="2339"/>
      <c r="K116" s="2339"/>
      <c r="L116" s="2339"/>
      <c r="M116" s="2339"/>
      <c r="N116" s="2339"/>
      <c r="O116" s="2339"/>
      <c r="P116" s="2339"/>
      <c r="Q116" s="2339"/>
      <c r="R116" s="2339"/>
      <c r="S116" s="2339"/>
      <c r="T116" s="2340"/>
      <c r="U116" s="2340"/>
      <c r="V116" s="2340"/>
      <c r="W116" s="2340"/>
      <c r="X116" s="2341"/>
      <c r="Y116" s="225"/>
      <c r="Z116" s="156"/>
      <c r="AA116" s="794"/>
    </row>
    <row r="117" spans="1:27" ht="5.25" customHeight="1" x14ac:dyDescent="0.2">
      <c r="A117" s="269"/>
      <c r="B117" s="259"/>
      <c r="C117" s="627"/>
      <c r="D117" s="627"/>
      <c r="E117" s="627"/>
      <c r="F117" s="627"/>
      <c r="G117" s="627"/>
      <c r="H117" s="627"/>
      <c r="I117" s="627"/>
      <c r="J117" s="627"/>
      <c r="K117" s="627"/>
      <c r="L117" s="627"/>
      <c r="M117" s="627"/>
      <c r="N117" s="627"/>
      <c r="O117" s="627"/>
      <c r="P117" s="627"/>
      <c r="Q117" s="627"/>
      <c r="R117" s="627"/>
      <c r="S117" s="627"/>
      <c r="T117" s="627"/>
      <c r="U117" s="627"/>
      <c r="V117" s="627"/>
      <c r="W117" s="627"/>
      <c r="X117" s="627"/>
      <c r="Y117" s="206"/>
      <c r="Z117" s="175"/>
      <c r="AA117" s="794"/>
    </row>
    <row r="118" spans="1:27" s="313" customFormat="1" ht="21" customHeight="1" x14ac:dyDescent="0.2">
      <c r="A118" s="272" t="s">
        <v>1251</v>
      </c>
      <c r="B118" s="216"/>
      <c r="C118" s="2342" t="s">
        <v>1370</v>
      </c>
      <c r="D118" s="2342"/>
      <c r="E118" s="2342"/>
      <c r="F118" s="2342"/>
      <c r="G118" s="2342"/>
      <c r="H118" s="2342"/>
      <c r="I118" s="2342"/>
      <c r="J118" s="2342"/>
      <c r="K118" s="2342"/>
      <c r="L118" s="2342"/>
      <c r="M118" s="664"/>
      <c r="N118" s="2343"/>
      <c r="O118" s="2344"/>
      <c r="P118" s="2345"/>
      <c r="Q118" s="627" t="s">
        <v>783</v>
      </c>
      <c r="R118" s="664"/>
      <c r="S118" s="664"/>
      <c r="T118" s="2343"/>
      <c r="U118" s="2343"/>
      <c r="V118" s="2343"/>
      <c r="W118" s="627" t="s">
        <v>1043</v>
      </c>
      <c r="X118" s="664"/>
      <c r="Y118" s="664"/>
      <c r="Z118" s="141"/>
      <c r="AA118" s="794">
        <f>IF(N118="?",0,IF(N118&lt;&gt;"",1,0))+IF(T118="?",0,IF(T118&lt;&gt;"",1,0))</f>
        <v>0</v>
      </c>
    </row>
    <row r="119" spans="1:27" s="313" customFormat="1" ht="5.25" customHeight="1" x14ac:dyDescent="0.2">
      <c r="A119" s="269"/>
      <c r="B119" s="216"/>
      <c r="C119" s="664"/>
      <c r="D119" s="664"/>
      <c r="E119" s="628"/>
      <c r="F119" s="628"/>
      <c r="G119" s="628"/>
      <c r="H119" s="628"/>
      <c r="I119" s="628"/>
      <c r="J119" s="628"/>
      <c r="K119" s="628"/>
      <c r="L119" s="628"/>
      <c r="M119" s="628"/>
      <c r="N119" s="628"/>
      <c r="O119" s="628"/>
      <c r="P119" s="628"/>
      <c r="Q119" s="628"/>
      <c r="R119" s="664"/>
      <c r="S119" s="664"/>
      <c r="T119" s="664"/>
      <c r="U119" s="664"/>
      <c r="V119" s="664"/>
      <c r="W119" s="664"/>
      <c r="X119" s="628"/>
      <c r="Y119" s="1243"/>
      <c r="Z119" s="141"/>
      <c r="AA119" s="794"/>
    </row>
    <row r="120" spans="1:27" s="312" customFormat="1" ht="27" customHeight="1" x14ac:dyDescent="0.2">
      <c r="A120" s="397" t="s">
        <v>219</v>
      </c>
      <c r="B120" s="155"/>
      <c r="C120" s="2338" t="s">
        <v>1262</v>
      </c>
      <c r="D120" s="2339"/>
      <c r="E120" s="2339"/>
      <c r="F120" s="2339"/>
      <c r="G120" s="2339"/>
      <c r="H120" s="2339"/>
      <c r="I120" s="2339"/>
      <c r="J120" s="2339"/>
      <c r="K120" s="2339"/>
      <c r="L120" s="2339"/>
      <c r="M120" s="2339"/>
      <c r="N120" s="2339"/>
      <c r="O120" s="2339"/>
      <c r="P120" s="2339"/>
      <c r="Q120" s="2339"/>
      <c r="R120" s="2339"/>
      <c r="S120" s="2339"/>
      <c r="T120" s="2340"/>
      <c r="U120" s="2340"/>
      <c r="V120" s="2340"/>
      <c r="W120" s="2340"/>
      <c r="X120" s="2341"/>
      <c r="Y120" s="225"/>
      <c r="Z120" s="156"/>
      <c r="AA120" s="794"/>
    </row>
    <row r="121" spans="1:27" s="313" customFormat="1" ht="5.25" customHeight="1" x14ac:dyDescent="0.2">
      <c r="A121" s="269"/>
      <c r="B121" s="216"/>
      <c r="C121" s="664"/>
      <c r="D121" s="664"/>
      <c r="E121" s="628"/>
      <c r="F121" s="628"/>
      <c r="G121" s="628"/>
      <c r="H121" s="628"/>
      <c r="I121" s="628"/>
      <c r="J121" s="628"/>
      <c r="K121" s="628"/>
      <c r="L121" s="628"/>
      <c r="M121" s="628"/>
      <c r="N121" s="628"/>
      <c r="O121" s="628"/>
      <c r="P121" s="628"/>
      <c r="Q121" s="628"/>
      <c r="R121" s="664"/>
      <c r="S121" s="664"/>
      <c r="T121" s="664"/>
      <c r="U121" s="664"/>
      <c r="V121" s="664"/>
      <c r="W121" s="664"/>
      <c r="X121" s="628"/>
      <c r="Y121" s="1243"/>
      <c r="Z121" s="141"/>
      <c r="AA121" s="794"/>
    </row>
    <row r="122" spans="1:27" s="313" customFormat="1" ht="21" customHeight="1" x14ac:dyDescent="0.2">
      <c r="A122" s="272" t="s">
        <v>1252</v>
      </c>
      <c r="B122" s="216"/>
      <c r="C122" s="2342" t="s">
        <v>1371</v>
      </c>
      <c r="D122" s="2342"/>
      <c r="E122" s="2342"/>
      <c r="F122" s="2342"/>
      <c r="G122" s="2342"/>
      <c r="H122" s="2342"/>
      <c r="I122" s="2342"/>
      <c r="J122" s="2342"/>
      <c r="K122" s="2342"/>
      <c r="L122" s="2342"/>
      <c r="M122" s="664"/>
      <c r="N122" s="2343"/>
      <c r="O122" s="2344"/>
      <c r="P122" s="2345"/>
      <c r="Q122" s="627" t="s">
        <v>783</v>
      </c>
      <c r="R122" s="664"/>
      <c r="S122" s="664"/>
      <c r="T122" s="2343"/>
      <c r="U122" s="2344"/>
      <c r="V122" s="2345"/>
      <c r="W122" s="627" t="s">
        <v>1043</v>
      </c>
      <c r="X122" s="664"/>
      <c r="Y122" s="664"/>
      <c r="Z122" s="141"/>
      <c r="AA122" s="794">
        <f>IF(N122="?",0,IF(N122&lt;&gt;"",1,0))+IF(T122="?",0,IF(T122&lt;&gt;"",1,0))</f>
        <v>0</v>
      </c>
    </row>
    <row r="123" spans="1:27" s="313" customFormat="1" ht="9" customHeight="1" x14ac:dyDescent="0.2">
      <c r="A123" s="269"/>
      <c r="B123" s="259"/>
      <c r="C123" s="627"/>
      <c r="D123" s="627"/>
      <c r="E123" s="627"/>
      <c r="F123" s="627"/>
      <c r="G123" s="627"/>
      <c r="H123" s="627"/>
      <c r="I123" s="627"/>
      <c r="J123" s="627"/>
      <c r="K123" s="627"/>
      <c r="L123" s="627"/>
      <c r="M123" s="627"/>
      <c r="N123" s="627"/>
      <c r="O123" s="627"/>
      <c r="P123" s="627"/>
      <c r="Q123" s="627"/>
      <c r="R123" s="627"/>
      <c r="S123" s="627"/>
      <c r="T123" s="627"/>
      <c r="U123" s="627"/>
      <c r="V123" s="627"/>
      <c r="W123" s="627"/>
      <c r="X123" s="627"/>
      <c r="Y123" s="206"/>
      <c r="Z123" s="175"/>
      <c r="AA123" s="794"/>
    </row>
    <row r="124" spans="1:27" s="312" customFormat="1" ht="23.25" customHeight="1" x14ac:dyDescent="0.2">
      <c r="A124" s="397" t="s">
        <v>219</v>
      </c>
      <c r="B124" s="155"/>
      <c r="C124" s="2320" t="s">
        <v>1491</v>
      </c>
      <c r="D124" s="2321"/>
      <c r="E124" s="2321"/>
      <c r="F124" s="2321"/>
      <c r="G124" s="2321"/>
      <c r="H124" s="2321"/>
      <c r="I124" s="2321"/>
      <c r="J124" s="2321"/>
      <c r="K124" s="2321"/>
      <c r="L124" s="2321"/>
      <c r="M124" s="2321"/>
      <c r="N124" s="2321"/>
      <c r="O124" s="2321"/>
      <c r="P124" s="2321"/>
      <c r="Q124" s="2321"/>
      <c r="R124" s="2321"/>
      <c r="S124" s="2321"/>
      <c r="T124" s="2346"/>
      <c r="U124" s="2346"/>
      <c r="V124" s="2346"/>
      <c r="W124" s="2346"/>
      <c r="X124" s="2347"/>
      <c r="Y124" s="225"/>
      <c r="Z124" s="156"/>
      <c r="AA124" s="794"/>
    </row>
    <row r="125" spans="1:27" s="313" customFormat="1" ht="5.25" customHeight="1" x14ac:dyDescent="0.2">
      <c r="A125" s="269"/>
      <c r="B125" s="259"/>
      <c r="C125" s="627"/>
      <c r="D125" s="627"/>
      <c r="E125" s="627"/>
      <c r="F125" s="627"/>
      <c r="G125" s="627"/>
      <c r="H125" s="627"/>
      <c r="I125" s="627"/>
      <c r="J125" s="627"/>
      <c r="K125" s="627"/>
      <c r="L125" s="627"/>
      <c r="M125" s="627"/>
      <c r="N125" s="627"/>
      <c r="O125" s="627"/>
      <c r="P125" s="627"/>
      <c r="Q125" s="627"/>
      <c r="R125" s="627"/>
      <c r="S125" s="627"/>
      <c r="T125" s="627"/>
      <c r="U125" s="627"/>
      <c r="V125" s="627"/>
      <c r="W125" s="627"/>
      <c r="X125" s="627"/>
      <c r="Y125" s="206"/>
      <c r="Z125" s="175"/>
      <c r="AA125" s="794"/>
    </row>
    <row r="126" spans="1:27" s="313" customFormat="1" ht="21" customHeight="1" x14ac:dyDescent="0.2">
      <c r="A126" s="272" t="s">
        <v>1074</v>
      </c>
      <c r="B126" s="216"/>
      <c r="C126" s="628" t="s">
        <v>1831</v>
      </c>
      <c r="D126" s="664"/>
      <c r="E126" s="664"/>
      <c r="F126" s="664"/>
      <c r="G126" s="664"/>
      <c r="H126" s="664"/>
      <c r="I126" s="664"/>
      <c r="J126" s="628"/>
      <c r="K126" s="628"/>
      <c r="L126" s="628"/>
      <c r="M126" s="628"/>
      <c r="N126" s="628"/>
      <c r="O126" s="628"/>
      <c r="P126" s="628"/>
      <c r="Q126" s="628"/>
      <c r="R126" s="628"/>
      <c r="S126" s="628"/>
      <c r="T126" s="2343"/>
      <c r="U126" s="2344"/>
      <c r="V126" s="2345"/>
      <c r="W126" s="627" t="s">
        <v>122</v>
      </c>
      <c r="X126" s="664"/>
      <c r="Y126" s="664"/>
      <c r="Z126" s="141"/>
      <c r="AA126" s="794">
        <f>IF(T126="?",0,IF(T126&lt;&gt;"",1,0))</f>
        <v>0</v>
      </c>
    </row>
    <row r="127" spans="1:27" s="313" customFormat="1" ht="5.25" customHeight="1" x14ac:dyDescent="0.2">
      <c r="A127" s="269"/>
      <c r="B127" s="259"/>
      <c r="C127" s="627"/>
      <c r="D127" s="627"/>
      <c r="E127" s="627"/>
      <c r="F127" s="627"/>
      <c r="G127" s="627"/>
      <c r="H127" s="627"/>
      <c r="I127" s="627"/>
      <c r="J127" s="627"/>
      <c r="K127" s="627"/>
      <c r="L127" s="627"/>
      <c r="M127" s="627"/>
      <c r="N127" s="627"/>
      <c r="O127" s="627"/>
      <c r="P127" s="627"/>
      <c r="Q127" s="627"/>
      <c r="R127" s="627"/>
      <c r="S127" s="627"/>
      <c r="T127" s="627"/>
      <c r="U127" s="627"/>
      <c r="V127" s="627"/>
      <c r="W127" s="627"/>
      <c r="X127" s="206"/>
      <c r="Y127" s="206"/>
      <c r="Z127" s="175"/>
      <c r="AA127" s="794"/>
    </row>
    <row r="128" spans="1:27" s="313" customFormat="1" ht="21" customHeight="1" x14ac:dyDescent="0.2">
      <c r="A128" s="272" t="s">
        <v>1587</v>
      </c>
      <c r="B128" s="216"/>
      <c r="C128" s="628" t="s">
        <v>1749</v>
      </c>
      <c r="D128" s="664"/>
      <c r="E128" s="664"/>
      <c r="F128" s="664"/>
      <c r="G128" s="664"/>
      <c r="H128" s="664"/>
      <c r="I128" s="664"/>
      <c r="J128" s="628"/>
      <c r="K128" s="628"/>
      <c r="L128" s="628"/>
      <c r="M128" s="664"/>
      <c r="N128" s="2348"/>
      <c r="O128" s="2349"/>
      <c r="P128" s="2350"/>
      <c r="Q128" s="627" t="s">
        <v>1493</v>
      </c>
      <c r="R128" s="628"/>
      <c r="S128" s="628"/>
      <c r="T128" s="2348"/>
      <c r="U128" s="2349"/>
      <c r="V128" s="2350"/>
      <c r="W128" s="627" t="s">
        <v>1492</v>
      </c>
      <c r="X128" s="664"/>
      <c r="Y128" s="664"/>
      <c r="Z128" s="141"/>
      <c r="AA128" s="794">
        <f>IF(N128="?",0,IF(N128&lt;&gt;"",1,0))+IF(T128="?",0,IF(T128&lt;&gt;"",1,0))</f>
        <v>0</v>
      </c>
    </row>
    <row r="129" spans="1:28" s="313" customFormat="1" ht="9" customHeight="1" x14ac:dyDescent="0.2">
      <c r="A129" s="269"/>
      <c r="B129" s="259"/>
      <c r="C129" s="627"/>
      <c r="D129" s="627"/>
      <c r="E129" s="627"/>
      <c r="F129" s="627"/>
      <c r="G129" s="627"/>
      <c r="H129" s="627"/>
      <c r="I129" s="627"/>
      <c r="J129" s="627"/>
      <c r="K129" s="627"/>
      <c r="L129" s="627"/>
      <c r="M129" s="627"/>
      <c r="N129" s="627"/>
      <c r="O129" s="627"/>
      <c r="P129" s="627"/>
      <c r="Q129" s="627"/>
      <c r="R129" s="627"/>
      <c r="S129" s="627"/>
      <c r="T129" s="627"/>
      <c r="U129" s="627"/>
      <c r="V129" s="627"/>
      <c r="W129" s="627"/>
      <c r="X129" s="627"/>
      <c r="Y129" s="206"/>
      <c r="Z129" s="175"/>
      <c r="AA129" s="794"/>
    </row>
    <row r="130" spans="1:28" s="313" customFormat="1" ht="36" customHeight="1" x14ac:dyDescent="0.2">
      <c r="A130" s="746" t="s">
        <v>219</v>
      </c>
      <c r="B130" s="221"/>
      <c r="C130" s="1543" t="s">
        <v>1516</v>
      </c>
      <c r="D130" s="2218"/>
      <c r="E130" s="2218"/>
      <c r="F130" s="2218"/>
      <c r="G130" s="2218"/>
      <c r="H130" s="2218"/>
      <c r="I130" s="2218"/>
      <c r="J130" s="2218"/>
      <c r="K130" s="2218"/>
      <c r="L130" s="2218"/>
      <c r="M130" s="2218"/>
      <c r="N130" s="2218"/>
      <c r="O130" s="2218"/>
      <c r="P130" s="2218"/>
      <c r="Q130" s="2218"/>
      <c r="R130" s="2218"/>
      <c r="S130" s="2218"/>
      <c r="T130" s="2218"/>
      <c r="U130" s="2218"/>
      <c r="V130" s="2218"/>
      <c r="W130" s="2218"/>
      <c r="X130" s="2219"/>
      <c r="Y130" s="1240"/>
      <c r="Z130" s="254"/>
      <c r="AA130" s="794"/>
    </row>
    <row r="131" spans="1:28" s="313" customFormat="1" ht="5.25" customHeight="1" x14ac:dyDescent="0.2">
      <c r="A131" s="269"/>
      <c r="B131" s="259"/>
      <c r="C131" s="627"/>
      <c r="D131" s="627"/>
      <c r="E131" s="627"/>
      <c r="F131" s="627"/>
      <c r="G131" s="627"/>
      <c r="H131" s="627"/>
      <c r="I131" s="627"/>
      <c r="J131" s="627"/>
      <c r="K131" s="627"/>
      <c r="L131" s="627"/>
      <c r="M131" s="627"/>
      <c r="N131" s="627"/>
      <c r="O131" s="627"/>
      <c r="P131" s="627"/>
      <c r="Q131" s="627"/>
      <c r="R131" s="627"/>
      <c r="S131" s="627"/>
      <c r="T131" s="627"/>
      <c r="U131" s="627"/>
      <c r="V131" s="627"/>
      <c r="W131" s="627"/>
      <c r="X131" s="627"/>
      <c r="Y131" s="206"/>
      <c r="Z131" s="175"/>
      <c r="AA131" s="794"/>
    </row>
    <row r="132" spans="1:28" s="313" customFormat="1" ht="12" customHeight="1" x14ac:dyDescent="0.2">
      <c r="A132" s="269"/>
      <c r="B132" s="216"/>
      <c r="C132" s="242" t="s">
        <v>1495</v>
      </c>
      <c r="D132" s="1149"/>
      <c r="E132" s="1149"/>
      <c r="F132" s="1149"/>
      <c r="G132" s="1149"/>
      <c r="H132" s="1149"/>
      <c r="I132" s="1149"/>
      <c r="J132" s="1149"/>
      <c r="K132" s="1149"/>
      <c r="L132" s="1149"/>
      <c r="M132" s="1149"/>
      <c r="N132" s="1149"/>
      <c r="O132" s="1149"/>
      <c r="P132" s="1149"/>
      <c r="Q132" s="1149"/>
      <c r="R132" s="1149"/>
      <c r="S132" s="1149"/>
      <c r="T132" s="1149"/>
      <c r="U132" s="1149"/>
      <c r="V132" s="1149"/>
      <c r="W132" s="1149"/>
      <c r="X132" s="1149"/>
      <c r="Y132" s="1243"/>
      <c r="Z132" s="141"/>
      <c r="AA132" s="794"/>
    </row>
    <row r="133" spans="1:28" s="313" customFormat="1" ht="5.25" customHeight="1" thickBot="1" x14ac:dyDescent="0.25">
      <c r="A133" s="269"/>
      <c r="B133" s="216"/>
      <c r="C133" s="1139"/>
      <c r="D133" s="1135"/>
      <c r="E133" s="1136"/>
      <c r="F133" s="1136"/>
      <c r="G133" s="1143"/>
      <c r="H133" s="708"/>
      <c r="I133" s="708"/>
      <c r="J133" s="708"/>
      <c r="K133" s="708"/>
      <c r="L133" s="708"/>
      <c r="M133" s="708"/>
      <c r="N133" s="708"/>
      <c r="O133" s="708"/>
      <c r="P133" s="708"/>
      <c r="Q133" s="708"/>
      <c r="R133" s="708"/>
      <c r="S133" s="1145"/>
      <c r="T133" s="1145"/>
      <c r="U133" s="1145"/>
      <c r="V133" s="1145"/>
      <c r="W133" s="1145"/>
      <c r="X133" s="1144"/>
      <c r="Y133" s="1243"/>
      <c r="Z133" s="141"/>
      <c r="AA133" s="794"/>
    </row>
    <row r="134" spans="1:28" s="313" customFormat="1" ht="24" customHeight="1" thickTop="1" thickBot="1" x14ac:dyDescent="0.25">
      <c r="A134" s="1236" t="s">
        <v>1588</v>
      </c>
      <c r="B134" s="216"/>
      <c r="C134" s="2313" t="s">
        <v>849</v>
      </c>
      <c r="D134" s="2314"/>
      <c r="E134" s="2315"/>
      <c r="F134" s="2316"/>
      <c r="G134" s="2317"/>
      <c r="H134" s="1363"/>
      <c r="I134" s="1363"/>
      <c r="J134" s="1363"/>
      <c r="K134" s="1363"/>
      <c r="L134" s="1363"/>
      <c r="M134" s="1363"/>
      <c r="N134" s="1363"/>
      <c r="O134" s="1363"/>
      <c r="P134" s="1363"/>
      <c r="Q134" s="1363"/>
      <c r="R134" s="1363"/>
      <c r="S134" s="1363"/>
      <c r="T134" s="1363"/>
      <c r="U134" s="1363"/>
      <c r="V134" s="1363"/>
      <c r="W134" s="1363"/>
      <c r="X134" s="2318"/>
      <c r="Y134" s="1243"/>
      <c r="Z134" s="141"/>
      <c r="AA134" s="794">
        <f>IF(C134="?",0,IF(C134&lt;&gt;"",1,0))+IF(G134="?",0,IF(G134&lt;&gt;"",1,0))</f>
        <v>0</v>
      </c>
    </row>
    <row r="135" spans="1:28" s="313" customFormat="1" ht="5.25" customHeight="1" thickTop="1" x14ac:dyDescent="0.2">
      <c r="A135" s="269"/>
      <c r="B135" s="216"/>
      <c r="C135" s="1141"/>
      <c r="D135" s="1134"/>
      <c r="E135" s="215"/>
      <c r="F135" s="215"/>
      <c r="G135" s="1146"/>
      <c r="H135" s="227"/>
      <c r="I135" s="227"/>
      <c r="J135" s="227"/>
      <c r="K135" s="227"/>
      <c r="L135" s="227"/>
      <c r="M135" s="227"/>
      <c r="N135" s="227"/>
      <c r="O135" s="227"/>
      <c r="P135" s="227"/>
      <c r="Q135" s="227"/>
      <c r="R135" s="227"/>
      <c r="S135" s="227"/>
      <c r="T135" s="227"/>
      <c r="U135" s="227"/>
      <c r="V135" s="227"/>
      <c r="W135" s="227"/>
      <c r="X135" s="1147"/>
      <c r="Y135" s="1243"/>
      <c r="Z135" s="141"/>
      <c r="AA135" s="794"/>
    </row>
    <row r="136" spans="1:28" s="313" customFormat="1" ht="9" customHeight="1" x14ac:dyDescent="0.2">
      <c r="A136" s="265" t="str">
        <f>IF(L80&lt;&gt;"",L80,"")</f>
        <v/>
      </c>
      <c r="B136" s="635"/>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668"/>
      <c r="Z136" s="196"/>
      <c r="AA136" s="794"/>
    </row>
    <row r="137" spans="1:28" s="313" customFormat="1" ht="5.25" customHeight="1" x14ac:dyDescent="0.2">
      <c r="A137" s="269"/>
      <c r="B137" s="1237"/>
      <c r="C137" s="817"/>
      <c r="D137" s="817"/>
      <c r="E137" s="817"/>
      <c r="F137" s="817"/>
      <c r="G137" s="817"/>
      <c r="H137" s="817"/>
      <c r="I137" s="817"/>
      <c r="J137" s="817"/>
      <c r="K137" s="817"/>
      <c r="L137" s="817"/>
      <c r="M137" s="817"/>
      <c r="N137" s="817"/>
      <c r="O137" s="817"/>
      <c r="P137" s="817"/>
      <c r="Q137" s="817"/>
      <c r="R137" s="817"/>
      <c r="S137" s="817"/>
      <c r="T137" s="817"/>
      <c r="U137" s="817"/>
      <c r="V137" s="817"/>
      <c r="W137" s="817"/>
      <c r="X137" s="817"/>
      <c r="Y137" s="1238"/>
      <c r="Z137" s="871"/>
      <c r="AA137" s="794"/>
    </row>
    <row r="138" spans="1:28" s="313" customFormat="1" ht="24" customHeight="1" x14ac:dyDescent="0.2">
      <c r="A138" s="385"/>
      <c r="B138" s="259"/>
      <c r="C138" s="224" t="s">
        <v>1759</v>
      </c>
      <c r="D138" s="627"/>
      <c r="E138" s="627"/>
      <c r="F138" s="627"/>
      <c r="G138" s="627"/>
      <c r="H138" s="627"/>
      <c r="I138" s="627"/>
      <c r="J138" s="627"/>
      <c r="K138" s="627"/>
      <c r="L138" s="627"/>
      <c r="M138" s="2319" t="str">
        <f>IF(J100&lt;&gt;"",J100,"")</f>
        <v/>
      </c>
      <c r="N138" s="1751"/>
      <c r="O138" s="1751"/>
      <c r="P138" s="1751"/>
      <c r="Q138" s="1751"/>
      <c r="R138" s="1751"/>
      <c r="S138" s="1751"/>
      <c r="T138" s="1751"/>
      <c r="U138" s="1751"/>
      <c r="V138" s="1751"/>
      <c r="W138" s="1751"/>
      <c r="X138" s="1751"/>
      <c r="Y138" s="206"/>
      <c r="Z138" s="175"/>
      <c r="AA138" s="794"/>
    </row>
    <row r="139" spans="1:28" s="764" customFormat="1" ht="5.25" customHeight="1" x14ac:dyDescent="0.2">
      <c r="A139" s="269"/>
      <c r="B139" s="216"/>
      <c r="C139" s="627"/>
      <c r="D139" s="628"/>
      <c r="E139" s="627"/>
      <c r="F139" s="627"/>
      <c r="G139" s="627"/>
      <c r="H139" s="627"/>
      <c r="I139" s="627"/>
      <c r="J139" s="627"/>
      <c r="K139" s="627"/>
      <c r="L139" s="627"/>
      <c r="M139" s="627"/>
      <c r="N139" s="627"/>
      <c r="O139" s="627"/>
      <c r="P139" s="627"/>
      <c r="Q139" s="627"/>
      <c r="R139" s="627"/>
      <c r="S139" s="1241"/>
      <c r="T139" s="1241"/>
      <c r="U139" s="1241"/>
      <c r="V139" s="1241"/>
      <c r="W139" s="1241"/>
      <c r="X139" s="1241"/>
      <c r="Y139" s="1243"/>
      <c r="Z139" s="141"/>
      <c r="AA139" s="797"/>
      <c r="AB139" s="313"/>
    </row>
    <row r="140" spans="1:28" s="312" customFormat="1" ht="15" customHeight="1" x14ac:dyDescent="0.2">
      <c r="A140" s="397" t="s">
        <v>219</v>
      </c>
      <c r="B140" s="155"/>
      <c r="C140" s="2320" t="s">
        <v>1054</v>
      </c>
      <c r="D140" s="2321"/>
      <c r="E140" s="2321"/>
      <c r="F140" s="2321"/>
      <c r="G140" s="2321"/>
      <c r="H140" s="2321"/>
      <c r="I140" s="2321"/>
      <c r="J140" s="2321"/>
      <c r="K140" s="2321"/>
      <c r="L140" s="2321"/>
      <c r="M140" s="2321"/>
      <c r="N140" s="2321"/>
      <c r="O140" s="2321"/>
      <c r="P140" s="2321"/>
      <c r="Q140" s="2321"/>
      <c r="R140" s="2321"/>
      <c r="S140" s="2321"/>
      <c r="T140" s="2322"/>
      <c r="U140" s="2322"/>
      <c r="V140" s="2322"/>
      <c r="W140" s="2322"/>
      <c r="X140" s="2323"/>
      <c r="Y140" s="225"/>
      <c r="Z140" s="156"/>
      <c r="AA140" s="794"/>
      <c r="AB140" s="313"/>
    </row>
    <row r="141" spans="1:28" s="313" customFormat="1" ht="9" customHeight="1" x14ac:dyDescent="0.2">
      <c r="A141" s="269"/>
      <c r="B141" s="259"/>
      <c r="C141" s="627"/>
      <c r="D141" s="627"/>
      <c r="E141" s="627"/>
      <c r="F141" s="627"/>
      <c r="G141" s="627"/>
      <c r="H141" s="627"/>
      <c r="I141" s="627"/>
      <c r="J141" s="627"/>
      <c r="K141" s="627"/>
      <c r="L141" s="627"/>
      <c r="M141" s="627"/>
      <c r="N141" s="627"/>
      <c r="O141" s="627"/>
      <c r="P141" s="627"/>
      <c r="Q141" s="627"/>
      <c r="R141" s="627"/>
      <c r="S141" s="627"/>
      <c r="T141" s="627"/>
      <c r="U141" s="627"/>
      <c r="V141" s="627"/>
      <c r="W141" s="627"/>
      <c r="X141" s="627"/>
      <c r="Y141" s="206"/>
      <c r="Z141" s="175"/>
      <c r="AA141" s="794"/>
    </row>
    <row r="142" spans="1:28" s="313" customFormat="1" ht="21" customHeight="1" x14ac:dyDescent="0.2">
      <c r="A142" s="272" t="s">
        <v>1744</v>
      </c>
      <c r="B142" s="216"/>
      <c r="C142" s="627"/>
      <c r="D142" s="1213" t="s">
        <v>849</v>
      </c>
      <c r="E142" s="627" t="s">
        <v>1673</v>
      </c>
      <c r="F142" s="627"/>
      <c r="G142" s="627"/>
      <c r="H142" s="627"/>
      <c r="I142" s="627"/>
      <c r="J142" s="627"/>
      <c r="K142" s="627"/>
      <c r="L142" s="627"/>
      <c r="M142" s="627"/>
      <c r="N142" s="627"/>
      <c r="O142" s="627"/>
      <c r="P142" s="627"/>
      <c r="Q142" s="627"/>
      <c r="R142" s="627"/>
      <c r="S142" s="627"/>
      <c r="T142" s="627"/>
      <c r="U142" s="627"/>
      <c r="V142" s="627"/>
      <c r="W142" s="627"/>
      <c r="X142" s="627"/>
      <c r="Y142" s="206"/>
      <c r="Z142" s="141"/>
      <c r="AA142" s="794">
        <f>IF(D142="?",0,IF(D142&lt;&gt;"",1,0))</f>
        <v>0</v>
      </c>
    </row>
    <row r="143" spans="1:28" s="764" customFormat="1" ht="5.25" customHeight="1" x14ac:dyDescent="0.2">
      <c r="A143" s="269"/>
      <c r="B143" s="216"/>
      <c r="C143" s="627"/>
      <c r="D143" s="628"/>
      <c r="E143" s="627"/>
      <c r="F143" s="627"/>
      <c r="G143" s="627"/>
      <c r="H143" s="627"/>
      <c r="I143" s="627"/>
      <c r="J143" s="627"/>
      <c r="K143" s="627"/>
      <c r="L143" s="627"/>
      <c r="M143" s="627"/>
      <c r="N143" s="627"/>
      <c r="O143" s="627"/>
      <c r="P143" s="627"/>
      <c r="Q143" s="627"/>
      <c r="R143" s="627"/>
      <c r="S143" s="1241"/>
      <c r="T143" s="1241"/>
      <c r="U143" s="1241"/>
      <c r="V143" s="1241"/>
      <c r="W143" s="1241"/>
      <c r="X143" s="1241"/>
      <c r="Y143" s="1243"/>
      <c r="Z143" s="141"/>
      <c r="AA143" s="797"/>
      <c r="AB143" s="313"/>
    </row>
    <row r="144" spans="1:28" s="313" customFormat="1" ht="21" customHeight="1" x14ac:dyDescent="0.2">
      <c r="A144" s="272" t="s">
        <v>1745</v>
      </c>
      <c r="B144" s="216"/>
      <c r="C144" s="627"/>
      <c r="D144" s="1213" t="s">
        <v>849</v>
      </c>
      <c r="E144" s="627" t="s">
        <v>1672</v>
      </c>
      <c r="F144" s="627"/>
      <c r="G144" s="627"/>
      <c r="H144" s="627"/>
      <c r="I144" s="627"/>
      <c r="J144" s="627"/>
      <c r="K144" s="627"/>
      <c r="L144" s="627"/>
      <c r="M144" s="627"/>
      <c r="N144" s="627"/>
      <c r="O144" s="627"/>
      <c r="P144" s="627"/>
      <c r="Q144" s="627"/>
      <c r="R144" s="1241"/>
      <c r="S144" s="1241"/>
      <c r="T144" s="1241"/>
      <c r="U144" s="1241"/>
      <c r="V144" s="1241"/>
      <c r="W144" s="1241"/>
      <c r="X144" s="627"/>
      <c r="Y144" s="206"/>
      <c r="Z144" s="141"/>
      <c r="AA144" s="794">
        <f>IF(D144="?",0,IF(D144&lt;&gt;"",1,0))</f>
        <v>0</v>
      </c>
    </row>
    <row r="145" spans="1:28" s="764" customFormat="1" ht="5.25" customHeight="1" x14ac:dyDescent="0.2">
      <c r="A145" s="269"/>
      <c r="B145" s="216"/>
      <c r="C145" s="627"/>
      <c r="D145" s="628"/>
      <c r="E145" s="627"/>
      <c r="F145" s="627"/>
      <c r="G145" s="627"/>
      <c r="H145" s="627"/>
      <c r="I145" s="627"/>
      <c r="J145" s="627"/>
      <c r="K145" s="627"/>
      <c r="L145" s="627"/>
      <c r="M145" s="627"/>
      <c r="N145" s="627"/>
      <c r="O145" s="627"/>
      <c r="P145" s="627"/>
      <c r="Q145" s="627"/>
      <c r="R145" s="627"/>
      <c r="S145" s="1241"/>
      <c r="T145" s="1241"/>
      <c r="U145" s="1241"/>
      <c r="V145" s="1241"/>
      <c r="W145" s="1241"/>
      <c r="X145" s="1241"/>
      <c r="Y145" s="1243"/>
      <c r="Z145" s="141"/>
      <c r="AA145" s="797"/>
      <c r="AB145" s="313"/>
    </row>
    <row r="146" spans="1:28" s="313" customFormat="1" ht="21" customHeight="1" x14ac:dyDescent="0.2">
      <c r="A146" s="272" t="s">
        <v>1659</v>
      </c>
      <c r="B146" s="216"/>
      <c r="C146" s="627"/>
      <c r="D146" s="1213" t="s">
        <v>849</v>
      </c>
      <c r="E146" s="627" t="s">
        <v>1834</v>
      </c>
      <c r="F146" s="627"/>
      <c r="G146" s="627"/>
      <c r="H146" s="627"/>
      <c r="I146" s="627"/>
      <c r="J146" s="627"/>
      <c r="K146" s="627"/>
      <c r="L146" s="627"/>
      <c r="M146" s="627"/>
      <c r="N146" s="1213" t="s">
        <v>849</v>
      </c>
      <c r="O146" s="627" t="s">
        <v>1656</v>
      </c>
      <c r="P146" s="627"/>
      <c r="Q146" s="627"/>
      <c r="R146" s="1241"/>
      <c r="S146" s="1241"/>
      <c r="T146" s="1241"/>
      <c r="U146" s="1241"/>
      <c r="V146" s="1241"/>
      <c r="W146" s="1241"/>
      <c r="X146" s="627"/>
      <c r="Y146" s="206"/>
      <c r="Z146" s="141"/>
      <c r="AA146" s="794">
        <f>IF(D146="?",0,IF(D146&lt;&gt;"",1,0))+IF(N146="?",0,IF(N146&lt;&gt;"",1,0))</f>
        <v>0</v>
      </c>
    </row>
    <row r="147" spans="1:28" s="764" customFormat="1" ht="5.25" customHeight="1" x14ac:dyDescent="0.2">
      <c r="A147" s="269"/>
      <c r="B147" s="216"/>
      <c r="C147" s="627"/>
      <c r="D147" s="628"/>
      <c r="E147" s="627"/>
      <c r="F147" s="627"/>
      <c r="G147" s="627"/>
      <c r="H147" s="627"/>
      <c r="I147" s="627"/>
      <c r="J147" s="627"/>
      <c r="K147" s="627"/>
      <c r="L147" s="627"/>
      <c r="M147" s="627"/>
      <c r="N147" s="627"/>
      <c r="O147" s="627"/>
      <c r="P147" s="627"/>
      <c r="Q147" s="627"/>
      <c r="R147" s="627"/>
      <c r="S147" s="1241"/>
      <c r="T147" s="1241"/>
      <c r="U147" s="1241"/>
      <c r="V147" s="1241"/>
      <c r="W147" s="1241"/>
      <c r="X147" s="1241"/>
      <c r="Y147" s="1243"/>
      <c r="Z147" s="141"/>
      <c r="AA147" s="797"/>
      <c r="AB147" s="313"/>
    </row>
    <row r="148" spans="1:28" s="313" customFormat="1" ht="21" customHeight="1" x14ac:dyDescent="0.2">
      <c r="A148" s="272" t="s">
        <v>1662</v>
      </c>
      <c r="B148" s="216"/>
      <c r="C148" s="627"/>
      <c r="D148" s="1213" t="s">
        <v>849</v>
      </c>
      <c r="E148" s="627" t="s">
        <v>1044</v>
      </c>
      <c r="F148" s="627"/>
      <c r="G148" s="627"/>
      <c r="H148" s="627"/>
      <c r="I148" s="1213" t="s">
        <v>849</v>
      </c>
      <c r="J148" s="627" t="s">
        <v>1046</v>
      </c>
      <c r="K148" s="627"/>
      <c r="L148" s="627"/>
      <c r="M148" s="627"/>
      <c r="N148" s="1213" t="s">
        <v>849</v>
      </c>
      <c r="O148" s="627" t="s">
        <v>1660</v>
      </c>
      <c r="P148" s="627"/>
      <c r="Q148" s="627"/>
      <c r="R148" s="1241"/>
      <c r="S148" s="1241"/>
      <c r="T148" s="1241"/>
      <c r="U148" s="1241"/>
      <c r="V148" s="1241"/>
      <c r="W148" s="1241"/>
      <c r="X148" s="627"/>
      <c r="Y148" s="206"/>
      <c r="Z148" s="141"/>
      <c r="AA148" s="794">
        <f>IF(D148="?",0,IF(D148&lt;&gt;"",1,0))+IF(I148="?",0,IF(I148&lt;&gt;"",1,0))+IF(N148="?",0,IF(N148&lt;&gt;"",1,0))</f>
        <v>0</v>
      </c>
    </row>
    <row r="149" spans="1:28" s="764" customFormat="1" ht="5.25" customHeight="1" x14ac:dyDescent="0.2">
      <c r="A149" s="269"/>
      <c r="B149" s="216"/>
      <c r="C149" s="627"/>
      <c r="D149" s="628"/>
      <c r="E149" s="627"/>
      <c r="F149" s="627"/>
      <c r="G149" s="627"/>
      <c r="H149" s="627"/>
      <c r="I149" s="627"/>
      <c r="J149" s="627"/>
      <c r="K149" s="627"/>
      <c r="L149" s="627"/>
      <c r="M149" s="627"/>
      <c r="N149" s="627"/>
      <c r="O149" s="627"/>
      <c r="P149" s="627"/>
      <c r="Q149" s="627"/>
      <c r="R149" s="1241"/>
      <c r="S149" s="1241"/>
      <c r="T149" s="1241"/>
      <c r="U149" s="1241"/>
      <c r="V149" s="1241"/>
      <c r="W149" s="1241"/>
      <c r="X149" s="627"/>
      <c r="Y149" s="1243"/>
      <c r="Z149" s="141"/>
      <c r="AA149" s="797"/>
      <c r="AB149" s="313"/>
    </row>
    <row r="150" spans="1:28" s="313" customFormat="1" ht="21" customHeight="1" x14ac:dyDescent="0.2">
      <c r="A150" s="272" t="s">
        <v>1663</v>
      </c>
      <c r="B150" s="216"/>
      <c r="C150" s="627"/>
      <c r="D150" s="1213" t="s">
        <v>849</v>
      </c>
      <c r="E150" s="627" t="s">
        <v>1045</v>
      </c>
      <c r="F150" s="627"/>
      <c r="G150" s="627"/>
      <c r="H150" s="627"/>
      <c r="I150" s="1213" t="s">
        <v>849</v>
      </c>
      <c r="J150" s="627" t="s">
        <v>1657</v>
      </c>
      <c r="K150" s="627"/>
      <c r="L150" s="627"/>
      <c r="M150" s="627"/>
      <c r="N150" s="1213" t="s">
        <v>849</v>
      </c>
      <c r="O150" s="627" t="s">
        <v>1658</v>
      </c>
      <c r="P150" s="627"/>
      <c r="Q150" s="627"/>
      <c r="R150" s="1241"/>
      <c r="S150" s="1241"/>
      <c r="T150" s="1241"/>
      <c r="U150" s="1241"/>
      <c r="V150" s="1241"/>
      <c r="W150" s="1241"/>
      <c r="X150" s="627"/>
      <c r="Y150" s="206"/>
      <c r="Z150" s="141"/>
      <c r="AA150" s="794">
        <f>IF(D150="?",0,IF(D150&lt;&gt;"",1,0))+IF(I150="?",0,IF(I150&lt;&gt;"",1,0))+IF(N150="?",0,IF(N150&lt;&gt;"",1,0))</f>
        <v>0</v>
      </c>
    </row>
    <row r="151" spans="1:28" s="764" customFormat="1" ht="5.25" customHeight="1" x14ac:dyDescent="0.2">
      <c r="A151" s="269"/>
      <c r="B151" s="216"/>
      <c r="C151" s="627"/>
      <c r="D151" s="628"/>
      <c r="E151" s="628"/>
      <c r="F151" s="628"/>
      <c r="G151" s="628"/>
      <c r="H151" s="628"/>
      <c r="I151" s="628"/>
      <c r="J151" s="628"/>
      <c r="K151" s="628"/>
      <c r="L151" s="628"/>
      <c r="M151" s="627"/>
      <c r="N151" s="627"/>
      <c r="O151" s="628"/>
      <c r="P151" s="628"/>
      <c r="Q151" s="628"/>
      <c r="R151" s="664"/>
      <c r="S151" s="664"/>
      <c r="T151" s="664"/>
      <c r="U151" s="664"/>
      <c r="V151" s="664"/>
      <c r="W151" s="664"/>
      <c r="X151" s="628"/>
      <c r="Y151" s="1243"/>
      <c r="Z151" s="141"/>
      <c r="AA151" s="797"/>
      <c r="AB151" s="313"/>
    </row>
    <row r="152" spans="1:28" s="313" customFormat="1" ht="21" customHeight="1" x14ac:dyDescent="0.2">
      <c r="A152" s="272" t="s">
        <v>1661</v>
      </c>
      <c r="B152" s="216"/>
      <c r="C152" s="627"/>
      <c r="D152" s="627" t="s">
        <v>1053</v>
      </c>
      <c r="E152" s="628"/>
      <c r="F152" s="2324"/>
      <c r="G152" s="2324"/>
      <c r="H152" s="2324"/>
      <c r="I152" s="2324"/>
      <c r="J152" s="2324"/>
      <c r="K152" s="1400"/>
      <c r="L152" s="1400"/>
      <c r="M152" s="1400"/>
      <c r="N152" s="1400"/>
      <c r="O152" s="1400"/>
      <c r="P152" s="1400"/>
      <c r="Q152" s="1400"/>
      <c r="R152" s="1400"/>
      <c r="S152" s="1400"/>
      <c r="T152" s="1400"/>
      <c r="U152" s="1400"/>
      <c r="V152" s="1400"/>
      <c r="W152" s="1400"/>
      <c r="X152" s="1400"/>
      <c r="Y152" s="206"/>
      <c r="Z152" s="141"/>
      <c r="AA152" s="794">
        <f>IF(F152="?",0,IF(F152&lt;&gt;"",1,0))</f>
        <v>0</v>
      </c>
    </row>
    <row r="153" spans="1:28" ht="9" customHeight="1" x14ac:dyDescent="0.2">
      <c r="A153" s="269"/>
      <c r="B153" s="259"/>
      <c r="C153" s="627"/>
      <c r="D153" s="627"/>
      <c r="E153" s="627"/>
      <c r="F153" s="627"/>
      <c r="G153" s="627"/>
      <c r="H153" s="627"/>
      <c r="I153" s="627"/>
      <c r="J153" s="627"/>
      <c r="K153" s="627"/>
      <c r="L153" s="627"/>
      <c r="M153" s="627"/>
      <c r="N153" s="528"/>
      <c r="O153" s="528"/>
      <c r="P153" s="528"/>
      <c r="Q153" s="528"/>
      <c r="R153" s="627"/>
      <c r="S153" s="627"/>
      <c r="T153" s="627"/>
      <c r="U153" s="528"/>
      <c r="V153" s="528"/>
      <c r="W153" s="528"/>
      <c r="X153" s="528"/>
      <c r="Y153" s="172"/>
      <c r="Z153" s="175"/>
      <c r="AA153" s="794"/>
      <c r="AB153" s="313"/>
    </row>
    <row r="154" spans="1:28" s="313" customFormat="1" ht="5.45" customHeight="1" x14ac:dyDescent="0.2">
      <c r="A154" s="269"/>
      <c r="B154" s="757"/>
      <c r="C154" s="758"/>
      <c r="D154" s="758"/>
      <c r="E154" s="758"/>
      <c r="F154" s="758"/>
      <c r="G154" s="758"/>
      <c r="H154" s="758"/>
      <c r="I154" s="758"/>
      <c r="J154" s="758"/>
      <c r="K154" s="758"/>
      <c r="L154" s="758"/>
      <c r="M154" s="758"/>
      <c r="N154" s="758"/>
      <c r="O154" s="758"/>
      <c r="P154" s="758"/>
      <c r="Q154" s="758"/>
      <c r="R154" s="758"/>
      <c r="S154" s="758"/>
      <c r="T154" s="758"/>
      <c r="U154" s="758"/>
      <c r="V154" s="669"/>
      <c r="W154" s="669"/>
      <c r="X154" s="669"/>
      <c r="Y154" s="669"/>
      <c r="Z154" s="670"/>
      <c r="AA154" s="794"/>
    </row>
    <row r="155" spans="1:28" s="712" customFormat="1" ht="36" customHeight="1" x14ac:dyDescent="0.2">
      <c r="A155" s="269"/>
      <c r="B155" s="211"/>
      <c r="C155" s="2204" t="s">
        <v>751</v>
      </c>
      <c r="D155" s="2325"/>
      <c r="E155" s="2325"/>
      <c r="F155" s="2325"/>
      <c r="G155" s="2325"/>
      <c r="H155" s="2325"/>
      <c r="I155" s="2325"/>
      <c r="J155" s="2325"/>
      <c r="K155" s="2325"/>
      <c r="L155" s="2325"/>
      <c r="M155" s="2325"/>
      <c r="N155" s="2325"/>
      <c r="O155" s="2325"/>
      <c r="P155" s="2325"/>
      <c r="Q155" s="2325"/>
      <c r="R155" s="2325"/>
      <c r="S155" s="2325"/>
      <c r="T155" s="2325"/>
      <c r="U155" s="2325"/>
      <c r="V155" s="2325"/>
      <c r="W155" s="2325"/>
      <c r="X155" s="2326"/>
      <c r="Y155" s="594"/>
      <c r="Z155" s="1231"/>
      <c r="AA155" s="794"/>
      <c r="AB155" s="313"/>
    </row>
    <row r="156" spans="1:28" s="313" customFormat="1" ht="5.25" customHeight="1" x14ac:dyDescent="0.2">
      <c r="A156" s="269"/>
      <c r="B156" s="216"/>
      <c r="C156" s="628"/>
      <c r="D156" s="628"/>
      <c r="E156" s="628"/>
      <c r="F156" s="628"/>
      <c r="G156" s="628"/>
      <c r="H156" s="628"/>
      <c r="I156" s="628"/>
      <c r="J156" s="628"/>
      <c r="K156" s="628"/>
      <c r="L156" s="628"/>
      <c r="M156" s="628"/>
      <c r="N156" s="628"/>
      <c r="O156" s="628"/>
      <c r="P156" s="628"/>
      <c r="Q156" s="628"/>
      <c r="R156" s="628"/>
      <c r="S156" s="628"/>
      <c r="T156" s="628"/>
      <c r="U156" s="628"/>
      <c r="V156" s="628"/>
      <c r="W156" s="628"/>
      <c r="X156" s="628"/>
      <c r="Y156" s="628"/>
      <c r="Z156" s="141"/>
      <c r="AA156" s="794"/>
    </row>
    <row r="157" spans="1:28" s="767" customFormat="1" ht="22.5" customHeight="1" x14ac:dyDescent="0.2">
      <c r="A157" s="269"/>
      <c r="B157" s="759"/>
      <c r="C157" s="624" t="s">
        <v>1047</v>
      </c>
      <c r="D157" s="624"/>
      <c r="E157" s="624"/>
      <c r="F157" s="624"/>
      <c r="G157" s="624"/>
      <c r="H157" s="624"/>
      <c r="I157" s="624"/>
      <c r="J157" s="624"/>
      <c r="K157" s="624"/>
      <c r="L157" s="624"/>
      <c r="M157" s="624"/>
      <c r="N157" s="624"/>
      <c r="O157" s="624"/>
      <c r="P157" s="624"/>
      <c r="Q157" s="624"/>
      <c r="R157" s="627"/>
      <c r="S157" s="627"/>
      <c r="T157" s="627"/>
      <c r="U157" s="627"/>
      <c r="V157" s="627"/>
      <c r="W157" s="627"/>
      <c r="X157" s="627"/>
      <c r="Y157" s="1228"/>
      <c r="Z157" s="766"/>
      <c r="AA157" s="794"/>
      <c r="AB157" s="313"/>
    </row>
    <row r="158" spans="1:28" s="313" customFormat="1" ht="5.25" customHeight="1" x14ac:dyDescent="0.2">
      <c r="A158" s="269"/>
      <c r="B158" s="216"/>
      <c r="C158" s="628"/>
      <c r="D158" s="1230"/>
      <c r="E158" s="1230"/>
      <c r="F158" s="628"/>
      <c r="G158" s="628"/>
      <c r="H158" s="628"/>
      <c r="I158" s="628"/>
      <c r="J158" s="628"/>
      <c r="K158" s="628"/>
      <c r="L158" s="628"/>
      <c r="M158" s="628"/>
      <c r="N158" s="628"/>
      <c r="O158" s="628"/>
      <c r="P158" s="628"/>
      <c r="Q158" s="628"/>
      <c r="R158" s="628"/>
      <c r="S158" s="628"/>
      <c r="T158" s="628"/>
      <c r="U158" s="628"/>
      <c r="V158" s="628"/>
      <c r="W158" s="628"/>
      <c r="X158" s="628"/>
      <c r="Y158" s="628"/>
      <c r="Z158" s="141"/>
      <c r="AA158" s="794"/>
    </row>
    <row r="159" spans="1:28" s="313" customFormat="1" ht="21" customHeight="1" x14ac:dyDescent="0.2">
      <c r="A159" s="269" t="s">
        <v>1075</v>
      </c>
      <c r="B159" s="216"/>
      <c r="C159" s="628" t="s">
        <v>69</v>
      </c>
      <c r="D159" s="1242"/>
      <c r="E159" s="1242"/>
      <c r="F159" s="628"/>
      <c r="G159" s="628"/>
      <c r="H159" s="628"/>
      <c r="I159" s="1785"/>
      <c r="J159" s="1786"/>
      <c r="K159" s="1786"/>
      <c r="L159" s="1786"/>
      <c r="M159" s="1786"/>
      <c r="N159" s="1786"/>
      <c r="O159" s="1786"/>
      <c r="P159" s="1786"/>
      <c r="Q159" s="1786"/>
      <c r="R159" s="1786"/>
      <c r="S159" s="1786"/>
      <c r="T159" s="1786"/>
      <c r="U159" s="1786"/>
      <c r="V159" s="1786"/>
      <c r="W159" s="1786"/>
      <c r="X159" s="1787"/>
      <c r="Y159" s="628"/>
      <c r="Z159" s="141"/>
      <c r="AA159" s="794">
        <f>IF(I159="?",0,IF(I159&lt;&gt;"",1,0))</f>
        <v>0</v>
      </c>
    </row>
    <row r="160" spans="1:28" s="313" customFormat="1" ht="5.25" customHeight="1" x14ac:dyDescent="0.2">
      <c r="A160" s="269"/>
      <c r="B160" s="216"/>
      <c r="C160" s="627"/>
      <c r="D160" s="1242"/>
      <c r="E160" s="1242"/>
      <c r="F160" s="628"/>
      <c r="G160" s="628"/>
      <c r="H160" s="628"/>
      <c r="I160" s="628"/>
      <c r="J160" s="628"/>
      <c r="K160" s="628"/>
      <c r="L160" s="628"/>
      <c r="M160" s="628"/>
      <c r="N160" s="628"/>
      <c r="O160" s="628"/>
      <c r="P160" s="628"/>
      <c r="Q160" s="628"/>
      <c r="R160" s="628"/>
      <c r="S160" s="628"/>
      <c r="T160" s="628"/>
      <c r="U160" s="628"/>
      <c r="V160" s="628"/>
      <c r="W160" s="628"/>
      <c r="X160" s="628"/>
      <c r="Y160" s="628"/>
      <c r="Z160" s="141"/>
      <c r="AA160" s="794"/>
    </row>
    <row r="161" spans="1:28" s="313" customFormat="1" ht="21" customHeight="1" x14ac:dyDescent="0.2">
      <c r="A161" s="269" t="s">
        <v>1076</v>
      </c>
      <c r="B161" s="221"/>
      <c r="C161" s="628" t="s">
        <v>51</v>
      </c>
      <c r="D161" s="1242"/>
      <c r="E161" s="1242"/>
      <c r="F161" s="628"/>
      <c r="G161" s="628"/>
      <c r="H161" s="628"/>
      <c r="I161" s="1785"/>
      <c r="J161" s="1786"/>
      <c r="K161" s="1786"/>
      <c r="L161" s="1786"/>
      <c r="M161" s="1786"/>
      <c r="N161" s="1786"/>
      <c r="O161" s="1786"/>
      <c r="P161" s="1786"/>
      <c r="Q161" s="1786"/>
      <c r="R161" s="1786"/>
      <c r="S161" s="1786"/>
      <c r="T161" s="1786"/>
      <c r="U161" s="1786"/>
      <c r="V161" s="1786"/>
      <c r="W161" s="1786"/>
      <c r="X161" s="1787"/>
      <c r="Y161" s="628"/>
      <c r="Z161" s="141"/>
      <c r="AA161" s="794">
        <f>IF(I161="?",0,IF(I161&lt;&gt;"",1,0))</f>
        <v>0</v>
      </c>
    </row>
    <row r="162" spans="1:28" s="313" customFormat="1" ht="5.25" customHeight="1" x14ac:dyDescent="0.2">
      <c r="A162" s="269"/>
      <c r="B162" s="216"/>
      <c r="C162" s="627"/>
      <c r="D162" s="1242"/>
      <c r="E162" s="1242"/>
      <c r="F162" s="628"/>
      <c r="G162" s="628"/>
      <c r="H162" s="628"/>
      <c r="I162" s="628"/>
      <c r="J162" s="628"/>
      <c r="K162" s="628"/>
      <c r="L162" s="628"/>
      <c r="M162" s="628"/>
      <c r="N162" s="628"/>
      <c r="O162" s="628"/>
      <c r="P162" s="628"/>
      <c r="Q162" s="628"/>
      <c r="R162" s="628"/>
      <c r="S162" s="628"/>
      <c r="T162" s="628"/>
      <c r="U162" s="628"/>
      <c r="V162" s="628"/>
      <c r="W162" s="628"/>
      <c r="X162" s="628"/>
      <c r="Y162" s="628"/>
      <c r="Z162" s="141"/>
      <c r="AA162" s="794"/>
    </row>
    <row r="163" spans="1:28" s="313" customFormat="1" ht="21" customHeight="1" x14ac:dyDescent="0.2">
      <c r="A163" s="269" t="s">
        <v>1078</v>
      </c>
      <c r="B163" s="221"/>
      <c r="C163" s="628" t="s">
        <v>205</v>
      </c>
      <c r="D163" s="1242"/>
      <c r="E163" s="1242"/>
      <c r="F163" s="628"/>
      <c r="G163" s="628"/>
      <c r="H163" s="628"/>
      <c r="I163" s="1785"/>
      <c r="J163" s="1786"/>
      <c r="K163" s="1786"/>
      <c r="L163" s="1786"/>
      <c r="M163" s="1786"/>
      <c r="N163" s="1786"/>
      <c r="O163" s="1786"/>
      <c r="P163" s="1786"/>
      <c r="Q163" s="1786"/>
      <c r="R163" s="1786"/>
      <c r="S163" s="1786"/>
      <c r="T163" s="1786"/>
      <c r="U163" s="1786"/>
      <c r="V163" s="1786"/>
      <c r="W163" s="1786"/>
      <c r="X163" s="1787"/>
      <c r="Y163" s="628"/>
      <c r="Z163" s="141"/>
      <c r="AA163" s="794">
        <f>IF(I163="?",0,IF(I163&lt;&gt;"",1,0))</f>
        <v>0</v>
      </c>
    </row>
    <row r="164" spans="1:28" s="313" customFormat="1" ht="5.25" customHeight="1" x14ac:dyDescent="0.2">
      <c r="A164" s="269"/>
      <c r="B164" s="214"/>
      <c r="C164" s="215"/>
      <c r="D164" s="215"/>
      <c r="E164" s="215"/>
      <c r="F164" s="215"/>
      <c r="G164" s="215"/>
      <c r="H164" s="215"/>
      <c r="I164" s="215"/>
      <c r="J164" s="215"/>
      <c r="K164" s="215"/>
      <c r="L164" s="215"/>
      <c r="M164" s="215"/>
      <c r="N164" s="215"/>
      <c r="O164" s="215"/>
      <c r="P164" s="215"/>
      <c r="Q164" s="215"/>
      <c r="R164" s="215"/>
      <c r="S164" s="215"/>
      <c r="T164" s="215"/>
      <c r="U164" s="215"/>
      <c r="V164" s="215"/>
      <c r="W164" s="215"/>
      <c r="X164" s="215"/>
      <c r="Y164" s="215"/>
      <c r="Z164" s="145"/>
      <c r="AA164" s="794"/>
    </row>
    <row r="165" spans="1:28" s="313" customFormat="1" ht="5.25" customHeight="1" x14ac:dyDescent="0.2">
      <c r="A165" s="269"/>
      <c r="B165" s="216"/>
      <c r="C165" s="628"/>
      <c r="D165" s="628"/>
      <c r="E165" s="628"/>
      <c r="F165" s="628"/>
      <c r="G165" s="628"/>
      <c r="H165" s="628"/>
      <c r="I165" s="628"/>
      <c r="J165" s="628"/>
      <c r="K165" s="628"/>
      <c r="L165" s="628"/>
      <c r="M165" s="628"/>
      <c r="N165" s="628"/>
      <c r="O165" s="628"/>
      <c r="P165" s="628"/>
      <c r="Q165" s="628"/>
      <c r="R165" s="628"/>
      <c r="S165" s="628"/>
      <c r="T165" s="628"/>
      <c r="U165" s="628"/>
      <c r="V165" s="628"/>
      <c r="W165" s="628"/>
      <c r="X165" s="628"/>
      <c r="Y165" s="628"/>
      <c r="Z165" s="141"/>
      <c r="AA165" s="794"/>
    </row>
    <row r="166" spans="1:28" s="711" customFormat="1" ht="36" customHeight="1" x14ac:dyDescent="0.2">
      <c r="A166" s="269"/>
      <c r="B166" s="211"/>
      <c r="C166" s="2204" t="s">
        <v>750</v>
      </c>
      <c r="D166" s="2325"/>
      <c r="E166" s="2325"/>
      <c r="F166" s="2325"/>
      <c r="G166" s="2325"/>
      <c r="H166" s="2325"/>
      <c r="I166" s="2325"/>
      <c r="J166" s="2325"/>
      <c r="K166" s="2325"/>
      <c r="L166" s="2325"/>
      <c r="M166" s="2325"/>
      <c r="N166" s="2325"/>
      <c r="O166" s="2325"/>
      <c r="P166" s="2325"/>
      <c r="Q166" s="2325"/>
      <c r="R166" s="2325"/>
      <c r="S166" s="2325"/>
      <c r="T166" s="2325"/>
      <c r="U166" s="2325"/>
      <c r="V166" s="2325"/>
      <c r="W166" s="2325"/>
      <c r="X166" s="2326"/>
      <c r="Y166" s="594"/>
      <c r="Z166" s="1231"/>
      <c r="AA166" s="794"/>
      <c r="AB166" s="313"/>
    </row>
    <row r="167" spans="1:28" s="313" customFormat="1" ht="5.25" customHeight="1" x14ac:dyDescent="0.2">
      <c r="A167" s="269"/>
      <c r="B167" s="214"/>
      <c r="C167" s="215"/>
      <c r="D167" s="215"/>
      <c r="E167" s="215"/>
      <c r="F167" s="215"/>
      <c r="G167" s="215"/>
      <c r="H167" s="215"/>
      <c r="I167" s="215"/>
      <c r="J167" s="215"/>
      <c r="K167" s="215"/>
      <c r="L167" s="215"/>
      <c r="M167" s="215"/>
      <c r="N167" s="215"/>
      <c r="O167" s="215"/>
      <c r="P167" s="215"/>
      <c r="Q167" s="215"/>
      <c r="R167" s="215"/>
      <c r="S167" s="215"/>
      <c r="T167" s="215"/>
      <c r="U167" s="215"/>
      <c r="V167" s="215"/>
      <c r="W167" s="215"/>
      <c r="X167" s="215"/>
      <c r="Y167" s="215"/>
      <c r="Z167" s="145"/>
      <c r="AA167" s="794"/>
    </row>
    <row r="168" spans="1:28" s="313" customFormat="1" ht="5.25" customHeight="1" x14ac:dyDescent="0.2">
      <c r="A168" s="269"/>
      <c r="B168" s="216"/>
      <c r="C168" s="628"/>
      <c r="D168" s="628"/>
      <c r="E168" s="628"/>
      <c r="F168" s="628"/>
      <c r="G168" s="628"/>
      <c r="H168" s="628"/>
      <c r="I168" s="628"/>
      <c r="J168" s="628"/>
      <c r="K168" s="628"/>
      <c r="L168" s="628"/>
      <c r="M168" s="628"/>
      <c r="N168" s="628"/>
      <c r="O168" s="628"/>
      <c r="P168" s="628"/>
      <c r="Q168" s="628"/>
      <c r="R168" s="628"/>
      <c r="S168" s="628"/>
      <c r="T168" s="628"/>
      <c r="U168" s="628"/>
      <c r="V168" s="628"/>
      <c r="W168" s="628"/>
      <c r="X168" s="628"/>
      <c r="Y168" s="628"/>
      <c r="Z168" s="141"/>
      <c r="AA168" s="794"/>
    </row>
    <row r="169" spans="1:28" s="313" customFormat="1" ht="30.75" customHeight="1" x14ac:dyDescent="0.2">
      <c r="A169" s="269" t="s">
        <v>1077</v>
      </c>
      <c r="B169" s="216"/>
      <c r="C169" s="1782" t="s">
        <v>837</v>
      </c>
      <c r="D169" s="1782"/>
      <c r="E169" s="1782"/>
      <c r="F169" s="1782"/>
      <c r="G169" s="1782"/>
      <c r="H169" s="1782"/>
      <c r="I169" s="1782"/>
      <c r="J169" s="1782"/>
      <c r="K169" s="1782"/>
      <c r="L169" s="1782"/>
      <c r="M169" s="1782"/>
      <c r="N169" s="1675"/>
      <c r="O169" s="1675"/>
      <c r="P169" s="1675"/>
      <c r="Q169" s="1675"/>
      <c r="R169" s="1675"/>
      <c r="S169" s="1675"/>
      <c r="T169" s="1675"/>
      <c r="U169" s="1229"/>
      <c r="V169" s="1229"/>
      <c r="W169" s="1358" t="s">
        <v>849</v>
      </c>
      <c r="X169" s="1359"/>
      <c r="Y169" s="628"/>
      <c r="Z169" s="141"/>
      <c r="AA169" s="794">
        <f>IF(W169="?",0,IF(W169&lt;&gt;"",1,0))</f>
        <v>0</v>
      </c>
    </row>
    <row r="170" spans="1:28" s="313" customFormat="1" ht="10.5" customHeight="1" x14ac:dyDescent="0.2">
      <c r="A170" s="265" t="str">
        <f>IF($L$4&lt;&gt;"",$L$4,"")</f>
        <v>00000000</v>
      </c>
      <c r="B170" s="183"/>
      <c r="C170" s="184"/>
      <c r="D170" s="184"/>
      <c r="E170" s="184"/>
      <c r="F170" s="184"/>
      <c r="G170" s="184"/>
      <c r="H170" s="184"/>
      <c r="I170" s="184"/>
      <c r="J170" s="184"/>
      <c r="K170" s="184"/>
      <c r="L170" s="184"/>
      <c r="M170" s="184"/>
      <c r="N170" s="184"/>
      <c r="O170" s="184"/>
      <c r="P170" s="184"/>
      <c r="Q170" s="184"/>
      <c r="R170" s="184"/>
      <c r="S170" s="184"/>
      <c r="T170" s="184"/>
      <c r="U170" s="184"/>
      <c r="V170" s="184"/>
      <c r="W170" s="184"/>
      <c r="X170" s="184"/>
      <c r="Y170" s="184"/>
      <c r="Z170" s="149"/>
      <c r="AA170" s="794"/>
    </row>
    <row r="171" spans="1:28" s="313" customFormat="1" ht="5.25" customHeight="1" x14ac:dyDescent="0.2">
      <c r="A171" s="269"/>
      <c r="B171" s="757"/>
      <c r="C171" s="758"/>
      <c r="D171" s="758"/>
      <c r="E171" s="758"/>
      <c r="F171" s="758"/>
      <c r="G171" s="758"/>
      <c r="H171" s="758"/>
      <c r="I171" s="758"/>
      <c r="J171" s="758"/>
      <c r="K171" s="758"/>
      <c r="L171" s="758"/>
      <c r="M171" s="758"/>
      <c r="N171" s="758"/>
      <c r="O171" s="758"/>
      <c r="P171" s="758"/>
      <c r="Q171" s="758"/>
      <c r="R171" s="758"/>
      <c r="S171" s="758"/>
      <c r="T171" s="758"/>
      <c r="U171" s="758"/>
      <c r="V171" s="669"/>
      <c r="W171" s="669"/>
      <c r="X171" s="669"/>
      <c r="Y171" s="669"/>
      <c r="Z171" s="670"/>
      <c r="AA171" s="794"/>
    </row>
    <row r="172" spans="1:28" s="313" customFormat="1" ht="21" customHeight="1" x14ac:dyDescent="0.2">
      <c r="A172" s="269"/>
      <c r="B172" s="259"/>
      <c r="C172" s="2361" t="s">
        <v>942</v>
      </c>
      <c r="D172" s="2074"/>
      <c r="E172" s="2074"/>
      <c r="F172" s="2074"/>
      <c r="G172" s="693" t="s">
        <v>961</v>
      </c>
      <c r="H172" s="1432" t="str">
        <f>$L$10</f>
        <v/>
      </c>
      <c r="I172" s="2362"/>
      <c r="J172" s="2362"/>
      <c r="K172" s="2362"/>
      <c r="L172" s="2362"/>
      <c r="M172" s="2362"/>
      <c r="N172" s="2362"/>
      <c r="O172" s="2362"/>
      <c r="P172" s="2362"/>
      <c r="Q172" s="2362"/>
      <c r="R172" s="2362"/>
      <c r="S172" s="2362"/>
      <c r="T172" s="2363"/>
      <c r="U172" s="2364" t="str">
        <f>$L$4</f>
        <v>00000000</v>
      </c>
      <c r="V172" s="2365"/>
      <c r="W172" s="2365"/>
      <c r="X172" s="2366"/>
      <c r="Y172" s="672"/>
      <c r="Z172" s="175"/>
      <c r="AA172" s="794">
        <f>IF(SUM(AA173:AA246)&gt;0,10000,0)</f>
        <v>0</v>
      </c>
    </row>
    <row r="173" spans="1:28" ht="9" customHeight="1" x14ac:dyDescent="0.2">
      <c r="A173" s="269"/>
      <c r="B173" s="150"/>
      <c r="C173" s="628"/>
      <c r="D173" s="628"/>
      <c r="E173" s="628"/>
      <c r="F173" s="628"/>
      <c r="G173" s="628"/>
      <c r="H173" s="628"/>
      <c r="I173" s="628"/>
      <c r="J173" s="628"/>
      <c r="K173" s="628"/>
      <c r="L173" s="628"/>
      <c r="M173" s="628"/>
      <c r="N173" s="628"/>
      <c r="O173" s="628"/>
      <c r="P173" s="628"/>
      <c r="Q173" s="628"/>
      <c r="R173" s="628"/>
      <c r="S173" s="628"/>
      <c r="T173" s="628"/>
      <c r="U173" s="628"/>
      <c r="V173" s="628"/>
      <c r="W173" s="628"/>
      <c r="X173" s="628"/>
      <c r="Y173" s="179"/>
      <c r="Z173" s="175"/>
      <c r="AA173" s="794"/>
      <c r="AB173" s="313"/>
    </row>
    <row r="174" spans="1:28" ht="21" customHeight="1" x14ac:dyDescent="0.2">
      <c r="A174" s="272" t="s">
        <v>1070</v>
      </c>
      <c r="B174" s="150"/>
      <c r="C174" s="628"/>
      <c r="D174" s="664"/>
      <c r="E174" s="664" t="s">
        <v>1141</v>
      </c>
      <c r="F174" s="2351"/>
      <c r="G174" s="2352"/>
      <c r="H174" s="2352"/>
      <c r="I174" s="2352"/>
      <c r="J174" s="2352"/>
      <c r="K174" s="2352"/>
      <c r="L174" s="2352"/>
      <c r="M174" s="2352"/>
      <c r="N174" s="2352"/>
      <c r="O174" s="2352"/>
      <c r="P174" s="2352"/>
      <c r="Q174" s="2352"/>
      <c r="R174" s="2352"/>
      <c r="S174" s="2352"/>
      <c r="T174" s="2352"/>
      <c r="U174" s="2352"/>
      <c r="V174" s="2352"/>
      <c r="W174" s="2352"/>
      <c r="X174" s="2352"/>
      <c r="Y174" s="179"/>
      <c r="Z174" s="175"/>
      <c r="AA174" s="794">
        <f>IF(F174="?",0,IF(F174&lt;&gt;"",1,0))</f>
        <v>0</v>
      </c>
      <c r="AB174" s="313"/>
    </row>
    <row r="175" spans="1:28" s="313" customFormat="1" ht="5.25" customHeight="1" x14ac:dyDescent="0.2">
      <c r="A175" s="269"/>
      <c r="B175" s="216"/>
      <c r="C175" s="664"/>
      <c r="D175" s="664"/>
      <c r="E175" s="628"/>
      <c r="F175" s="628"/>
      <c r="G175" s="628"/>
      <c r="H175" s="628"/>
      <c r="I175" s="628"/>
      <c r="J175" s="628"/>
      <c r="K175" s="628"/>
      <c r="L175" s="628"/>
      <c r="M175" s="628"/>
      <c r="N175" s="628"/>
      <c r="O175" s="628"/>
      <c r="P175" s="628"/>
      <c r="Q175" s="628"/>
      <c r="R175" s="664"/>
      <c r="S175" s="664"/>
      <c r="T175" s="664"/>
      <c r="U175" s="664"/>
      <c r="V175" s="664"/>
      <c r="W175" s="664"/>
      <c r="X175" s="628"/>
      <c r="Y175" s="1232"/>
      <c r="Z175" s="141"/>
      <c r="AA175" s="794"/>
    </row>
    <row r="176" spans="1:28" ht="21" customHeight="1" x14ac:dyDescent="0.2">
      <c r="A176" s="272" t="s">
        <v>1071</v>
      </c>
      <c r="B176" s="150"/>
      <c r="C176" s="628"/>
      <c r="D176" s="628"/>
      <c r="E176" s="664" t="s">
        <v>799</v>
      </c>
      <c r="F176" s="2351"/>
      <c r="G176" s="2352"/>
      <c r="H176" s="628"/>
      <c r="I176" s="664" t="s">
        <v>693</v>
      </c>
      <c r="J176" s="2351"/>
      <c r="K176" s="2352"/>
      <c r="L176" s="2352"/>
      <c r="M176" s="2352"/>
      <c r="N176" s="2352"/>
      <c r="O176" s="2352"/>
      <c r="P176" s="2352"/>
      <c r="Q176" s="2352"/>
      <c r="R176" s="2352"/>
      <c r="S176" s="2352"/>
      <c r="T176" s="2352"/>
      <c r="U176" s="2352"/>
      <c r="V176" s="2352"/>
      <c r="W176" s="2352"/>
      <c r="X176" s="2352"/>
      <c r="Y176" s="179"/>
      <c r="Z176" s="175"/>
      <c r="AA176" s="794">
        <f>IF(F176="?",0,IF(F176&lt;&gt;"",1,0))+IF(J176="?",0,IF(J176&lt;&gt;"",1,0))</f>
        <v>0</v>
      </c>
      <c r="AB176" s="313"/>
    </row>
    <row r="177" spans="1:28" ht="9" customHeight="1" x14ac:dyDescent="0.2">
      <c r="A177" s="269"/>
      <c r="B177" s="259"/>
      <c r="C177" s="627"/>
      <c r="D177" s="627"/>
      <c r="E177" s="627"/>
      <c r="F177" s="627"/>
      <c r="G177" s="627"/>
      <c r="H177" s="627"/>
      <c r="I177" s="627"/>
      <c r="J177" s="627"/>
      <c r="K177" s="627"/>
      <c r="L177" s="627"/>
      <c r="M177" s="627"/>
      <c r="N177" s="627"/>
      <c r="O177" s="627"/>
      <c r="P177" s="627"/>
      <c r="Q177" s="627"/>
      <c r="R177" s="627"/>
      <c r="S177" s="627"/>
      <c r="T177" s="627"/>
      <c r="U177" s="627"/>
      <c r="V177" s="627"/>
      <c r="W177" s="627"/>
      <c r="X177" s="627"/>
      <c r="Y177" s="206"/>
      <c r="Z177" s="175"/>
      <c r="AA177" s="794"/>
      <c r="AB177" s="313"/>
    </row>
    <row r="178" spans="1:28" s="313" customFormat="1" ht="12" customHeight="1" x14ac:dyDescent="0.2">
      <c r="A178" s="269"/>
      <c r="B178" s="216"/>
      <c r="C178" s="1139"/>
      <c r="D178" s="1135"/>
      <c r="E178" s="1136"/>
      <c r="F178" s="1136"/>
      <c r="G178" s="1136"/>
      <c r="H178" s="1142"/>
      <c r="I178" s="2353" t="s">
        <v>1489</v>
      </c>
      <c r="J178" s="2354"/>
      <c r="K178" s="2354"/>
      <c r="L178" s="2354"/>
      <c r="M178" s="2354"/>
      <c r="N178" s="2354"/>
      <c r="O178" s="2354"/>
      <c r="P178" s="2354"/>
      <c r="Q178" s="2355" t="s">
        <v>1490</v>
      </c>
      <c r="R178" s="2356"/>
      <c r="S178" s="2356"/>
      <c r="T178" s="2356"/>
      <c r="U178" s="2356"/>
      <c r="V178" s="2356"/>
      <c r="W178" s="2356"/>
      <c r="X178" s="2357"/>
      <c r="Y178" s="1232"/>
      <c r="Z178" s="141"/>
      <c r="AA178" s="794"/>
    </row>
    <row r="179" spans="1:28" s="313" customFormat="1" ht="7.5" customHeight="1" thickBot="1" x14ac:dyDescent="0.25">
      <c r="A179" s="269"/>
      <c r="B179" s="216"/>
      <c r="C179" s="1139"/>
      <c r="D179" s="1135"/>
      <c r="E179" s="1136"/>
      <c r="F179" s="1136"/>
      <c r="G179" s="1136"/>
      <c r="H179" s="1140"/>
      <c r="I179" s="1143"/>
      <c r="J179" s="708"/>
      <c r="K179" s="708"/>
      <c r="L179" s="708"/>
      <c r="M179" s="708"/>
      <c r="N179" s="708"/>
      <c r="O179" s="708"/>
      <c r="P179" s="708"/>
      <c r="Q179" s="1143"/>
      <c r="R179" s="1145"/>
      <c r="S179" s="1145"/>
      <c r="T179" s="1145"/>
      <c r="U179" s="1145"/>
      <c r="V179" s="1145"/>
      <c r="W179" s="1145"/>
      <c r="X179" s="1144"/>
      <c r="Y179" s="1232"/>
      <c r="Z179" s="141"/>
      <c r="AA179" s="794"/>
    </row>
    <row r="180" spans="1:28" s="313" customFormat="1" ht="24.75" customHeight="1" thickTop="1" thickBot="1" x14ac:dyDescent="0.25">
      <c r="A180" s="272" t="s">
        <v>1585</v>
      </c>
      <c r="B180" s="216"/>
      <c r="C180" s="2358" t="s">
        <v>1535</v>
      </c>
      <c r="D180" s="2359"/>
      <c r="E180" s="2359"/>
      <c r="F180" s="2359"/>
      <c r="G180" s="2359"/>
      <c r="H180" s="2360"/>
      <c r="I180" s="2313" t="s">
        <v>849</v>
      </c>
      <c r="J180" s="2327"/>
      <c r="K180" s="2328"/>
      <c r="L180" s="2329"/>
      <c r="M180" s="2329"/>
      <c r="N180" s="1363"/>
      <c r="O180" s="1363"/>
      <c r="P180" s="1363"/>
      <c r="Q180" s="2313" t="s">
        <v>849</v>
      </c>
      <c r="R180" s="2327"/>
      <c r="S180" s="2328"/>
      <c r="T180" s="2330"/>
      <c r="U180" s="2330"/>
      <c r="V180" s="2331"/>
      <c r="W180" s="2331"/>
      <c r="X180" s="2318"/>
      <c r="Y180" s="1243"/>
      <c r="Z180" s="141"/>
      <c r="AA180" s="794">
        <f>IF(I180="?",0,IF(I180&lt;&gt;"",1,0))+IF(K180="?",0,IF(K180&lt;&gt;"",1,0))+IF(Q180="?",0,IF(Q180&lt;&gt;"",1,0))+IF(S180="?",0,IF(S180&lt;&gt;"",1,0))</f>
        <v>0</v>
      </c>
    </row>
    <row r="181" spans="1:28" s="313" customFormat="1" ht="6.75" customHeight="1" thickTop="1" x14ac:dyDescent="0.2">
      <c r="A181" s="269"/>
      <c r="B181" s="216"/>
      <c r="C181" s="1141"/>
      <c r="D181" s="1134"/>
      <c r="E181" s="215"/>
      <c r="F181" s="215"/>
      <c r="G181" s="215"/>
      <c r="H181" s="1138"/>
      <c r="I181" s="1146"/>
      <c r="J181" s="227"/>
      <c r="K181" s="227"/>
      <c r="L181" s="227"/>
      <c r="M181" s="227"/>
      <c r="N181" s="227"/>
      <c r="O181" s="227"/>
      <c r="P181" s="1147"/>
      <c r="Q181" s="1146"/>
      <c r="R181" s="227"/>
      <c r="S181" s="227"/>
      <c r="T181" s="227"/>
      <c r="U181" s="227"/>
      <c r="V181" s="227"/>
      <c r="W181" s="227"/>
      <c r="X181" s="1147"/>
      <c r="Y181" s="1243"/>
      <c r="Z181" s="141"/>
      <c r="AA181" s="794"/>
    </row>
    <row r="182" spans="1:28" s="313" customFormat="1" ht="5.25" customHeight="1" thickBot="1" x14ac:dyDescent="0.25">
      <c r="A182" s="269"/>
      <c r="B182" s="216"/>
      <c r="C182" s="1139"/>
      <c r="D182" s="1135"/>
      <c r="E182" s="1136"/>
      <c r="F182" s="1136"/>
      <c r="G182" s="1136"/>
      <c r="H182" s="1140"/>
      <c r="I182" s="1143"/>
      <c r="J182" s="708"/>
      <c r="K182" s="708"/>
      <c r="L182" s="708"/>
      <c r="M182" s="708"/>
      <c r="N182" s="708"/>
      <c r="O182" s="708"/>
      <c r="P182" s="1144"/>
      <c r="Q182" s="1143"/>
      <c r="R182" s="708"/>
      <c r="S182" s="708"/>
      <c r="T182" s="708"/>
      <c r="U182" s="708"/>
      <c r="V182" s="708"/>
      <c r="W182" s="708"/>
      <c r="X182" s="1144"/>
      <c r="Y182" s="1243"/>
      <c r="Z182" s="141"/>
      <c r="AA182" s="794"/>
    </row>
    <row r="183" spans="1:28" s="313" customFormat="1" ht="24.75" customHeight="1" thickTop="1" thickBot="1" x14ac:dyDescent="0.25">
      <c r="A183" s="272" t="s">
        <v>1586</v>
      </c>
      <c r="B183" s="216"/>
      <c r="C183" s="1137" t="s">
        <v>1515</v>
      </c>
      <c r="D183" s="664"/>
      <c r="E183" s="628"/>
      <c r="F183" s="628"/>
      <c r="G183" s="628"/>
      <c r="H183" s="628"/>
      <c r="I183" s="2313" t="s">
        <v>849</v>
      </c>
      <c r="J183" s="2327"/>
      <c r="K183" s="2328"/>
      <c r="L183" s="2329"/>
      <c r="M183" s="2329"/>
      <c r="N183" s="1363"/>
      <c r="O183" s="1363"/>
      <c r="P183" s="1363"/>
      <c r="Q183" s="2313" t="s">
        <v>849</v>
      </c>
      <c r="R183" s="2327"/>
      <c r="S183" s="2328"/>
      <c r="T183" s="2330"/>
      <c r="U183" s="2330"/>
      <c r="V183" s="2331"/>
      <c r="W183" s="2331"/>
      <c r="X183" s="2318"/>
      <c r="Y183" s="1243"/>
      <c r="Z183" s="141"/>
      <c r="AA183" s="794">
        <f>IF(I183="?",0,IF(I183&lt;&gt;"",1,0))+IF(K183="?",0,IF(K183&lt;&gt;"",1,0))+IF(Q183="?",0,IF(Q183&lt;&gt;"",1,0))+IF(S183="?",0,IF(S183&lt;&gt;"",1,0))</f>
        <v>0</v>
      </c>
    </row>
    <row r="184" spans="1:28" s="313" customFormat="1" ht="5.25" customHeight="1" thickTop="1" x14ac:dyDescent="0.2">
      <c r="A184" s="269"/>
      <c r="B184" s="216"/>
      <c r="C184" s="1141"/>
      <c r="D184" s="1134"/>
      <c r="E184" s="215"/>
      <c r="F184" s="215"/>
      <c r="G184" s="215"/>
      <c r="H184" s="1138"/>
      <c r="I184" s="1146"/>
      <c r="J184" s="227"/>
      <c r="K184" s="227"/>
      <c r="L184" s="227"/>
      <c r="M184" s="227"/>
      <c r="N184" s="227"/>
      <c r="O184" s="227"/>
      <c r="P184" s="227"/>
      <c r="Q184" s="1146"/>
      <c r="R184" s="1148"/>
      <c r="S184" s="1148"/>
      <c r="T184" s="1148"/>
      <c r="U184" s="1148"/>
      <c r="V184" s="1148"/>
      <c r="W184" s="1148"/>
      <c r="X184" s="1147"/>
      <c r="Y184" s="1243"/>
      <c r="Z184" s="141"/>
      <c r="AA184" s="794"/>
    </row>
    <row r="185" spans="1:28" s="313" customFormat="1" ht="9" customHeight="1" x14ac:dyDescent="0.2">
      <c r="A185" s="269"/>
      <c r="B185" s="216"/>
      <c r="C185" s="664"/>
      <c r="D185" s="664"/>
      <c r="E185" s="628"/>
      <c r="F185" s="628"/>
      <c r="G185" s="628"/>
      <c r="H185" s="628"/>
      <c r="I185" s="628"/>
      <c r="J185" s="628"/>
      <c r="K185" s="628"/>
      <c r="L185" s="628"/>
      <c r="M185" s="628"/>
      <c r="N185" s="628"/>
      <c r="O185" s="628"/>
      <c r="P185" s="628"/>
      <c r="Q185" s="628"/>
      <c r="R185" s="664"/>
      <c r="S185" s="664"/>
      <c r="T185" s="664"/>
      <c r="U185" s="664"/>
      <c r="V185" s="664"/>
      <c r="W185" s="664"/>
      <c r="X185" s="628"/>
      <c r="Y185" s="1243"/>
      <c r="Z185" s="141"/>
      <c r="AA185" s="794"/>
    </row>
    <row r="186" spans="1:28" s="313" customFormat="1" ht="24" customHeight="1" x14ac:dyDescent="0.2">
      <c r="A186" s="272" t="s">
        <v>1072</v>
      </c>
      <c r="B186" s="216"/>
      <c r="C186" s="2332" t="s">
        <v>1146</v>
      </c>
      <c r="D186" s="2333"/>
      <c r="E186" s="2333"/>
      <c r="F186" s="2333"/>
      <c r="G186" s="2333"/>
      <c r="H186" s="2333"/>
      <c r="I186" s="2333"/>
      <c r="J186" s="2333"/>
      <c r="K186" s="2333"/>
      <c r="L186" s="2333"/>
      <c r="M186" s="2333"/>
      <c r="N186" s="2333"/>
      <c r="O186" s="2333"/>
      <c r="P186" s="2333"/>
      <c r="Q186" s="2333"/>
      <c r="R186" s="2333"/>
      <c r="S186" s="2333"/>
      <c r="T186" s="2333"/>
      <c r="U186" s="1241"/>
      <c r="V186" s="1213" t="s">
        <v>849</v>
      </c>
      <c r="W186" s="93"/>
      <c r="X186" s="1213" t="s">
        <v>849</v>
      </c>
      <c r="Y186" s="664"/>
      <c r="Z186" s="141"/>
      <c r="AA186" s="794">
        <f>IF(V186="?",0,IF(V186&lt;&gt;"",1,0))+IF(X186="?",0,IF(X186&lt;&gt;"",1,0))</f>
        <v>0</v>
      </c>
    </row>
    <row r="187" spans="1:28" s="313" customFormat="1" ht="9" customHeight="1" x14ac:dyDescent="0.2">
      <c r="A187" s="269"/>
      <c r="B187" s="216"/>
      <c r="C187" s="664"/>
      <c r="D187" s="664"/>
      <c r="E187" s="628"/>
      <c r="F187" s="628"/>
      <c r="G187" s="628"/>
      <c r="H187" s="628"/>
      <c r="I187" s="628"/>
      <c r="J187" s="628"/>
      <c r="K187" s="628"/>
      <c r="L187" s="628"/>
      <c r="M187" s="628"/>
      <c r="N187" s="628"/>
      <c r="O187" s="628"/>
      <c r="P187" s="628"/>
      <c r="Q187" s="628"/>
      <c r="R187" s="664"/>
      <c r="S187" s="664"/>
      <c r="T187" s="664"/>
      <c r="U187" s="664"/>
      <c r="V187" s="664"/>
      <c r="W187" s="664"/>
      <c r="X187" s="628"/>
      <c r="Y187" s="1243"/>
      <c r="Z187" s="141"/>
      <c r="AA187" s="794"/>
    </row>
    <row r="188" spans="1:28" s="313" customFormat="1" ht="21" customHeight="1" x14ac:dyDescent="0.2">
      <c r="A188" s="272" t="s">
        <v>1073</v>
      </c>
      <c r="B188" s="216"/>
      <c r="C188" s="664"/>
      <c r="D188" s="664"/>
      <c r="E188" s="664"/>
      <c r="F188" s="664"/>
      <c r="G188" s="664"/>
      <c r="H188" s="664" t="s">
        <v>1042</v>
      </c>
      <c r="I188" s="2334" t="s">
        <v>849</v>
      </c>
      <c r="J188" s="2335"/>
      <c r="K188" s="2335"/>
      <c r="L188" s="2335"/>
      <c r="M188" s="2336"/>
      <c r="N188" s="2336"/>
      <c r="O188" s="2336"/>
      <c r="P188" s="2336"/>
      <c r="Q188" s="2336"/>
      <c r="R188" s="2336"/>
      <c r="S188" s="2336"/>
      <c r="T188" s="2336"/>
      <c r="U188" s="2336"/>
      <c r="V188" s="2336"/>
      <c r="W188" s="2336"/>
      <c r="X188" s="2337"/>
      <c r="Y188" s="1243"/>
      <c r="Z188" s="141"/>
      <c r="AA188" s="794">
        <f>IF(I188="?",0,IF(I188&lt;&gt;"",1,0))</f>
        <v>0</v>
      </c>
    </row>
    <row r="189" spans="1:28" s="313" customFormat="1" ht="5.25" customHeight="1" x14ac:dyDescent="0.2">
      <c r="A189" s="269"/>
      <c r="B189" s="216"/>
      <c r="C189" s="664"/>
      <c r="D189" s="664"/>
      <c r="E189" s="628"/>
      <c r="F189" s="628"/>
      <c r="G189" s="628"/>
      <c r="H189" s="628"/>
      <c r="I189" s="628"/>
      <c r="J189" s="628"/>
      <c r="K189" s="628"/>
      <c r="L189" s="628"/>
      <c r="M189" s="628"/>
      <c r="N189" s="628"/>
      <c r="O189" s="628"/>
      <c r="P189" s="628"/>
      <c r="Q189" s="628"/>
      <c r="R189" s="664"/>
      <c r="S189" s="664"/>
      <c r="T189" s="664"/>
      <c r="U189" s="664"/>
      <c r="V189" s="664"/>
      <c r="W189" s="664"/>
      <c r="X189" s="628"/>
      <c r="Y189" s="1243"/>
      <c r="Z189" s="141"/>
      <c r="AA189" s="794"/>
    </row>
    <row r="190" spans="1:28" s="313" customFormat="1" ht="21" customHeight="1" x14ac:dyDescent="0.2">
      <c r="A190" s="272" t="s">
        <v>1079</v>
      </c>
      <c r="B190" s="216"/>
      <c r="C190" s="628" t="s">
        <v>1517</v>
      </c>
      <c r="D190" s="664"/>
      <c r="E190" s="664"/>
      <c r="F190" s="664"/>
      <c r="G190" s="664"/>
      <c r="H190" s="664"/>
      <c r="I190" s="664"/>
      <c r="J190" s="664"/>
      <c r="K190" s="664"/>
      <c r="L190" s="664"/>
      <c r="M190" s="664"/>
      <c r="N190" s="664"/>
      <c r="O190" s="664"/>
      <c r="P190" s="664"/>
      <c r="Q190" s="1213" t="s">
        <v>849</v>
      </c>
      <c r="R190" s="627" t="s">
        <v>1050</v>
      </c>
      <c r="S190" s="1243"/>
      <c r="T190" s="1213" t="s">
        <v>849</v>
      </c>
      <c r="U190" s="627" t="s">
        <v>1051</v>
      </c>
      <c r="V190" s="1243"/>
      <c r="W190" s="1213" t="s">
        <v>849</v>
      </c>
      <c r="X190" s="627" t="s">
        <v>1052</v>
      </c>
      <c r="Y190" s="1243"/>
      <c r="Z190" s="141"/>
      <c r="AA190" s="794">
        <f>IF(Q190="?",0,IF(Q190&lt;&gt;"",1,0))+IF(T190="?",0,IF(T190&lt;&gt;"",1,0))+IF(W190="?",0,IF(W190&lt;&gt;"",1,0))</f>
        <v>0</v>
      </c>
    </row>
    <row r="191" spans="1:28" ht="9" customHeight="1" x14ac:dyDescent="0.2">
      <c r="A191" s="269"/>
      <c r="B191" s="259"/>
      <c r="C191" s="627"/>
      <c r="D191" s="627"/>
      <c r="E191" s="627"/>
      <c r="F191" s="627"/>
      <c r="G191" s="627"/>
      <c r="H191" s="627"/>
      <c r="I191" s="627"/>
      <c r="J191" s="627"/>
      <c r="K191" s="627"/>
      <c r="L191" s="627"/>
      <c r="M191" s="627"/>
      <c r="N191" s="627"/>
      <c r="O191" s="627"/>
      <c r="P191" s="627"/>
      <c r="Q191" s="627"/>
      <c r="R191" s="627"/>
      <c r="S191" s="627"/>
      <c r="T191" s="627"/>
      <c r="U191" s="627"/>
      <c r="V191" s="627"/>
      <c r="W191" s="627"/>
      <c r="X191" s="627"/>
      <c r="Y191" s="206"/>
      <c r="Z191" s="175"/>
      <c r="AA191" s="794"/>
      <c r="AB191" s="313"/>
    </row>
    <row r="192" spans="1:28" s="312" customFormat="1" ht="27" customHeight="1" x14ac:dyDescent="0.2">
      <c r="A192" s="397" t="s">
        <v>219</v>
      </c>
      <c r="B192" s="155"/>
      <c r="C192" s="2338" t="s">
        <v>1521</v>
      </c>
      <c r="D192" s="2339"/>
      <c r="E192" s="2339"/>
      <c r="F192" s="2339"/>
      <c r="G192" s="2339"/>
      <c r="H192" s="2339"/>
      <c r="I192" s="2339"/>
      <c r="J192" s="2339"/>
      <c r="K192" s="2339"/>
      <c r="L192" s="2339"/>
      <c r="M192" s="2339"/>
      <c r="N192" s="2339"/>
      <c r="O192" s="2339"/>
      <c r="P192" s="2339"/>
      <c r="Q192" s="2339"/>
      <c r="R192" s="2339"/>
      <c r="S192" s="2339"/>
      <c r="T192" s="2340"/>
      <c r="U192" s="2340"/>
      <c r="V192" s="2340"/>
      <c r="W192" s="2340"/>
      <c r="X192" s="2341"/>
      <c r="Y192" s="225"/>
      <c r="Z192" s="156"/>
      <c r="AA192" s="794"/>
      <c r="AB192" s="313"/>
    </row>
    <row r="193" spans="1:28" ht="5.25" customHeight="1" x14ac:dyDescent="0.2">
      <c r="A193" s="269"/>
      <c r="B193" s="259"/>
      <c r="C193" s="627"/>
      <c r="D193" s="627"/>
      <c r="E193" s="627"/>
      <c r="F193" s="627"/>
      <c r="G193" s="627"/>
      <c r="H193" s="627"/>
      <c r="I193" s="627"/>
      <c r="J193" s="627"/>
      <c r="K193" s="627"/>
      <c r="L193" s="627"/>
      <c r="M193" s="627"/>
      <c r="N193" s="627"/>
      <c r="O193" s="627"/>
      <c r="P193" s="627"/>
      <c r="Q193" s="627"/>
      <c r="R193" s="627"/>
      <c r="S193" s="627"/>
      <c r="T193" s="627"/>
      <c r="U193" s="627"/>
      <c r="V193" s="627"/>
      <c r="W193" s="627"/>
      <c r="X193" s="627"/>
      <c r="Y193" s="206"/>
      <c r="Z193" s="175"/>
      <c r="AA193" s="794"/>
      <c r="AB193" s="313"/>
    </row>
    <row r="194" spans="1:28" s="313" customFormat="1" ht="21" customHeight="1" x14ac:dyDescent="0.2">
      <c r="A194" s="272" t="s">
        <v>1251</v>
      </c>
      <c r="B194" s="216"/>
      <c r="C194" s="2342" t="s">
        <v>1370</v>
      </c>
      <c r="D194" s="2342"/>
      <c r="E194" s="2342"/>
      <c r="F194" s="2342"/>
      <c r="G194" s="2342"/>
      <c r="H194" s="2342"/>
      <c r="I194" s="2342"/>
      <c r="J194" s="2342"/>
      <c r="K194" s="2342"/>
      <c r="L194" s="2342"/>
      <c r="M194" s="664"/>
      <c r="N194" s="2343"/>
      <c r="O194" s="2344"/>
      <c r="P194" s="2345"/>
      <c r="Q194" s="627" t="s">
        <v>783</v>
      </c>
      <c r="R194" s="664"/>
      <c r="S194" s="664"/>
      <c r="T194" s="2343"/>
      <c r="U194" s="2343"/>
      <c r="V194" s="2343"/>
      <c r="W194" s="627" t="s">
        <v>1043</v>
      </c>
      <c r="X194" s="664"/>
      <c r="Y194" s="664"/>
      <c r="Z194" s="141"/>
      <c r="AA194" s="794">
        <f>IF(N194="?",0,IF(N194&lt;&gt;"",1,0))+IF(T194="?",0,IF(T194&lt;&gt;"",1,0))</f>
        <v>0</v>
      </c>
    </row>
    <row r="195" spans="1:28" s="313" customFormat="1" ht="5.25" customHeight="1" x14ac:dyDescent="0.2">
      <c r="A195" s="269"/>
      <c r="B195" s="216"/>
      <c r="C195" s="664"/>
      <c r="D195" s="664"/>
      <c r="E195" s="628"/>
      <c r="F195" s="628"/>
      <c r="G195" s="628"/>
      <c r="H195" s="628"/>
      <c r="I195" s="628"/>
      <c r="J195" s="628"/>
      <c r="K195" s="628"/>
      <c r="L195" s="628"/>
      <c r="M195" s="628"/>
      <c r="N195" s="628"/>
      <c r="O195" s="628"/>
      <c r="P195" s="628"/>
      <c r="Q195" s="628"/>
      <c r="R195" s="664"/>
      <c r="S195" s="664"/>
      <c r="T195" s="664"/>
      <c r="U195" s="664"/>
      <c r="V195" s="664"/>
      <c r="W195" s="664"/>
      <c r="X195" s="628"/>
      <c r="Y195" s="1243"/>
      <c r="Z195" s="141"/>
      <c r="AA195" s="794"/>
    </row>
    <row r="196" spans="1:28" s="312" customFormat="1" ht="27" customHeight="1" x14ac:dyDescent="0.2">
      <c r="A196" s="397" t="s">
        <v>219</v>
      </c>
      <c r="B196" s="155"/>
      <c r="C196" s="2338" t="s">
        <v>1262</v>
      </c>
      <c r="D196" s="2339"/>
      <c r="E196" s="2339"/>
      <c r="F196" s="2339"/>
      <c r="G196" s="2339"/>
      <c r="H196" s="2339"/>
      <c r="I196" s="2339"/>
      <c r="J196" s="2339"/>
      <c r="K196" s="2339"/>
      <c r="L196" s="2339"/>
      <c r="M196" s="2339"/>
      <c r="N196" s="2339"/>
      <c r="O196" s="2339"/>
      <c r="P196" s="2339"/>
      <c r="Q196" s="2339"/>
      <c r="R196" s="2339"/>
      <c r="S196" s="2339"/>
      <c r="T196" s="2340"/>
      <c r="U196" s="2340"/>
      <c r="V196" s="2340"/>
      <c r="W196" s="2340"/>
      <c r="X196" s="2341"/>
      <c r="Y196" s="225"/>
      <c r="Z196" s="156"/>
      <c r="AA196" s="794"/>
      <c r="AB196" s="313"/>
    </row>
    <row r="197" spans="1:28" s="313" customFormat="1" ht="5.25" customHeight="1" x14ac:dyDescent="0.2">
      <c r="A197" s="269"/>
      <c r="B197" s="216"/>
      <c r="C197" s="664"/>
      <c r="D197" s="664"/>
      <c r="E197" s="628"/>
      <c r="F197" s="628"/>
      <c r="G197" s="628"/>
      <c r="H197" s="628"/>
      <c r="I197" s="628"/>
      <c r="J197" s="628"/>
      <c r="K197" s="628"/>
      <c r="L197" s="628"/>
      <c r="M197" s="628"/>
      <c r="N197" s="628"/>
      <c r="O197" s="628"/>
      <c r="P197" s="628"/>
      <c r="Q197" s="628"/>
      <c r="R197" s="664"/>
      <c r="S197" s="664"/>
      <c r="T197" s="664"/>
      <c r="U197" s="664"/>
      <c r="V197" s="664"/>
      <c r="W197" s="664"/>
      <c r="X197" s="628"/>
      <c r="Y197" s="1243"/>
      <c r="Z197" s="141"/>
      <c r="AA197" s="794"/>
    </row>
    <row r="198" spans="1:28" s="313" customFormat="1" ht="21" customHeight="1" x14ac:dyDescent="0.2">
      <c r="A198" s="272" t="s">
        <v>1252</v>
      </c>
      <c r="B198" s="216"/>
      <c r="C198" s="2342" t="s">
        <v>1371</v>
      </c>
      <c r="D198" s="2342"/>
      <c r="E198" s="2342"/>
      <c r="F198" s="2342"/>
      <c r="G198" s="2342"/>
      <c r="H198" s="2342"/>
      <c r="I198" s="2342"/>
      <c r="J198" s="2342"/>
      <c r="K198" s="2342"/>
      <c r="L198" s="2342"/>
      <c r="M198" s="664"/>
      <c r="N198" s="2343"/>
      <c r="O198" s="2344"/>
      <c r="P198" s="2345"/>
      <c r="Q198" s="627" t="s">
        <v>783</v>
      </c>
      <c r="R198" s="664"/>
      <c r="S198" s="664"/>
      <c r="T198" s="2343"/>
      <c r="U198" s="2344"/>
      <c r="V198" s="2345"/>
      <c r="W198" s="627" t="s">
        <v>1043</v>
      </c>
      <c r="X198" s="664"/>
      <c r="Y198" s="664"/>
      <c r="Z198" s="141"/>
      <c r="AA198" s="794">
        <f>IF(N198="?",0,IF(N198&lt;&gt;"",1,0))+IF(T198="?",0,IF(T198&lt;&gt;"",1,0))</f>
        <v>0</v>
      </c>
    </row>
    <row r="199" spans="1:28" s="313" customFormat="1" ht="9" customHeight="1" x14ac:dyDescent="0.2">
      <c r="A199" s="269"/>
      <c r="B199" s="259"/>
      <c r="C199" s="627"/>
      <c r="D199" s="627"/>
      <c r="E199" s="627"/>
      <c r="F199" s="627"/>
      <c r="G199" s="627"/>
      <c r="H199" s="627"/>
      <c r="I199" s="627"/>
      <c r="J199" s="627"/>
      <c r="K199" s="627"/>
      <c r="L199" s="627"/>
      <c r="M199" s="627"/>
      <c r="N199" s="627"/>
      <c r="O199" s="627"/>
      <c r="P199" s="627"/>
      <c r="Q199" s="627"/>
      <c r="R199" s="627"/>
      <c r="S199" s="627"/>
      <c r="T199" s="627"/>
      <c r="U199" s="627"/>
      <c r="V199" s="627"/>
      <c r="W199" s="627"/>
      <c r="X199" s="627"/>
      <c r="Y199" s="206"/>
      <c r="Z199" s="175"/>
      <c r="AA199" s="794"/>
    </row>
    <row r="200" spans="1:28" s="312" customFormat="1" ht="23.25" customHeight="1" x14ac:dyDescent="0.2">
      <c r="A200" s="397" t="s">
        <v>219</v>
      </c>
      <c r="B200" s="155"/>
      <c r="C200" s="2320" t="s">
        <v>1491</v>
      </c>
      <c r="D200" s="2321"/>
      <c r="E200" s="2321"/>
      <c r="F200" s="2321"/>
      <c r="G200" s="2321"/>
      <c r="H200" s="2321"/>
      <c r="I200" s="2321"/>
      <c r="J200" s="2321"/>
      <c r="K200" s="2321"/>
      <c r="L200" s="2321"/>
      <c r="M200" s="2321"/>
      <c r="N200" s="2321"/>
      <c r="O200" s="2321"/>
      <c r="P200" s="2321"/>
      <c r="Q200" s="2321"/>
      <c r="R200" s="2321"/>
      <c r="S200" s="2321"/>
      <c r="T200" s="2346"/>
      <c r="U200" s="2346"/>
      <c r="V200" s="2346"/>
      <c r="W200" s="2346"/>
      <c r="X200" s="2347"/>
      <c r="Y200" s="225"/>
      <c r="Z200" s="156"/>
      <c r="AA200" s="794"/>
      <c r="AB200" s="313"/>
    </row>
    <row r="201" spans="1:28" s="313" customFormat="1" ht="5.25" customHeight="1" x14ac:dyDescent="0.2">
      <c r="A201" s="269"/>
      <c r="B201" s="259"/>
      <c r="C201" s="627"/>
      <c r="D201" s="627"/>
      <c r="E201" s="627"/>
      <c r="F201" s="627"/>
      <c r="G201" s="627"/>
      <c r="H201" s="627"/>
      <c r="I201" s="627"/>
      <c r="J201" s="627"/>
      <c r="K201" s="627"/>
      <c r="L201" s="627"/>
      <c r="M201" s="627"/>
      <c r="N201" s="627"/>
      <c r="O201" s="627"/>
      <c r="P201" s="627"/>
      <c r="Q201" s="627"/>
      <c r="R201" s="627"/>
      <c r="S201" s="627"/>
      <c r="T201" s="627"/>
      <c r="U201" s="627"/>
      <c r="V201" s="627"/>
      <c r="W201" s="627"/>
      <c r="X201" s="627"/>
      <c r="Y201" s="206"/>
      <c r="Z201" s="175"/>
      <c r="AA201" s="794"/>
    </row>
    <row r="202" spans="1:28" s="313" customFormat="1" ht="21" customHeight="1" x14ac:dyDescent="0.2">
      <c r="A202" s="272" t="s">
        <v>1074</v>
      </c>
      <c r="B202" s="216"/>
      <c r="C202" s="628" t="s">
        <v>1831</v>
      </c>
      <c r="D202" s="664"/>
      <c r="E202" s="664"/>
      <c r="F202" s="664"/>
      <c r="G202" s="664"/>
      <c r="H202" s="664"/>
      <c r="I202" s="664"/>
      <c r="J202" s="628"/>
      <c r="K202" s="628"/>
      <c r="L202" s="628"/>
      <c r="M202" s="628"/>
      <c r="N202" s="628"/>
      <c r="O202" s="628"/>
      <c r="P202" s="628"/>
      <c r="Q202" s="628"/>
      <c r="R202" s="628"/>
      <c r="S202" s="628"/>
      <c r="T202" s="2343"/>
      <c r="U202" s="2344"/>
      <c r="V202" s="2345"/>
      <c r="W202" s="627" t="s">
        <v>122</v>
      </c>
      <c r="X202" s="664"/>
      <c r="Y202" s="664"/>
      <c r="Z202" s="141"/>
      <c r="AA202" s="794">
        <f>IF(T202="?",0,IF(T202&lt;&gt;"",1,0))</f>
        <v>0</v>
      </c>
    </row>
    <row r="203" spans="1:28" s="313" customFormat="1" ht="5.25" customHeight="1" x14ac:dyDescent="0.2">
      <c r="A203" s="269"/>
      <c r="B203" s="259"/>
      <c r="C203" s="627"/>
      <c r="D203" s="627"/>
      <c r="E203" s="627"/>
      <c r="F203" s="627"/>
      <c r="G203" s="627"/>
      <c r="H203" s="627"/>
      <c r="I203" s="627"/>
      <c r="J203" s="627"/>
      <c r="K203" s="627"/>
      <c r="L203" s="627"/>
      <c r="M203" s="627"/>
      <c r="N203" s="627"/>
      <c r="O203" s="627"/>
      <c r="P203" s="627"/>
      <c r="Q203" s="627"/>
      <c r="R203" s="627"/>
      <c r="S203" s="627"/>
      <c r="T203" s="627"/>
      <c r="U203" s="627"/>
      <c r="V203" s="627"/>
      <c r="W203" s="627"/>
      <c r="X203" s="206"/>
      <c r="Y203" s="206"/>
      <c r="Z203" s="175"/>
      <c r="AA203" s="794"/>
    </row>
    <row r="204" spans="1:28" s="313" customFormat="1" ht="21" customHeight="1" x14ac:dyDescent="0.2">
      <c r="A204" s="272" t="s">
        <v>1587</v>
      </c>
      <c r="B204" s="216"/>
      <c r="C204" s="628" t="s">
        <v>1749</v>
      </c>
      <c r="D204" s="664"/>
      <c r="E204" s="664"/>
      <c r="F204" s="664"/>
      <c r="G204" s="664"/>
      <c r="H204" s="664"/>
      <c r="I204" s="664"/>
      <c r="J204" s="628"/>
      <c r="K204" s="628"/>
      <c r="L204" s="628"/>
      <c r="M204" s="664"/>
      <c r="N204" s="2348"/>
      <c r="O204" s="2349"/>
      <c r="P204" s="2350"/>
      <c r="Q204" s="627" t="s">
        <v>1493</v>
      </c>
      <c r="R204" s="628"/>
      <c r="S204" s="628"/>
      <c r="T204" s="2348"/>
      <c r="U204" s="2349"/>
      <c r="V204" s="2350"/>
      <c r="W204" s="627" t="s">
        <v>1492</v>
      </c>
      <c r="X204" s="664"/>
      <c r="Y204" s="664"/>
      <c r="Z204" s="141"/>
      <c r="AA204" s="794">
        <f>IF(N204="?",0,IF(N204&lt;&gt;"",1,0))+IF(T204="?",0,IF(T204&lt;&gt;"",1,0))</f>
        <v>0</v>
      </c>
    </row>
    <row r="205" spans="1:28" s="313" customFormat="1" ht="9" customHeight="1" x14ac:dyDescent="0.2">
      <c r="A205" s="269"/>
      <c r="B205" s="259"/>
      <c r="C205" s="627"/>
      <c r="D205" s="627"/>
      <c r="E205" s="627"/>
      <c r="F205" s="627"/>
      <c r="G205" s="627"/>
      <c r="H205" s="627"/>
      <c r="I205" s="627"/>
      <c r="J205" s="627"/>
      <c r="K205" s="627"/>
      <c r="L205" s="627"/>
      <c r="M205" s="627"/>
      <c r="N205" s="627"/>
      <c r="O205" s="627"/>
      <c r="P205" s="627"/>
      <c r="Q205" s="627"/>
      <c r="R205" s="627"/>
      <c r="S205" s="627"/>
      <c r="T205" s="627"/>
      <c r="U205" s="627"/>
      <c r="V205" s="627"/>
      <c r="W205" s="627"/>
      <c r="X205" s="627"/>
      <c r="Y205" s="206"/>
      <c r="Z205" s="175"/>
      <c r="AA205" s="794"/>
    </row>
    <row r="206" spans="1:28" s="313" customFormat="1" ht="36" customHeight="1" x14ac:dyDescent="0.2">
      <c r="A206" s="746" t="s">
        <v>219</v>
      </c>
      <c r="B206" s="221"/>
      <c r="C206" s="1543" t="s">
        <v>1516</v>
      </c>
      <c r="D206" s="2218"/>
      <c r="E206" s="2218"/>
      <c r="F206" s="2218"/>
      <c r="G206" s="2218"/>
      <c r="H206" s="2218"/>
      <c r="I206" s="2218"/>
      <c r="J206" s="2218"/>
      <c r="K206" s="2218"/>
      <c r="L206" s="2218"/>
      <c r="M206" s="2218"/>
      <c r="N206" s="2218"/>
      <c r="O206" s="2218"/>
      <c r="P206" s="2218"/>
      <c r="Q206" s="2218"/>
      <c r="R206" s="2218"/>
      <c r="S206" s="2218"/>
      <c r="T206" s="2218"/>
      <c r="U206" s="2218"/>
      <c r="V206" s="2218"/>
      <c r="W206" s="2218"/>
      <c r="X206" s="2219"/>
      <c r="Y206" s="1240"/>
      <c r="Z206" s="254"/>
      <c r="AA206" s="794"/>
    </row>
    <row r="207" spans="1:28" s="313" customFormat="1" ht="5.25" customHeight="1" x14ac:dyDescent="0.2">
      <c r="A207" s="269"/>
      <c r="B207" s="259"/>
      <c r="C207" s="627"/>
      <c r="D207" s="627"/>
      <c r="E207" s="627"/>
      <c r="F207" s="627"/>
      <c r="G207" s="627"/>
      <c r="H207" s="627"/>
      <c r="I207" s="627"/>
      <c r="J207" s="627"/>
      <c r="K207" s="627"/>
      <c r="L207" s="627"/>
      <c r="M207" s="627"/>
      <c r="N207" s="627"/>
      <c r="O207" s="627"/>
      <c r="P207" s="627"/>
      <c r="Q207" s="627"/>
      <c r="R207" s="627"/>
      <c r="S207" s="627"/>
      <c r="T207" s="627"/>
      <c r="U207" s="627"/>
      <c r="V207" s="627"/>
      <c r="W207" s="627"/>
      <c r="X207" s="627"/>
      <c r="Y207" s="206"/>
      <c r="Z207" s="175"/>
      <c r="AA207" s="794"/>
    </row>
    <row r="208" spans="1:28" s="313" customFormat="1" ht="12" customHeight="1" x14ac:dyDescent="0.2">
      <c r="A208" s="269"/>
      <c r="B208" s="216"/>
      <c r="C208" s="242" t="s">
        <v>1495</v>
      </c>
      <c r="D208" s="1149"/>
      <c r="E208" s="1149"/>
      <c r="F208" s="1149"/>
      <c r="G208" s="1149"/>
      <c r="H208" s="1149"/>
      <c r="I208" s="1149"/>
      <c r="J208" s="1149"/>
      <c r="K208" s="1149"/>
      <c r="L208" s="1149"/>
      <c r="M208" s="1149"/>
      <c r="N208" s="1149"/>
      <c r="O208" s="1149"/>
      <c r="P208" s="1149"/>
      <c r="Q208" s="1149"/>
      <c r="R208" s="1149"/>
      <c r="S208" s="1149"/>
      <c r="T208" s="1149"/>
      <c r="U208" s="1149"/>
      <c r="V208" s="1149"/>
      <c r="W208" s="1149"/>
      <c r="X208" s="1149"/>
      <c r="Y208" s="1243"/>
      <c r="Z208" s="141"/>
      <c r="AA208" s="794"/>
    </row>
    <row r="209" spans="1:28" s="313" customFormat="1" ht="5.25" customHeight="1" thickBot="1" x14ac:dyDescent="0.25">
      <c r="A209" s="269"/>
      <c r="B209" s="216"/>
      <c r="C209" s="1139"/>
      <c r="D209" s="1135"/>
      <c r="E209" s="1136"/>
      <c r="F209" s="1136"/>
      <c r="G209" s="1143"/>
      <c r="H209" s="708"/>
      <c r="I209" s="708"/>
      <c r="J209" s="708"/>
      <c r="K209" s="708"/>
      <c r="L209" s="708"/>
      <c r="M209" s="708"/>
      <c r="N209" s="708"/>
      <c r="O209" s="708"/>
      <c r="P209" s="708"/>
      <c r="Q209" s="708"/>
      <c r="R209" s="708"/>
      <c r="S209" s="1145"/>
      <c r="T209" s="1145"/>
      <c r="U209" s="1145"/>
      <c r="V209" s="1145"/>
      <c r="W209" s="1145"/>
      <c r="X209" s="1144"/>
      <c r="Y209" s="1243"/>
      <c r="Z209" s="141"/>
      <c r="AA209" s="794"/>
    </row>
    <row r="210" spans="1:28" s="313" customFormat="1" ht="24" customHeight="1" thickTop="1" thickBot="1" x14ac:dyDescent="0.25">
      <c r="A210" s="1236" t="s">
        <v>1588</v>
      </c>
      <c r="B210" s="216"/>
      <c r="C210" s="2313" t="s">
        <v>849</v>
      </c>
      <c r="D210" s="2314"/>
      <c r="E210" s="2315"/>
      <c r="F210" s="2316"/>
      <c r="G210" s="2317"/>
      <c r="H210" s="1363"/>
      <c r="I210" s="1363"/>
      <c r="J210" s="1363"/>
      <c r="K210" s="1363"/>
      <c r="L210" s="1363"/>
      <c r="M210" s="1363"/>
      <c r="N210" s="1363"/>
      <c r="O210" s="1363"/>
      <c r="P210" s="1363"/>
      <c r="Q210" s="1363"/>
      <c r="R210" s="1363"/>
      <c r="S210" s="1363"/>
      <c r="T210" s="1363"/>
      <c r="U210" s="1363"/>
      <c r="V210" s="1363"/>
      <c r="W210" s="1363"/>
      <c r="X210" s="2318"/>
      <c r="Y210" s="1243"/>
      <c r="Z210" s="141"/>
      <c r="AA210" s="794">
        <f>IF(C210="?",0,IF(C210&lt;&gt;"",1,0))+IF(G210="?",0,IF(G210&lt;&gt;"",1,0))</f>
        <v>0</v>
      </c>
    </row>
    <row r="211" spans="1:28" s="313" customFormat="1" ht="5.25" customHeight="1" thickTop="1" x14ac:dyDescent="0.2">
      <c r="A211" s="269"/>
      <c r="B211" s="216"/>
      <c r="C211" s="1141"/>
      <c r="D211" s="1134"/>
      <c r="E211" s="215"/>
      <c r="F211" s="215"/>
      <c r="G211" s="1146"/>
      <c r="H211" s="227"/>
      <c r="I211" s="227"/>
      <c r="J211" s="227"/>
      <c r="K211" s="227"/>
      <c r="L211" s="227"/>
      <c r="M211" s="227"/>
      <c r="N211" s="227"/>
      <c r="O211" s="227"/>
      <c r="P211" s="227"/>
      <c r="Q211" s="227"/>
      <c r="R211" s="227"/>
      <c r="S211" s="227"/>
      <c r="T211" s="227"/>
      <c r="U211" s="227"/>
      <c r="V211" s="227"/>
      <c r="W211" s="227"/>
      <c r="X211" s="1147"/>
      <c r="Y211" s="1243"/>
      <c r="Z211" s="141"/>
      <c r="AA211" s="794"/>
    </row>
    <row r="212" spans="1:28" s="313" customFormat="1" ht="9" customHeight="1" x14ac:dyDescent="0.2">
      <c r="A212" s="265" t="str">
        <f>IF(L155&lt;&gt;"",L155,"")</f>
        <v/>
      </c>
      <c r="B212" s="635"/>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668"/>
      <c r="Z212" s="196"/>
      <c r="AA212" s="794"/>
    </row>
    <row r="213" spans="1:28" s="313" customFormat="1" ht="5.25" customHeight="1" x14ac:dyDescent="0.2">
      <c r="A213" s="269"/>
      <c r="B213" s="1237"/>
      <c r="C213" s="817"/>
      <c r="D213" s="817"/>
      <c r="E213" s="817"/>
      <c r="F213" s="817"/>
      <c r="G213" s="817"/>
      <c r="H213" s="817"/>
      <c r="I213" s="817"/>
      <c r="J213" s="817"/>
      <c r="K213" s="817"/>
      <c r="L213" s="817"/>
      <c r="M213" s="817"/>
      <c r="N213" s="817"/>
      <c r="O213" s="817"/>
      <c r="P213" s="817"/>
      <c r="Q213" s="817"/>
      <c r="R213" s="817"/>
      <c r="S213" s="817"/>
      <c r="T213" s="817"/>
      <c r="U213" s="817"/>
      <c r="V213" s="817"/>
      <c r="W213" s="817"/>
      <c r="X213" s="817"/>
      <c r="Y213" s="1238"/>
      <c r="Z213" s="871"/>
      <c r="AA213" s="794"/>
    </row>
    <row r="214" spans="1:28" s="313" customFormat="1" ht="24" customHeight="1" x14ac:dyDescent="0.2">
      <c r="A214" s="385"/>
      <c r="B214" s="259"/>
      <c r="C214" s="224" t="s">
        <v>1759</v>
      </c>
      <c r="D214" s="627"/>
      <c r="E214" s="627"/>
      <c r="F214" s="627"/>
      <c r="G214" s="627"/>
      <c r="H214" s="627"/>
      <c r="I214" s="627"/>
      <c r="J214" s="627"/>
      <c r="K214" s="627"/>
      <c r="L214" s="627"/>
      <c r="M214" s="2319" t="str">
        <f>IF(J176&lt;&gt;"",J176,"")</f>
        <v/>
      </c>
      <c r="N214" s="1751"/>
      <c r="O214" s="1751"/>
      <c r="P214" s="1751"/>
      <c r="Q214" s="1751"/>
      <c r="R214" s="1751"/>
      <c r="S214" s="1751"/>
      <c r="T214" s="1751"/>
      <c r="U214" s="1751"/>
      <c r="V214" s="1751"/>
      <c r="W214" s="1751"/>
      <c r="X214" s="1751"/>
      <c r="Y214" s="206"/>
      <c r="Z214" s="175"/>
      <c r="AA214" s="794"/>
    </row>
    <row r="215" spans="1:28" s="764" customFormat="1" ht="5.25" customHeight="1" x14ac:dyDescent="0.2">
      <c r="A215" s="269"/>
      <c r="B215" s="216"/>
      <c r="C215" s="627"/>
      <c r="D215" s="628"/>
      <c r="E215" s="627"/>
      <c r="F215" s="627"/>
      <c r="G215" s="627"/>
      <c r="H215" s="627"/>
      <c r="I215" s="627"/>
      <c r="J215" s="627"/>
      <c r="K215" s="627"/>
      <c r="L215" s="627"/>
      <c r="M215" s="627"/>
      <c r="N215" s="627"/>
      <c r="O215" s="627"/>
      <c r="P215" s="627"/>
      <c r="Q215" s="627"/>
      <c r="R215" s="627"/>
      <c r="S215" s="1241"/>
      <c r="T215" s="1241"/>
      <c r="U215" s="1241"/>
      <c r="V215" s="1241"/>
      <c r="W215" s="1241"/>
      <c r="X215" s="1241"/>
      <c r="Y215" s="1243"/>
      <c r="Z215" s="141"/>
      <c r="AA215" s="797"/>
      <c r="AB215" s="313"/>
    </row>
    <row r="216" spans="1:28" s="312" customFormat="1" ht="15" customHeight="1" x14ac:dyDescent="0.2">
      <c r="A216" s="397" t="s">
        <v>219</v>
      </c>
      <c r="B216" s="155"/>
      <c r="C216" s="2320" t="s">
        <v>1054</v>
      </c>
      <c r="D216" s="2321"/>
      <c r="E216" s="2321"/>
      <c r="F216" s="2321"/>
      <c r="G216" s="2321"/>
      <c r="H216" s="2321"/>
      <c r="I216" s="2321"/>
      <c r="J216" s="2321"/>
      <c r="K216" s="2321"/>
      <c r="L216" s="2321"/>
      <c r="M216" s="2321"/>
      <c r="N216" s="2321"/>
      <c r="O216" s="2321"/>
      <c r="P216" s="2321"/>
      <c r="Q216" s="2321"/>
      <c r="R216" s="2321"/>
      <c r="S216" s="2321"/>
      <c r="T216" s="2322"/>
      <c r="U216" s="2322"/>
      <c r="V216" s="2322"/>
      <c r="W216" s="2322"/>
      <c r="X216" s="2323"/>
      <c r="Y216" s="225"/>
      <c r="Z216" s="156"/>
      <c r="AA216" s="794"/>
      <c r="AB216" s="313"/>
    </row>
    <row r="217" spans="1:28" s="313" customFormat="1" ht="9" customHeight="1" x14ac:dyDescent="0.2">
      <c r="A217" s="269"/>
      <c r="B217" s="259"/>
      <c r="C217" s="627"/>
      <c r="D217" s="627"/>
      <c r="E217" s="627"/>
      <c r="F217" s="627"/>
      <c r="G217" s="627"/>
      <c r="H217" s="627"/>
      <c r="I217" s="627"/>
      <c r="J217" s="627"/>
      <c r="K217" s="627"/>
      <c r="L217" s="627"/>
      <c r="M217" s="627"/>
      <c r="N217" s="627"/>
      <c r="O217" s="627"/>
      <c r="P217" s="627"/>
      <c r="Q217" s="627"/>
      <c r="R217" s="627"/>
      <c r="S217" s="627"/>
      <c r="T217" s="627"/>
      <c r="U217" s="627"/>
      <c r="V217" s="627"/>
      <c r="W217" s="627"/>
      <c r="X217" s="627"/>
      <c r="Y217" s="206"/>
      <c r="Z217" s="175"/>
      <c r="AA217" s="794"/>
    </row>
    <row r="218" spans="1:28" s="313" customFormat="1" ht="21" customHeight="1" x14ac:dyDescent="0.2">
      <c r="A218" s="272" t="s">
        <v>1744</v>
      </c>
      <c r="B218" s="216"/>
      <c r="C218" s="627"/>
      <c r="D218" s="1213" t="s">
        <v>849</v>
      </c>
      <c r="E218" s="627" t="s">
        <v>1673</v>
      </c>
      <c r="F218" s="627"/>
      <c r="G218" s="627"/>
      <c r="H218" s="627"/>
      <c r="I218" s="627"/>
      <c r="J218" s="627"/>
      <c r="K218" s="627"/>
      <c r="L218" s="627"/>
      <c r="M218" s="627"/>
      <c r="N218" s="627"/>
      <c r="O218" s="627"/>
      <c r="P218" s="627"/>
      <c r="Q218" s="627"/>
      <c r="R218" s="627"/>
      <c r="S218" s="627"/>
      <c r="T218" s="627"/>
      <c r="U218" s="627"/>
      <c r="V218" s="627"/>
      <c r="W218" s="627"/>
      <c r="X218" s="627"/>
      <c r="Y218" s="206"/>
      <c r="Z218" s="141"/>
      <c r="AA218" s="794">
        <f>IF(D218="?",0,IF(D218&lt;&gt;"",1,0))</f>
        <v>0</v>
      </c>
    </row>
    <row r="219" spans="1:28" s="764" customFormat="1" ht="5.25" customHeight="1" x14ac:dyDescent="0.2">
      <c r="A219" s="269"/>
      <c r="B219" s="216"/>
      <c r="C219" s="627"/>
      <c r="D219" s="628"/>
      <c r="E219" s="627"/>
      <c r="F219" s="627"/>
      <c r="G219" s="627"/>
      <c r="H219" s="627"/>
      <c r="I219" s="627"/>
      <c r="J219" s="627"/>
      <c r="K219" s="627"/>
      <c r="L219" s="627"/>
      <c r="M219" s="627"/>
      <c r="N219" s="627"/>
      <c r="O219" s="627"/>
      <c r="P219" s="627"/>
      <c r="Q219" s="627"/>
      <c r="R219" s="627"/>
      <c r="S219" s="1241"/>
      <c r="T219" s="1241"/>
      <c r="U219" s="1241"/>
      <c r="V219" s="1241"/>
      <c r="W219" s="1241"/>
      <c r="X219" s="1241"/>
      <c r="Y219" s="1243"/>
      <c r="Z219" s="141"/>
      <c r="AA219" s="797"/>
      <c r="AB219" s="313"/>
    </row>
    <row r="220" spans="1:28" s="313" customFormat="1" ht="21" customHeight="1" x14ac:dyDescent="0.2">
      <c r="A220" s="272" t="s">
        <v>1745</v>
      </c>
      <c r="B220" s="216"/>
      <c r="C220" s="627"/>
      <c r="D220" s="1213" t="s">
        <v>849</v>
      </c>
      <c r="E220" s="627" t="s">
        <v>1672</v>
      </c>
      <c r="F220" s="627"/>
      <c r="G220" s="627"/>
      <c r="H220" s="627"/>
      <c r="I220" s="627"/>
      <c r="J220" s="627"/>
      <c r="K220" s="627"/>
      <c r="L220" s="627"/>
      <c r="M220" s="627"/>
      <c r="N220" s="627"/>
      <c r="O220" s="627"/>
      <c r="P220" s="627"/>
      <c r="Q220" s="627"/>
      <c r="R220" s="1241"/>
      <c r="S220" s="1241"/>
      <c r="T220" s="1241"/>
      <c r="U220" s="1241"/>
      <c r="V220" s="1241"/>
      <c r="W220" s="1241"/>
      <c r="X220" s="627"/>
      <c r="Y220" s="206"/>
      <c r="Z220" s="141"/>
      <c r="AA220" s="794">
        <f>IF(D220="?",0,IF(D220&lt;&gt;"",1,0))</f>
        <v>0</v>
      </c>
    </row>
    <row r="221" spans="1:28" s="764" customFormat="1" ht="5.25" customHeight="1" x14ac:dyDescent="0.2">
      <c r="A221" s="269"/>
      <c r="B221" s="216"/>
      <c r="C221" s="627"/>
      <c r="D221" s="628"/>
      <c r="E221" s="627"/>
      <c r="F221" s="627"/>
      <c r="G221" s="627"/>
      <c r="H221" s="627"/>
      <c r="I221" s="627"/>
      <c r="J221" s="627"/>
      <c r="K221" s="627"/>
      <c r="L221" s="627"/>
      <c r="M221" s="627"/>
      <c r="N221" s="627"/>
      <c r="O221" s="627"/>
      <c r="P221" s="627"/>
      <c r="Q221" s="627"/>
      <c r="R221" s="627"/>
      <c r="S221" s="1241"/>
      <c r="T221" s="1241"/>
      <c r="U221" s="1241"/>
      <c r="V221" s="1241"/>
      <c r="W221" s="1241"/>
      <c r="X221" s="1241"/>
      <c r="Y221" s="1243"/>
      <c r="Z221" s="141"/>
      <c r="AA221" s="797"/>
      <c r="AB221" s="313"/>
    </row>
    <row r="222" spans="1:28" s="313" customFormat="1" ht="21" customHeight="1" x14ac:dyDescent="0.2">
      <c r="A222" s="272" t="s">
        <v>1659</v>
      </c>
      <c r="B222" s="216"/>
      <c r="C222" s="627"/>
      <c r="D222" s="1213" t="s">
        <v>849</v>
      </c>
      <c r="E222" s="627" t="s">
        <v>1834</v>
      </c>
      <c r="F222" s="627"/>
      <c r="G222" s="627"/>
      <c r="H222" s="627"/>
      <c r="I222" s="627"/>
      <c r="J222" s="627"/>
      <c r="K222" s="627"/>
      <c r="L222" s="627"/>
      <c r="M222" s="627"/>
      <c r="N222" s="1213" t="s">
        <v>849</v>
      </c>
      <c r="O222" s="627" t="s">
        <v>1656</v>
      </c>
      <c r="P222" s="627"/>
      <c r="Q222" s="627"/>
      <c r="R222" s="1241"/>
      <c r="S222" s="1241"/>
      <c r="T222" s="1241"/>
      <c r="U222" s="1241"/>
      <c r="V222" s="1241"/>
      <c r="W222" s="1241"/>
      <c r="X222" s="627"/>
      <c r="Y222" s="206"/>
      <c r="Z222" s="141"/>
      <c r="AA222" s="794">
        <f>IF(D222="?",0,IF(D222&lt;&gt;"",1,0))+IF(N222="?",0,IF(N222&lt;&gt;"",1,0))</f>
        <v>0</v>
      </c>
    </row>
    <row r="223" spans="1:28" s="764" customFormat="1" ht="5.25" customHeight="1" x14ac:dyDescent="0.2">
      <c r="A223" s="269"/>
      <c r="B223" s="216"/>
      <c r="C223" s="627"/>
      <c r="D223" s="628"/>
      <c r="E223" s="627"/>
      <c r="F223" s="627"/>
      <c r="G223" s="627"/>
      <c r="H223" s="627"/>
      <c r="I223" s="627"/>
      <c r="J223" s="627"/>
      <c r="K223" s="627"/>
      <c r="L223" s="627"/>
      <c r="M223" s="627"/>
      <c r="N223" s="627"/>
      <c r="O223" s="627"/>
      <c r="P223" s="627"/>
      <c r="Q223" s="627"/>
      <c r="R223" s="627"/>
      <c r="S223" s="1241"/>
      <c r="T223" s="1241"/>
      <c r="U223" s="1241"/>
      <c r="V223" s="1241"/>
      <c r="W223" s="1241"/>
      <c r="X223" s="1241"/>
      <c r="Y223" s="1243"/>
      <c r="Z223" s="141"/>
      <c r="AA223" s="797"/>
      <c r="AB223" s="313"/>
    </row>
    <row r="224" spans="1:28" s="313" customFormat="1" ht="21" customHeight="1" x14ac:dyDescent="0.2">
      <c r="A224" s="272" t="s">
        <v>1662</v>
      </c>
      <c r="B224" s="216"/>
      <c r="C224" s="627"/>
      <c r="D224" s="1213" t="s">
        <v>849</v>
      </c>
      <c r="E224" s="627" t="s">
        <v>1044</v>
      </c>
      <c r="F224" s="627"/>
      <c r="G224" s="627"/>
      <c r="H224" s="627"/>
      <c r="I224" s="1213" t="s">
        <v>849</v>
      </c>
      <c r="J224" s="627" t="s">
        <v>1046</v>
      </c>
      <c r="K224" s="627"/>
      <c r="L224" s="627"/>
      <c r="M224" s="627"/>
      <c r="N224" s="1213" t="s">
        <v>849</v>
      </c>
      <c r="O224" s="627" t="s">
        <v>1660</v>
      </c>
      <c r="P224" s="627"/>
      <c r="Q224" s="627"/>
      <c r="R224" s="1241"/>
      <c r="S224" s="1241"/>
      <c r="T224" s="1241"/>
      <c r="U224" s="1241"/>
      <c r="V224" s="1241"/>
      <c r="W224" s="1241"/>
      <c r="X224" s="627"/>
      <c r="Y224" s="206"/>
      <c r="Z224" s="141"/>
      <c r="AA224" s="794">
        <f>IF(D224="?",0,IF(D224&lt;&gt;"",1,0))+IF(I224="?",0,IF(I224&lt;&gt;"",1,0))+IF(N224="?",0,IF(N224&lt;&gt;"",1,0))</f>
        <v>0</v>
      </c>
    </row>
    <row r="225" spans="1:28" s="764" customFormat="1" ht="5.25" customHeight="1" x14ac:dyDescent="0.2">
      <c r="A225" s="269"/>
      <c r="B225" s="216"/>
      <c r="C225" s="627"/>
      <c r="D225" s="628"/>
      <c r="E225" s="627"/>
      <c r="F225" s="627"/>
      <c r="G225" s="627"/>
      <c r="H225" s="627"/>
      <c r="I225" s="627"/>
      <c r="J225" s="627"/>
      <c r="K225" s="627"/>
      <c r="L225" s="627"/>
      <c r="M225" s="627"/>
      <c r="N225" s="627"/>
      <c r="O225" s="627"/>
      <c r="P225" s="627"/>
      <c r="Q225" s="627"/>
      <c r="R225" s="1241"/>
      <c r="S225" s="1241"/>
      <c r="T225" s="1241"/>
      <c r="U225" s="1241"/>
      <c r="V225" s="1241"/>
      <c r="W225" s="1241"/>
      <c r="X225" s="627"/>
      <c r="Y225" s="1243"/>
      <c r="Z225" s="141"/>
      <c r="AA225" s="797"/>
      <c r="AB225" s="313"/>
    </row>
    <row r="226" spans="1:28" s="313" customFormat="1" ht="21" customHeight="1" x14ac:dyDescent="0.2">
      <c r="A226" s="272" t="s">
        <v>1663</v>
      </c>
      <c r="B226" s="216"/>
      <c r="C226" s="627"/>
      <c r="D226" s="1213" t="s">
        <v>849</v>
      </c>
      <c r="E226" s="627" t="s">
        <v>1045</v>
      </c>
      <c r="F226" s="627"/>
      <c r="G226" s="627"/>
      <c r="H226" s="627"/>
      <c r="I226" s="1213" t="s">
        <v>849</v>
      </c>
      <c r="J226" s="627" t="s">
        <v>1657</v>
      </c>
      <c r="K226" s="627"/>
      <c r="L226" s="627"/>
      <c r="M226" s="627"/>
      <c r="N226" s="1213" t="s">
        <v>849</v>
      </c>
      <c r="O226" s="627" t="s">
        <v>1658</v>
      </c>
      <c r="P226" s="627"/>
      <c r="Q226" s="627"/>
      <c r="R226" s="1241"/>
      <c r="S226" s="1241"/>
      <c r="T226" s="1241"/>
      <c r="U226" s="1241"/>
      <c r="V226" s="1241"/>
      <c r="W226" s="1241"/>
      <c r="X226" s="627"/>
      <c r="Y226" s="206"/>
      <c r="Z226" s="141"/>
      <c r="AA226" s="794">
        <f>IF(D226="?",0,IF(D226&lt;&gt;"",1,0))+IF(I226="?",0,IF(I226&lt;&gt;"",1,0))+IF(N226="?",0,IF(N226&lt;&gt;"",1,0))</f>
        <v>0</v>
      </c>
    </row>
    <row r="227" spans="1:28" s="764" customFormat="1" ht="5.25" customHeight="1" x14ac:dyDescent="0.2">
      <c r="A227" s="269"/>
      <c r="B227" s="216"/>
      <c r="C227" s="627"/>
      <c r="D227" s="628"/>
      <c r="E227" s="628"/>
      <c r="F227" s="628"/>
      <c r="G227" s="628"/>
      <c r="H227" s="628"/>
      <c r="I227" s="628"/>
      <c r="J227" s="628"/>
      <c r="K227" s="628"/>
      <c r="L227" s="628"/>
      <c r="M227" s="627"/>
      <c r="N227" s="627"/>
      <c r="O227" s="628"/>
      <c r="P227" s="628"/>
      <c r="Q227" s="628"/>
      <c r="R227" s="664"/>
      <c r="S227" s="664"/>
      <c r="T227" s="664"/>
      <c r="U227" s="664"/>
      <c r="V227" s="664"/>
      <c r="W227" s="664"/>
      <c r="X227" s="628"/>
      <c r="Y227" s="1243"/>
      <c r="Z227" s="141"/>
      <c r="AA227" s="797"/>
      <c r="AB227" s="313"/>
    </row>
    <row r="228" spans="1:28" s="313" customFormat="1" ht="21" customHeight="1" x14ac:dyDescent="0.2">
      <c r="A228" s="272" t="s">
        <v>1661</v>
      </c>
      <c r="B228" s="216"/>
      <c r="C228" s="627"/>
      <c r="D228" s="627" t="s">
        <v>1053</v>
      </c>
      <c r="E228" s="628"/>
      <c r="F228" s="2324"/>
      <c r="G228" s="2324"/>
      <c r="H228" s="2324"/>
      <c r="I228" s="2324"/>
      <c r="J228" s="2324"/>
      <c r="K228" s="1400"/>
      <c r="L228" s="1400"/>
      <c r="M228" s="1400"/>
      <c r="N228" s="1400"/>
      <c r="O228" s="1400"/>
      <c r="P228" s="1400"/>
      <c r="Q228" s="1400"/>
      <c r="R228" s="1400"/>
      <c r="S228" s="1400"/>
      <c r="T228" s="1400"/>
      <c r="U228" s="1400"/>
      <c r="V228" s="1400"/>
      <c r="W228" s="1400"/>
      <c r="X228" s="1400"/>
      <c r="Y228" s="206"/>
      <c r="Z228" s="141"/>
      <c r="AA228" s="794">
        <f>IF(F228="?",0,IF(F228&lt;&gt;"",1,0))</f>
        <v>0</v>
      </c>
    </row>
    <row r="229" spans="1:28" ht="9" customHeight="1" x14ac:dyDescent="0.2">
      <c r="A229" s="269"/>
      <c r="B229" s="259"/>
      <c r="C229" s="627"/>
      <c r="D229" s="627"/>
      <c r="E229" s="627"/>
      <c r="F229" s="627"/>
      <c r="G229" s="627"/>
      <c r="H229" s="627"/>
      <c r="I229" s="627"/>
      <c r="J229" s="627"/>
      <c r="K229" s="627"/>
      <c r="L229" s="627"/>
      <c r="M229" s="627"/>
      <c r="N229" s="528"/>
      <c r="O229" s="528"/>
      <c r="P229" s="528"/>
      <c r="Q229" s="528"/>
      <c r="R229" s="627"/>
      <c r="S229" s="627"/>
      <c r="T229" s="627"/>
      <c r="U229" s="528"/>
      <c r="V229" s="528"/>
      <c r="W229" s="528"/>
      <c r="X229" s="528"/>
      <c r="Y229" s="172"/>
      <c r="Z229" s="175"/>
      <c r="AA229" s="794"/>
      <c r="AB229" s="313"/>
    </row>
    <row r="230" spans="1:28" s="313" customFormat="1" ht="5.45" customHeight="1" x14ac:dyDescent="0.2">
      <c r="A230" s="269"/>
      <c r="B230" s="757"/>
      <c r="C230" s="758"/>
      <c r="D230" s="758"/>
      <c r="E230" s="758"/>
      <c r="F230" s="758"/>
      <c r="G230" s="758"/>
      <c r="H230" s="758"/>
      <c r="I230" s="758"/>
      <c r="J230" s="758"/>
      <c r="K230" s="758"/>
      <c r="L230" s="758"/>
      <c r="M230" s="758"/>
      <c r="N230" s="758"/>
      <c r="O230" s="758"/>
      <c r="P230" s="758"/>
      <c r="Q230" s="758"/>
      <c r="R230" s="758"/>
      <c r="S230" s="758"/>
      <c r="T230" s="758"/>
      <c r="U230" s="758"/>
      <c r="V230" s="669"/>
      <c r="W230" s="669"/>
      <c r="X230" s="669"/>
      <c r="Y230" s="669"/>
      <c r="Z230" s="670"/>
      <c r="AA230" s="794"/>
    </row>
    <row r="231" spans="1:28" s="712" customFormat="1" ht="36" customHeight="1" x14ac:dyDescent="0.2">
      <c r="A231" s="269"/>
      <c r="B231" s="211"/>
      <c r="C231" s="2204" t="s">
        <v>751</v>
      </c>
      <c r="D231" s="2325"/>
      <c r="E231" s="2325"/>
      <c r="F231" s="2325"/>
      <c r="G231" s="2325"/>
      <c r="H231" s="2325"/>
      <c r="I231" s="2325"/>
      <c r="J231" s="2325"/>
      <c r="K231" s="2325"/>
      <c r="L231" s="2325"/>
      <c r="M231" s="2325"/>
      <c r="N231" s="2325"/>
      <c r="O231" s="2325"/>
      <c r="P231" s="2325"/>
      <c r="Q231" s="2325"/>
      <c r="R231" s="2325"/>
      <c r="S231" s="2325"/>
      <c r="T231" s="2325"/>
      <c r="U231" s="2325"/>
      <c r="V231" s="2325"/>
      <c r="W231" s="2325"/>
      <c r="X231" s="2326"/>
      <c r="Y231" s="594"/>
      <c r="Z231" s="1231"/>
      <c r="AA231" s="794"/>
      <c r="AB231" s="313"/>
    </row>
    <row r="232" spans="1:28" s="313" customFormat="1" ht="5.25" customHeight="1" x14ac:dyDescent="0.2">
      <c r="A232" s="269"/>
      <c r="B232" s="216"/>
      <c r="C232" s="628"/>
      <c r="D232" s="628"/>
      <c r="E232" s="628"/>
      <c r="F232" s="628"/>
      <c r="G232" s="628"/>
      <c r="H232" s="628"/>
      <c r="I232" s="628"/>
      <c r="J232" s="628"/>
      <c r="K232" s="628"/>
      <c r="L232" s="628"/>
      <c r="M232" s="628"/>
      <c r="N232" s="628"/>
      <c r="O232" s="628"/>
      <c r="P232" s="628"/>
      <c r="Q232" s="628"/>
      <c r="R232" s="628"/>
      <c r="S232" s="628"/>
      <c r="T232" s="628"/>
      <c r="U232" s="628"/>
      <c r="V232" s="628"/>
      <c r="W232" s="628"/>
      <c r="X232" s="628"/>
      <c r="Y232" s="628"/>
      <c r="Z232" s="141"/>
      <c r="AA232" s="794"/>
    </row>
    <row r="233" spans="1:28" s="767" customFormat="1" ht="22.5" customHeight="1" x14ac:dyDescent="0.2">
      <c r="A233" s="269"/>
      <c r="B233" s="759"/>
      <c r="C233" s="624" t="s">
        <v>1047</v>
      </c>
      <c r="D233" s="624"/>
      <c r="E233" s="624"/>
      <c r="F233" s="624"/>
      <c r="G233" s="624"/>
      <c r="H233" s="624"/>
      <c r="I233" s="624"/>
      <c r="J233" s="624"/>
      <c r="K233" s="624"/>
      <c r="L233" s="624"/>
      <c r="M233" s="624"/>
      <c r="N233" s="624"/>
      <c r="O233" s="624"/>
      <c r="P233" s="624"/>
      <c r="Q233" s="624"/>
      <c r="R233" s="627"/>
      <c r="S233" s="627"/>
      <c r="T233" s="627"/>
      <c r="U233" s="627"/>
      <c r="V233" s="627"/>
      <c r="W233" s="627"/>
      <c r="X233" s="627"/>
      <c r="Y233" s="1228"/>
      <c r="Z233" s="766"/>
      <c r="AA233" s="794"/>
      <c r="AB233" s="313"/>
    </row>
    <row r="234" spans="1:28" s="313" customFormat="1" ht="5.25" customHeight="1" x14ac:dyDescent="0.2">
      <c r="A234" s="269"/>
      <c r="B234" s="216"/>
      <c r="C234" s="628"/>
      <c r="D234" s="1230"/>
      <c r="E234" s="1230"/>
      <c r="F234" s="628"/>
      <c r="G234" s="628"/>
      <c r="H234" s="628"/>
      <c r="I234" s="628"/>
      <c r="J234" s="628"/>
      <c r="K234" s="628"/>
      <c r="L234" s="628"/>
      <c r="M234" s="628"/>
      <c r="N234" s="628"/>
      <c r="O234" s="628"/>
      <c r="P234" s="628"/>
      <c r="Q234" s="628"/>
      <c r="R234" s="628"/>
      <c r="S234" s="628"/>
      <c r="T234" s="628"/>
      <c r="U234" s="628"/>
      <c r="V234" s="628"/>
      <c r="W234" s="628"/>
      <c r="X234" s="628"/>
      <c r="Y234" s="628"/>
      <c r="Z234" s="141"/>
      <c r="AA234" s="794"/>
    </row>
    <row r="235" spans="1:28" s="313" customFormat="1" ht="21" customHeight="1" x14ac:dyDescent="0.2">
      <c r="A235" s="269" t="s">
        <v>1075</v>
      </c>
      <c r="B235" s="216"/>
      <c r="C235" s="628" t="s">
        <v>69</v>
      </c>
      <c r="D235" s="1242"/>
      <c r="E235" s="1242"/>
      <c r="F235" s="628"/>
      <c r="G235" s="628"/>
      <c r="H235" s="628"/>
      <c r="I235" s="1785"/>
      <c r="J235" s="1786"/>
      <c r="K235" s="1786"/>
      <c r="L235" s="1786"/>
      <c r="M235" s="1786"/>
      <c r="N235" s="1786"/>
      <c r="O235" s="1786"/>
      <c r="P235" s="1786"/>
      <c r="Q235" s="1786"/>
      <c r="R235" s="1786"/>
      <c r="S235" s="1786"/>
      <c r="T235" s="1786"/>
      <c r="U235" s="1786"/>
      <c r="V235" s="1786"/>
      <c r="W235" s="1786"/>
      <c r="X235" s="1787"/>
      <c r="Y235" s="628"/>
      <c r="Z235" s="141"/>
      <c r="AA235" s="794">
        <f>IF(I235="?",0,IF(I235&lt;&gt;"",1,0))</f>
        <v>0</v>
      </c>
    </row>
    <row r="236" spans="1:28" s="313" customFormat="1" ht="5.25" customHeight="1" x14ac:dyDescent="0.2">
      <c r="A236" s="269"/>
      <c r="B236" s="216"/>
      <c r="C236" s="627"/>
      <c r="D236" s="1242"/>
      <c r="E236" s="1242"/>
      <c r="F236" s="628"/>
      <c r="G236" s="628"/>
      <c r="H236" s="628"/>
      <c r="I236" s="628"/>
      <c r="J236" s="628"/>
      <c r="K236" s="628"/>
      <c r="L236" s="628"/>
      <c r="M236" s="628"/>
      <c r="N236" s="628"/>
      <c r="O236" s="628"/>
      <c r="P236" s="628"/>
      <c r="Q236" s="628"/>
      <c r="R236" s="628"/>
      <c r="S236" s="628"/>
      <c r="T236" s="628"/>
      <c r="U236" s="628"/>
      <c r="V236" s="628"/>
      <c r="W236" s="628"/>
      <c r="X236" s="628"/>
      <c r="Y236" s="628"/>
      <c r="Z236" s="141"/>
      <c r="AA236" s="794"/>
    </row>
    <row r="237" spans="1:28" s="313" customFormat="1" ht="21" customHeight="1" x14ac:dyDescent="0.2">
      <c r="A237" s="269" t="s">
        <v>1076</v>
      </c>
      <c r="B237" s="221"/>
      <c r="C237" s="628" t="s">
        <v>51</v>
      </c>
      <c r="D237" s="1242"/>
      <c r="E237" s="1242"/>
      <c r="F237" s="628"/>
      <c r="G237" s="628"/>
      <c r="H237" s="628"/>
      <c r="I237" s="1785"/>
      <c r="J237" s="1786"/>
      <c r="K237" s="1786"/>
      <c r="L237" s="1786"/>
      <c r="M237" s="1786"/>
      <c r="N237" s="1786"/>
      <c r="O237" s="1786"/>
      <c r="P237" s="1786"/>
      <c r="Q237" s="1786"/>
      <c r="R237" s="1786"/>
      <c r="S237" s="1786"/>
      <c r="T237" s="1786"/>
      <c r="U237" s="1786"/>
      <c r="V237" s="1786"/>
      <c r="W237" s="1786"/>
      <c r="X237" s="1787"/>
      <c r="Y237" s="628"/>
      <c r="Z237" s="141"/>
      <c r="AA237" s="794">
        <f>IF(I237="?",0,IF(I237&lt;&gt;"",1,0))</f>
        <v>0</v>
      </c>
    </row>
    <row r="238" spans="1:28" s="313" customFormat="1" ht="5.25" customHeight="1" x14ac:dyDescent="0.2">
      <c r="A238" s="269"/>
      <c r="B238" s="216"/>
      <c r="C238" s="627"/>
      <c r="D238" s="1242"/>
      <c r="E238" s="1242"/>
      <c r="F238" s="628"/>
      <c r="G238" s="628"/>
      <c r="H238" s="628"/>
      <c r="I238" s="628"/>
      <c r="J238" s="628"/>
      <c r="K238" s="628"/>
      <c r="L238" s="628"/>
      <c r="M238" s="628"/>
      <c r="N238" s="628"/>
      <c r="O238" s="628"/>
      <c r="P238" s="628"/>
      <c r="Q238" s="628"/>
      <c r="R238" s="628"/>
      <c r="S238" s="628"/>
      <c r="T238" s="628"/>
      <c r="U238" s="628"/>
      <c r="V238" s="628"/>
      <c r="W238" s="628"/>
      <c r="X238" s="628"/>
      <c r="Y238" s="628"/>
      <c r="Z238" s="141"/>
      <c r="AA238" s="794"/>
    </row>
    <row r="239" spans="1:28" s="313" customFormat="1" ht="21" customHeight="1" x14ac:dyDescent="0.2">
      <c r="A239" s="269" t="s">
        <v>1078</v>
      </c>
      <c r="B239" s="221"/>
      <c r="C239" s="628" t="s">
        <v>205</v>
      </c>
      <c r="D239" s="1242"/>
      <c r="E239" s="1242"/>
      <c r="F239" s="628"/>
      <c r="G239" s="628"/>
      <c r="H239" s="628"/>
      <c r="I239" s="1785"/>
      <c r="J239" s="1786"/>
      <c r="K239" s="1786"/>
      <c r="L239" s="1786"/>
      <c r="M239" s="1786"/>
      <c r="N239" s="1786"/>
      <c r="O239" s="1786"/>
      <c r="P239" s="1786"/>
      <c r="Q239" s="1786"/>
      <c r="R239" s="1786"/>
      <c r="S239" s="1786"/>
      <c r="T239" s="1786"/>
      <c r="U239" s="1786"/>
      <c r="V239" s="1786"/>
      <c r="W239" s="1786"/>
      <c r="X239" s="1787"/>
      <c r="Y239" s="628"/>
      <c r="Z239" s="141"/>
      <c r="AA239" s="794">
        <f>IF(I239="?",0,IF(I239&lt;&gt;"",1,0))</f>
        <v>0</v>
      </c>
    </row>
    <row r="240" spans="1:28" s="313" customFormat="1" ht="5.25" customHeight="1" x14ac:dyDescent="0.2">
      <c r="A240" s="269"/>
      <c r="B240" s="214"/>
      <c r="C240" s="215"/>
      <c r="D240" s="215"/>
      <c r="E240" s="215"/>
      <c r="F240" s="215"/>
      <c r="G240" s="215"/>
      <c r="H240" s="215"/>
      <c r="I240" s="215"/>
      <c r="J240" s="215"/>
      <c r="K240" s="215"/>
      <c r="L240" s="215"/>
      <c r="M240" s="215"/>
      <c r="N240" s="215"/>
      <c r="O240" s="215"/>
      <c r="P240" s="215"/>
      <c r="Q240" s="215"/>
      <c r="R240" s="215"/>
      <c r="S240" s="215"/>
      <c r="T240" s="215"/>
      <c r="U240" s="215"/>
      <c r="V240" s="215"/>
      <c r="W240" s="215"/>
      <c r="X240" s="215"/>
      <c r="Y240" s="215"/>
      <c r="Z240" s="145"/>
      <c r="AA240" s="794"/>
    </row>
    <row r="241" spans="1:28" s="313" customFormat="1" ht="5.25" customHeight="1" x14ac:dyDescent="0.2">
      <c r="A241" s="269"/>
      <c r="B241" s="216"/>
      <c r="C241" s="628"/>
      <c r="D241" s="628"/>
      <c r="E241" s="628"/>
      <c r="F241" s="628"/>
      <c r="G241" s="628"/>
      <c r="H241" s="628"/>
      <c r="I241" s="628"/>
      <c r="J241" s="628"/>
      <c r="K241" s="628"/>
      <c r="L241" s="628"/>
      <c r="M241" s="628"/>
      <c r="N241" s="628"/>
      <c r="O241" s="628"/>
      <c r="P241" s="628"/>
      <c r="Q241" s="628"/>
      <c r="R241" s="628"/>
      <c r="S241" s="628"/>
      <c r="T241" s="628"/>
      <c r="U241" s="628"/>
      <c r="V241" s="628"/>
      <c r="W241" s="628"/>
      <c r="X241" s="628"/>
      <c r="Y241" s="628"/>
      <c r="Z241" s="141"/>
      <c r="AA241" s="794"/>
    </row>
    <row r="242" spans="1:28" s="711" customFormat="1" ht="36" customHeight="1" x14ac:dyDescent="0.2">
      <c r="A242" s="269"/>
      <c r="B242" s="211"/>
      <c r="C242" s="2204" t="s">
        <v>750</v>
      </c>
      <c r="D242" s="2325"/>
      <c r="E242" s="2325"/>
      <c r="F242" s="2325"/>
      <c r="G242" s="2325"/>
      <c r="H242" s="2325"/>
      <c r="I242" s="2325"/>
      <c r="J242" s="2325"/>
      <c r="K242" s="2325"/>
      <c r="L242" s="2325"/>
      <c r="M242" s="2325"/>
      <c r="N242" s="2325"/>
      <c r="O242" s="2325"/>
      <c r="P242" s="2325"/>
      <c r="Q242" s="2325"/>
      <c r="R242" s="2325"/>
      <c r="S242" s="2325"/>
      <c r="T242" s="2325"/>
      <c r="U242" s="2325"/>
      <c r="V242" s="2325"/>
      <c r="W242" s="2325"/>
      <c r="X242" s="2326"/>
      <c r="Y242" s="594"/>
      <c r="Z242" s="1231"/>
      <c r="AA242" s="794"/>
      <c r="AB242" s="313"/>
    </row>
    <row r="243" spans="1:28" s="313" customFormat="1" ht="5.25" customHeight="1" x14ac:dyDescent="0.2">
      <c r="A243" s="269"/>
      <c r="B243" s="214"/>
      <c r="C243" s="215"/>
      <c r="D243" s="215"/>
      <c r="E243" s="215"/>
      <c r="F243" s="215"/>
      <c r="G243" s="215"/>
      <c r="H243" s="215"/>
      <c r="I243" s="215"/>
      <c r="J243" s="215"/>
      <c r="K243" s="215"/>
      <c r="L243" s="215"/>
      <c r="M243" s="215"/>
      <c r="N243" s="215"/>
      <c r="O243" s="215"/>
      <c r="P243" s="215"/>
      <c r="Q243" s="215"/>
      <c r="R243" s="215"/>
      <c r="S243" s="215"/>
      <c r="T243" s="215"/>
      <c r="U243" s="215"/>
      <c r="V243" s="215"/>
      <c r="W243" s="215"/>
      <c r="X243" s="215"/>
      <c r="Y243" s="215"/>
      <c r="Z243" s="145"/>
      <c r="AA243" s="794"/>
    </row>
    <row r="244" spans="1:28" s="313" customFormat="1" ht="5.25" customHeight="1" x14ac:dyDescent="0.2">
      <c r="A244" s="269"/>
      <c r="B244" s="216"/>
      <c r="C244" s="628"/>
      <c r="D244" s="628"/>
      <c r="E244" s="628"/>
      <c r="F244" s="628"/>
      <c r="G244" s="628"/>
      <c r="H244" s="628"/>
      <c r="I244" s="628"/>
      <c r="J244" s="628"/>
      <c r="K244" s="628"/>
      <c r="L244" s="628"/>
      <c r="M244" s="628"/>
      <c r="N244" s="628"/>
      <c r="O244" s="628"/>
      <c r="P244" s="628"/>
      <c r="Q244" s="628"/>
      <c r="R244" s="628"/>
      <c r="S244" s="628"/>
      <c r="T244" s="628"/>
      <c r="U244" s="628"/>
      <c r="V244" s="628"/>
      <c r="W244" s="628"/>
      <c r="X244" s="628"/>
      <c r="Y244" s="628"/>
      <c r="Z244" s="141"/>
      <c r="AA244" s="794"/>
    </row>
    <row r="245" spans="1:28" s="313" customFormat="1" ht="30.75" customHeight="1" x14ac:dyDescent="0.2">
      <c r="A245" s="269" t="s">
        <v>1077</v>
      </c>
      <c r="B245" s="216"/>
      <c r="C245" s="1782" t="s">
        <v>837</v>
      </c>
      <c r="D245" s="1782"/>
      <c r="E245" s="1782"/>
      <c r="F245" s="1782"/>
      <c r="G245" s="1782"/>
      <c r="H245" s="1782"/>
      <c r="I245" s="1782"/>
      <c r="J245" s="1782"/>
      <c r="K245" s="1782"/>
      <c r="L245" s="1782"/>
      <c r="M245" s="1782"/>
      <c r="N245" s="1675"/>
      <c r="O245" s="1675"/>
      <c r="P245" s="1675"/>
      <c r="Q245" s="1675"/>
      <c r="R245" s="1675"/>
      <c r="S245" s="1675"/>
      <c r="T245" s="1675"/>
      <c r="U245" s="1229"/>
      <c r="V245" s="1229"/>
      <c r="W245" s="1358" t="s">
        <v>849</v>
      </c>
      <c r="X245" s="1359"/>
      <c r="Y245" s="628"/>
      <c r="Z245" s="141"/>
      <c r="AA245" s="794">
        <f>IF(W245="?",0,IF(W245&lt;&gt;"",1,0))</f>
        <v>0</v>
      </c>
    </row>
    <row r="246" spans="1:28" s="313" customFormat="1" ht="10.5" customHeight="1" x14ac:dyDescent="0.2">
      <c r="A246" s="265" t="str">
        <f>IF($L$4&lt;&gt;"",$L$4,"")</f>
        <v>00000000</v>
      </c>
      <c r="B246" s="183"/>
      <c r="C246" s="184"/>
      <c r="D246" s="184"/>
      <c r="E246" s="184"/>
      <c r="F246" s="184"/>
      <c r="G246" s="184"/>
      <c r="H246" s="184"/>
      <c r="I246" s="184"/>
      <c r="J246" s="184"/>
      <c r="K246" s="184"/>
      <c r="L246" s="184"/>
      <c r="M246" s="184"/>
      <c r="N246" s="184"/>
      <c r="O246" s="184"/>
      <c r="P246" s="184"/>
      <c r="Q246" s="184"/>
      <c r="R246" s="184"/>
      <c r="S246" s="184"/>
      <c r="T246" s="184"/>
      <c r="U246" s="184"/>
      <c r="V246" s="184"/>
      <c r="W246" s="184"/>
      <c r="X246" s="184"/>
      <c r="Y246" s="184"/>
      <c r="Z246" s="149"/>
      <c r="AA246" s="794"/>
    </row>
    <row r="247" spans="1:28" s="313" customFormat="1" ht="5.25" customHeight="1" x14ac:dyDescent="0.2">
      <c r="A247" s="269"/>
      <c r="B247" s="757"/>
      <c r="C247" s="758"/>
      <c r="D247" s="758"/>
      <c r="E247" s="758"/>
      <c r="F247" s="758"/>
      <c r="G247" s="758"/>
      <c r="H247" s="758"/>
      <c r="I247" s="758"/>
      <c r="J247" s="758"/>
      <c r="K247" s="758"/>
      <c r="L247" s="758"/>
      <c r="M247" s="758"/>
      <c r="N247" s="758"/>
      <c r="O247" s="758"/>
      <c r="P247" s="758"/>
      <c r="Q247" s="758"/>
      <c r="R247" s="758"/>
      <c r="S247" s="758"/>
      <c r="T247" s="758"/>
      <c r="U247" s="758"/>
      <c r="V247" s="669"/>
      <c r="W247" s="669"/>
      <c r="X247" s="669"/>
      <c r="Y247" s="669"/>
      <c r="Z247" s="670"/>
      <c r="AA247" s="794"/>
    </row>
    <row r="248" spans="1:28" s="313" customFormat="1" ht="21" customHeight="1" x14ac:dyDescent="0.2">
      <c r="A248" s="269"/>
      <c r="B248" s="259"/>
      <c r="C248" s="2361" t="s">
        <v>942</v>
      </c>
      <c r="D248" s="2074"/>
      <c r="E248" s="2074"/>
      <c r="F248" s="2074"/>
      <c r="G248" s="693" t="s">
        <v>960</v>
      </c>
      <c r="H248" s="1432" t="str">
        <f>$L$10</f>
        <v/>
      </c>
      <c r="I248" s="2362"/>
      <c r="J248" s="2362"/>
      <c r="K248" s="2362"/>
      <c r="L248" s="2362"/>
      <c r="M248" s="2362"/>
      <c r="N248" s="2362"/>
      <c r="O248" s="2362"/>
      <c r="P248" s="2362"/>
      <c r="Q248" s="2362"/>
      <c r="R248" s="2362"/>
      <c r="S248" s="2362"/>
      <c r="T248" s="2363"/>
      <c r="U248" s="2364" t="str">
        <f>$L$4</f>
        <v>00000000</v>
      </c>
      <c r="V248" s="2365"/>
      <c r="W248" s="2365"/>
      <c r="X248" s="2366"/>
      <c r="Y248" s="672"/>
      <c r="Z248" s="175"/>
      <c r="AA248" s="794">
        <f>IF(SUM(AA249:AA322)&gt;0,10000,0)</f>
        <v>0</v>
      </c>
    </row>
    <row r="249" spans="1:28" ht="9" customHeight="1" x14ac:dyDescent="0.2">
      <c r="A249" s="269"/>
      <c r="B249" s="150"/>
      <c r="C249" s="628"/>
      <c r="D249" s="628"/>
      <c r="E249" s="628"/>
      <c r="F249" s="628"/>
      <c r="G249" s="628"/>
      <c r="H249" s="628"/>
      <c r="I249" s="628"/>
      <c r="J249" s="628"/>
      <c r="K249" s="628"/>
      <c r="L249" s="628"/>
      <c r="M249" s="628"/>
      <c r="N249" s="628"/>
      <c r="O249" s="628"/>
      <c r="P249" s="628"/>
      <c r="Q249" s="628"/>
      <c r="R249" s="628"/>
      <c r="S249" s="628"/>
      <c r="T249" s="628"/>
      <c r="U249" s="628"/>
      <c r="V249" s="628"/>
      <c r="W249" s="628"/>
      <c r="X249" s="628"/>
      <c r="Y249" s="179"/>
      <c r="Z249" s="175"/>
      <c r="AA249" s="794"/>
      <c r="AB249" s="313"/>
    </row>
    <row r="250" spans="1:28" ht="21" customHeight="1" x14ac:dyDescent="0.2">
      <c r="A250" s="272" t="s">
        <v>1070</v>
      </c>
      <c r="B250" s="150"/>
      <c r="C250" s="628"/>
      <c r="D250" s="664"/>
      <c r="E250" s="664" t="s">
        <v>1141</v>
      </c>
      <c r="F250" s="2351"/>
      <c r="G250" s="2352"/>
      <c r="H250" s="2352"/>
      <c r="I250" s="2352"/>
      <c r="J250" s="2352"/>
      <c r="K250" s="2352"/>
      <c r="L250" s="2352"/>
      <c r="M250" s="2352"/>
      <c r="N250" s="2352"/>
      <c r="O250" s="2352"/>
      <c r="P250" s="2352"/>
      <c r="Q250" s="2352"/>
      <c r="R250" s="2352"/>
      <c r="S250" s="2352"/>
      <c r="T250" s="2352"/>
      <c r="U250" s="2352"/>
      <c r="V250" s="2352"/>
      <c r="W250" s="2352"/>
      <c r="X250" s="2352"/>
      <c r="Y250" s="179"/>
      <c r="Z250" s="175"/>
      <c r="AA250" s="794">
        <f>IF(F250="?",0,IF(F250&lt;&gt;"",1,0))</f>
        <v>0</v>
      </c>
      <c r="AB250" s="313"/>
    </row>
    <row r="251" spans="1:28" s="313" customFormat="1" ht="5.25" customHeight="1" x14ac:dyDescent="0.2">
      <c r="A251" s="269"/>
      <c r="B251" s="216"/>
      <c r="C251" s="664"/>
      <c r="D251" s="664"/>
      <c r="E251" s="628"/>
      <c r="F251" s="628"/>
      <c r="G251" s="628"/>
      <c r="H251" s="628"/>
      <c r="I251" s="628"/>
      <c r="J251" s="628"/>
      <c r="K251" s="628"/>
      <c r="L251" s="628"/>
      <c r="M251" s="628"/>
      <c r="N251" s="628"/>
      <c r="O251" s="628"/>
      <c r="P251" s="628"/>
      <c r="Q251" s="628"/>
      <c r="R251" s="664"/>
      <c r="S251" s="664"/>
      <c r="T251" s="664"/>
      <c r="U251" s="664"/>
      <c r="V251" s="664"/>
      <c r="W251" s="664"/>
      <c r="X251" s="628"/>
      <c r="Y251" s="1232"/>
      <c r="Z251" s="141"/>
      <c r="AA251" s="794"/>
    </row>
    <row r="252" spans="1:28" ht="21" customHeight="1" x14ac:dyDescent="0.2">
      <c r="A252" s="272" t="s">
        <v>1071</v>
      </c>
      <c r="B252" s="150"/>
      <c r="C252" s="628"/>
      <c r="D252" s="628"/>
      <c r="E252" s="664" t="s">
        <v>799</v>
      </c>
      <c r="F252" s="2351"/>
      <c r="G252" s="2352"/>
      <c r="H252" s="628"/>
      <c r="I252" s="664" t="s">
        <v>693</v>
      </c>
      <c r="J252" s="2351"/>
      <c r="K252" s="2352"/>
      <c r="L252" s="2352"/>
      <c r="M252" s="2352"/>
      <c r="N252" s="2352"/>
      <c r="O252" s="2352"/>
      <c r="P252" s="2352"/>
      <c r="Q252" s="2352"/>
      <c r="R252" s="2352"/>
      <c r="S252" s="2352"/>
      <c r="T252" s="2352"/>
      <c r="U252" s="2352"/>
      <c r="V252" s="2352"/>
      <c r="W252" s="2352"/>
      <c r="X252" s="2352"/>
      <c r="Y252" s="179"/>
      <c r="Z252" s="175"/>
      <c r="AA252" s="794">
        <f>IF(F252="?",0,IF(F252&lt;&gt;"",1,0))+IF(J252="?",0,IF(J252&lt;&gt;"",1,0))</f>
        <v>0</v>
      </c>
      <c r="AB252" s="313"/>
    </row>
    <row r="253" spans="1:28" ht="9" customHeight="1" x14ac:dyDescent="0.2">
      <c r="A253" s="269"/>
      <c r="B253" s="259"/>
      <c r="C253" s="627"/>
      <c r="D253" s="627"/>
      <c r="E253" s="627"/>
      <c r="F253" s="627"/>
      <c r="G253" s="627"/>
      <c r="H253" s="627"/>
      <c r="I253" s="627"/>
      <c r="J253" s="627"/>
      <c r="K253" s="627"/>
      <c r="L253" s="627"/>
      <c r="M253" s="627"/>
      <c r="N253" s="627"/>
      <c r="O253" s="627"/>
      <c r="P253" s="627"/>
      <c r="Q253" s="627"/>
      <c r="R253" s="627"/>
      <c r="S253" s="627"/>
      <c r="T253" s="627"/>
      <c r="U253" s="627"/>
      <c r="V253" s="627"/>
      <c r="W253" s="627"/>
      <c r="X253" s="627"/>
      <c r="Y253" s="206"/>
      <c r="Z253" s="175"/>
      <c r="AA253" s="794"/>
      <c r="AB253" s="313"/>
    </row>
    <row r="254" spans="1:28" s="313" customFormat="1" ht="12" customHeight="1" x14ac:dyDescent="0.2">
      <c r="A254" s="269"/>
      <c r="B254" s="216"/>
      <c r="C254" s="1139"/>
      <c r="D254" s="1135"/>
      <c r="E254" s="1136"/>
      <c r="F254" s="1136"/>
      <c r="G254" s="1136"/>
      <c r="H254" s="1142"/>
      <c r="I254" s="2353" t="s">
        <v>1489</v>
      </c>
      <c r="J254" s="2354"/>
      <c r="K254" s="2354"/>
      <c r="L254" s="2354"/>
      <c r="M254" s="2354"/>
      <c r="N254" s="2354"/>
      <c r="O254" s="2354"/>
      <c r="P254" s="2354"/>
      <c r="Q254" s="2355" t="s">
        <v>1490</v>
      </c>
      <c r="R254" s="2356"/>
      <c r="S254" s="2356"/>
      <c r="T254" s="2356"/>
      <c r="U254" s="2356"/>
      <c r="V254" s="2356"/>
      <c r="W254" s="2356"/>
      <c r="X254" s="2357"/>
      <c r="Y254" s="1232"/>
      <c r="Z254" s="141"/>
      <c r="AA254" s="794"/>
    </row>
    <row r="255" spans="1:28" s="313" customFormat="1" ht="7.5" customHeight="1" thickBot="1" x14ac:dyDescent="0.25">
      <c r="A255" s="269"/>
      <c r="B255" s="216"/>
      <c r="C255" s="1139"/>
      <c r="D255" s="1135"/>
      <c r="E255" s="1136"/>
      <c r="F255" s="1136"/>
      <c r="G255" s="1136"/>
      <c r="H255" s="1140"/>
      <c r="I255" s="1143"/>
      <c r="J255" s="708"/>
      <c r="K255" s="708"/>
      <c r="L255" s="708"/>
      <c r="M255" s="708"/>
      <c r="N255" s="708"/>
      <c r="O255" s="708"/>
      <c r="P255" s="708"/>
      <c r="Q255" s="1143"/>
      <c r="R255" s="1145"/>
      <c r="S255" s="1145"/>
      <c r="T255" s="1145"/>
      <c r="U255" s="1145"/>
      <c r="V255" s="1145"/>
      <c r="W255" s="1145"/>
      <c r="X255" s="1144"/>
      <c r="Y255" s="1232"/>
      <c r="Z255" s="141"/>
      <c r="AA255" s="794"/>
    </row>
    <row r="256" spans="1:28" s="313" customFormat="1" ht="24.75" customHeight="1" thickTop="1" thickBot="1" x14ac:dyDescent="0.25">
      <c r="A256" s="272" t="s">
        <v>1585</v>
      </c>
      <c r="B256" s="216"/>
      <c r="C256" s="2358" t="s">
        <v>1535</v>
      </c>
      <c r="D256" s="2359"/>
      <c r="E256" s="2359"/>
      <c r="F256" s="2359"/>
      <c r="G256" s="2359"/>
      <c r="H256" s="2360"/>
      <c r="I256" s="2313" t="s">
        <v>849</v>
      </c>
      <c r="J256" s="2327"/>
      <c r="K256" s="2328"/>
      <c r="L256" s="2329"/>
      <c r="M256" s="2329"/>
      <c r="N256" s="1363"/>
      <c r="O256" s="1363"/>
      <c r="P256" s="1363"/>
      <c r="Q256" s="2313" t="s">
        <v>849</v>
      </c>
      <c r="R256" s="2327"/>
      <c r="S256" s="2328"/>
      <c r="T256" s="2330"/>
      <c r="U256" s="2330"/>
      <c r="V256" s="2331"/>
      <c r="W256" s="2331"/>
      <c r="X256" s="2318"/>
      <c r="Y256" s="1243"/>
      <c r="Z256" s="141"/>
      <c r="AA256" s="794">
        <f>IF(I256="?",0,IF(I256&lt;&gt;"",1,0))+IF(K256="?",0,IF(K256&lt;&gt;"",1,0))+IF(Q256="?",0,IF(Q256&lt;&gt;"",1,0))+IF(S256="?",0,IF(S256&lt;&gt;"",1,0))</f>
        <v>0</v>
      </c>
    </row>
    <row r="257" spans="1:28" s="313" customFormat="1" ht="6.75" customHeight="1" thickTop="1" x14ac:dyDescent="0.2">
      <c r="A257" s="269"/>
      <c r="B257" s="216"/>
      <c r="C257" s="1141"/>
      <c r="D257" s="1134"/>
      <c r="E257" s="215"/>
      <c r="F257" s="215"/>
      <c r="G257" s="215"/>
      <c r="H257" s="1138"/>
      <c r="I257" s="1146"/>
      <c r="J257" s="227"/>
      <c r="K257" s="227"/>
      <c r="L257" s="227"/>
      <c r="M257" s="227"/>
      <c r="N257" s="227"/>
      <c r="O257" s="227"/>
      <c r="P257" s="1147"/>
      <c r="Q257" s="1146"/>
      <c r="R257" s="227"/>
      <c r="S257" s="227"/>
      <c r="T257" s="227"/>
      <c r="U257" s="227"/>
      <c r="V257" s="227"/>
      <c r="W257" s="227"/>
      <c r="X257" s="1147"/>
      <c r="Y257" s="1243"/>
      <c r="Z257" s="141"/>
      <c r="AA257" s="794"/>
    </row>
    <row r="258" spans="1:28" s="313" customFormat="1" ht="5.25" customHeight="1" thickBot="1" x14ac:dyDescent="0.25">
      <c r="A258" s="269"/>
      <c r="B258" s="216"/>
      <c r="C258" s="1139"/>
      <c r="D258" s="1135"/>
      <c r="E258" s="1136"/>
      <c r="F258" s="1136"/>
      <c r="G258" s="1136"/>
      <c r="H258" s="1140"/>
      <c r="I258" s="1143"/>
      <c r="J258" s="708"/>
      <c r="K258" s="708"/>
      <c r="L258" s="708"/>
      <c r="M258" s="708"/>
      <c r="N258" s="708"/>
      <c r="O258" s="708"/>
      <c r="P258" s="1144"/>
      <c r="Q258" s="1143"/>
      <c r="R258" s="708"/>
      <c r="S258" s="708"/>
      <c r="T258" s="708"/>
      <c r="U258" s="708"/>
      <c r="V258" s="708"/>
      <c r="W258" s="708"/>
      <c r="X258" s="1144"/>
      <c r="Y258" s="1243"/>
      <c r="Z258" s="141"/>
      <c r="AA258" s="794"/>
    </row>
    <row r="259" spans="1:28" s="313" customFormat="1" ht="24.75" customHeight="1" thickTop="1" thickBot="1" x14ac:dyDescent="0.25">
      <c r="A259" s="272" t="s">
        <v>1586</v>
      </c>
      <c r="B259" s="216"/>
      <c r="C259" s="1137" t="s">
        <v>1515</v>
      </c>
      <c r="D259" s="664"/>
      <c r="E259" s="628"/>
      <c r="F259" s="628"/>
      <c r="G259" s="628"/>
      <c r="H259" s="628"/>
      <c r="I259" s="2313" t="s">
        <v>849</v>
      </c>
      <c r="J259" s="2327"/>
      <c r="K259" s="2328"/>
      <c r="L259" s="2329"/>
      <c r="M259" s="2329"/>
      <c r="N259" s="1363"/>
      <c r="O259" s="1363"/>
      <c r="P259" s="1363"/>
      <c r="Q259" s="2313" t="s">
        <v>849</v>
      </c>
      <c r="R259" s="2327"/>
      <c r="S259" s="2328"/>
      <c r="T259" s="2330"/>
      <c r="U259" s="2330"/>
      <c r="V259" s="2331"/>
      <c r="W259" s="2331"/>
      <c r="X259" s="2318"/>
      <c r="Y259" s="1243"/>
      <c r="Z259" s="141"/>
      <c r="AA259" s="794">
        <f>IF(I259="?",0,IF(I259&lt;&gt;"",1,0))+IF(K259="?",0,IF(K259&lt;&gt;"",1,0))+IF(Q259="?",0,IF(Q259&lt;&gt;"",1,0))+IF(S259="?",0,IF(S259&lt;&gt;"",1,0))</f>
        <v>0</v>
      </c>
    </row>
    <row r="260" spans="1:28" s="313" customFormat="1" ht="5.25" customHeight="1" thickTop="1" x14ac:dyDescent="0.2">
      <c r="A260" s="269"/>
      <c r="B260" s="216"/>
      <c r="C260" s="1141"/>
      <c r="D260" s="1134"/>
      <c r="E260" s="215"/>
      <c r="F260" s="215"/>
      <c r="G260" s="215"/>
      <c r="H260" s="1138"/>
      <c r="I260" s="1146"/>
      <c r="J260" s="227"/>
      <c r="K260" s="227"/>
      <c r="L260" s="227"/>
      <c r="M260" s="227"/>
      <c r="N260" s="227"/>
      <c r="O260" s="227"/>
      <c r="P260" s="227"/>
      <c r="Q260" s="1146"/>
      <c r="R260" s="1148"/>
      <c r="S260" s="1148"/>
      <c r="T260" s="1148"/>
      <c r="U260" s="1148"/>
      <c r="V260" s="1148"/>
      <c r="W260" s="1148"/>
      <c r="X260" s="1147"/>
      <c r="Y260" s="1243"/>
      <c r="Z260" s="141"/>
      <c r="AA260" s="794"/>
    </row>
    <row r="261" spans="1:28" s="313" customFormat="1" ht="9" customHeight="1" x14ac:dyDescent="0.2">
      <c r="A261" s="269"/>
      <c r="B261" s="216"/>
      <c r="C261" s="664"/>
      <c r="D261" s="664"/>
      <c r="E261" s="628"/>
      <c r="F261" s="628"/>
      <c r="G261" s="628"/>
      <c r="H261" s="628"/>
      <c r="I261" s="628"/>
      <c r="J261" s="628"/>
      <c r="K261" s="628"/>
      <c r="L261" s="628"/>
      <c r="M261" s="628"/>
      <c r="N261" s="628"/>
      <c r="O261" s="628"/>
      <c r="P261" s="628"/>
      <c r="Q261" s="628"/>
      <c r="R261" s="664"/>
      <c r="S261" s="664"/>
      <c r="T261" s="664"/>
      <c r="U261" s="664"/>
      <c r="V261" s="664"/>
      <c r="W261" s="664"/>
      <c r="X261" s="628"/>
      <c r="Y261" s="1243"/>
      <c r="Z261" s="141"/>
      <c r="AA261" s="794"/>
    </row>
    <row r="262" spans="1:28" s="313" customFormat="1" ht="24" customHeight="1" x14ac:dyDescent="0.2">
      <c r="A262" s="272" t="s">
        <v>1072</v>
      </c>
      <c r="B262" s="216"/>
      <c r="C262" s="2332" t="s">
        <v>1146</v>
      </c>
      <c r="D262" s="2333"/>
      <c r="E262" s="2333"/>
      <c r="F262" s="2333"/>
      <c r="G262" s="2333"/>
      <c r="H262" s="2333"/>
      <c r="I262" s="2333"/>
      <c r="J262" s="2333"/>
      <c r="K262" s="2333"/>
      <c r="L262" s="2333"/>
      <c r="M262" s="2333"/>
      <c r="N262" s="2333"/>
      <c r="O262" s="2333"/>
      <c r="P262" s="2333"/>
      <c r="Q262" s="2333"/>
      <c r="R262" s="2333"/>
      <c r="S262" s="2333"/>
      <c r="T262" s="2333"/>
      <c r="U262" s="1241"/>
      <c r="V262" s="1213" t="s">
        <v>849</v>
      </c>
      <c r="W262" s="93"/>
      <c r="X262" s="1213" t="s">
        <v>849</v>
      </c>
      <c r="Y262" s="664"/>
      <c r="Z262" s="141"/>
      <c r="AA262" s="794">
        <f>IF(V262="?",0,IF(V262&lt;&gt;"",1,0))+IF(X262="?",0,IF(X262&lt;&gt;"",1,0))</f>
        <v>0</v>
      </c>
    </row>
    <row r="263" spans="1:28" s="313" customFormat="1" ht="9" customHeight="1" x14ac:dyDescent="0.2">
      <c r="A263" s="269"/>
      <c r="B263" s="216"/>
      <c r="C263" s="664"/>
      <c r="D263" s="664"/>
      <c r="E263" s="628"/>
      <c r="F263" s="628"/>
      <c r="G263" s="628"/>
      <c r="H263" s="628"/>
      <c r="I263" s="628"/>
      <c r="J263" s="628"/>
      <c r="K263" s="628"/>
      <c r="L263" s="628"/>
      <c r="M263" s="628"/>
      <c r="N263" s="628"/>
      <c r="O263" s="628"/>
      <c r="P263" s="628"/>
      <c r="Q263" s="628"/>
      <c r="R263" s="664"/>
      <c r="S263" s="664"/>
      <c r="T263" s="664"/>
      <c r="U263" s="664"/>
      <c r="V263" s="664"/>
      <c r="W263" s="664"/>
      <c r="X263" s="628"/>
      <c r="Y263" s="1243"/>
      <c r="Z263" s="141"/>
      <c r="AA263" s="794"/>
    </row>
    <row r="264" spans="1:28" s="313" customFormat="1" ht="21" customHeight="1" x14ac:dyDescent="0.2">
      <c r="A264" s="272" t="s">
        <v>1073</v>
      </c>
      <c r="B264" s="216"/>
      <c r="C264" s="664"/>
      <c r="D264" s="664"/>
      <c r="E264" s="664"/>
      <c r="F264" s="664"/>
      <c r="G264" s="664"/>
      <c r="H264" s="664" t="s">
        <v>1042</v>
      </c>
      <c r="I264" s="2334" t="s">
        <v>849</v>
      </c>
      <c r="J264" s="2335"/>
      <c r="K264" s="2335"/>
      <c r="L264" s="2335"/>
      <c r="M264" s="2336"/>
      <c r="N264" s="2336"/>
      <c r="O264" s="2336"/>
      <c r="P264" s="2336"/>
      <c r="Q264" s="2336"/>
      <c r="R264" s="2336"/>
      <c r="S264" s="2336"/>
      <c r="T264" s="2336"/>
      <c r="U264" s="2336"/>
      <c r="V264" s="2336"/>
      <c r="W264" s="2336"/>
      <c r="X264" s="2337"/>
      <c r="Y264" s="1243"/>
      <c r="Z264" s="141"/>
      <c r="AA264" s="794">
        <f>IF(I264="?",0,IF(I264&lt;&gt;"",1,0))</f>
        <v>0</v>
      </c>
    </row>
    <row r="265" spans="1:28" s="313" customFormat="1" ht="5.25" customHeight="1" x14ac:dyDescent="0.2">
      <c r="A265" s="269"/>
      <c r="B265" s="216"/>
      <c r="C265" s="664"/>
      <c r="D265" s="664"/>
      <c r="E265" s="628"/>
      <c r="F265" s="628"/>
      <c r="G265" s="628"/>
      <c r="H265" s="628"/>
      <c r="I265" s="628"/>
      <c r="J265" s="628"/>
      <c r="K265" s="628"/>
      <c r="L265" s="628"/>
      <c r="M265" s="628"/>
      <c r="N265" s="628"/>
      <c r="O265" s="628"/>
      <c r="P265" s="628"/>
      <c r="Q265" s="628"/>
      <c r="R265" s="664"/>
      <c r="S265" s="664"/>
      <c r="T265" s="664"/>
      <c r="U265" s="664"/>
      <c r="V265" s="664"/>
      <c r="W265" s="664"/>
      <c r="X265" s="628"/>
      <c r="Y265" s="1243"/>
      <c r="Z265" s="141"/>
      <c r="AA265" s="794"/>
    </row>
    <row r="266" spans="1:28" s="313" customFormat="1" ht="21" customHeight="1" x14ac:dyDescent="0.2">
      <c r="A266" s="272" t="s">
        <v>1079</v>
      </c>
      <c r="B266" s="216"/>
      <c r="C266" s="628" t="s">
        <v>1517</v>
      </c>
      <c r="D266" s="664"/>
      <c r="E266" s="664"/>
      <c r="F266" s="664"/>
      <c r="G266" s="664"/>
      <c r="H266" s="664"/>
      <c r="I266" s="664"/>
      <c r="J266" s="664"/>
      <c r="K266" s="664"/>
      <c r="L266" s="664"/>
      <c r="M266" s="664"/>
      <c r="N266" s="664"/>
      <c r="O266" s="664"/>
      <c r="P266" s="664"/>
      <c r="Q266" s="1213" t="s">
        <v>849</v>
      </c>
      <c r="R266" s="627" t="s">
        <v>1050</v>
      </c>
      <c r="S266" s="1243"/>
      <c r="T266" s="1213" t="s">
        <v>849</v>
      </c>
      <c r="U266" s="627" t="s">
        <v>1051</v>
      </c>
      <c r="V266" s="1243"/>
      <c r="W266" s="1213" t="s">
        <v>849</v>
      </c>
      <c r="X266" s="627" t="s">
        <v>1052</v>
      </c>
      <c r="Y266" s="1243"/>
      <c r="Z266" s="141"/>
      <c r="AA266" s="794">
        <f>IF(Q266="?",0,IF(Q266&lt;&gt;"",1,0))+IF(T266="?",0,IF(T266&lt;&gt;"",1,0))+IF(W266="?",0,IF(W266&lt;&gt;"",1,0))</f>
        <v>0</v>
      </c>
    </row>
    <row r="267" spans="1:28" ht="9" customHeight="1" x14ac:dyDescent="0.2">
      <c r="A267" s="269"/>
      <c r="B267" s="259"/>
      <c r="C267" s="627"/>
      <c r="D267" s="627"/>
      <c r="E267" s="627"/>
      <c r="F267" s="627"/>
      <c r="G267" s="627"/>
      <c r="H267" s="627"/>
      <c r="I267" s="627"/>
      <c r="J267" s="627"/>
      <c r="K267" s="627"/>
      <c r="L267" s="627"/>
      <c r="M267" s="627"/>
      <c r="N267" s="627"/>
      <c r="O267" s="627"/>
      <c r="P267" s="627"/>
      <c r="Q267" s="627"/>
      <c r="R267" s="627"/>
      <c r="S267" s="627"/>
      <c r="T267" s="627"/>
      <c r="U267" s="627"/>
      <c r="V267" s="627"/>
      <c r="W267" s="627"/>
      <c r="X267" s="627"/>
      <c r="Y267" s="206"/>
      <c r="Z267" s="175"/>
      <c r="AA267" s="794"/>
      <c r="AB267" s="313"/>
    </row>
    <row r="268" spans="1:28" s="312" customFormat="1" ht="27" customHeight="1" x14ac:dyDescent="0.2">
      <c r="A268" s="397" t="s">
        <v>219</v>
      </c>
      <c r="B268" s="155"/>
      <c r="C268" s="2338" t="s">
        <v>1521</v>
      </c>
      <c r="D268" s="2339"/>
      <c r="E268" s="2339"/>
      <c r="F268" s="2339"/>
      <c r="G268" s="2339"/>
      <c r="H268" s="2339"/>
      <c r="I268" s="2339"/>
      <c r="J268" s="2339"/>
      <c r="K268" s="2339"/>
      <c r="L268" s="2339"/>
      <c r="M268" s="2339"/>
      <c r="N268" s="2339"/>
      <c r="O268" s="2339"/>
      <c r="P268" s="2339"/>
      <c r="Q268" s="2339"/>
      <c r="R268" s="2339"/>
      <c r="S268" s="2339"/>
      <c r="T268" s="2340"/>
      <c r="U268" s="2340"/>
      <c r="V268" s="2340"/>
      <c r="W268" s="2340"/>
      <c r="X268" s="2341"/>
      <c r="Y268" s="225"/>
      <c r="Z268" s="156"/>
      <c r="AA268" s="794"/>
      <c r="AB268" s="313"/>
    </row>
    <row r="269" spans="1:28" ht="5.25" customHeight="1" x14ac:dyDescent="0.2">
      <c r="A269" s="269"/>
      <c r="B269" s="259"/>
      <c r="C269" s="627"/>
      <c r="D269" s="627"/>
      <c r="E269" s="627"/>
      <c r="F269" s="627"/>
      <c r="G269" s="627"/>
      <c r="H269" s="627"/>
      <c r="I269" s="627"/>
      <c r="J269" s="627"/>
      <c r="K269" s="627"/>
      <c r="L269" s="627"/>
      <c r="M269" s="627"/>
      <c r="N269" s="627"/>
      <c r="O269" s="627"/>
      <c r="P269" s="627"/>
      <c r="Q269" s="627"/>
      <c r="R269" s="627"/>
      <c r="S269" s="627"/>
      <c r="T269" s="627"/>
      <c r="U269" s="627"/>
      <c r="V269" s="627"/>
      <c r="W269" s="627"/>
      <c r="X269" s="627"/>
      <c r="Y269" s="206"/>
      <c r="Z269" s="175"/>
      <c r="AA269" s="794"/>
      <c r="AB269" s="313"/>
    </row>
    <row r="270" spans="1:28" s="313" customFormat="1" ht="21" customHeight="1" x14ac:dyDescent="0.2">
      <c r="A270" s="272" t="s">
        <v>1251</v>
      </c>
      <c r="B270" s="216"/>
      <c r="C270" s="2342" t="s">
        <v>1370</v>
      </c>
      <c r="D270" s="2342"/>
      <c r="E270" s="2342"/>
      <c r="F270" s="2342"/>
      <c r="G270" s="2342"/>
      <c r="H270" s="2342"/>
      <c r="I270" s="2342"/>
      <c r="J270" s="2342"/>
      <c r="K270" s="2342"/>
      <c r="L270" s="2342"/>
      <c r="M270" s="664"/>
      <c r="N270" s="2343"/>
      <c r="O270" s="2344"/>
      <c r="P270" s="2345"/>
      <c r="Q270" s="627" t="s">
        <v>783</v>
      </c>
      <c r="R270" s="664"/>
      <c r="S270" s="664"/>
      <c r="T270" s="2343"/>
      <c r="U270" s="2343"/>
      <c r="V270" s="2343"/>
      <c r="W270" s="627" t="s">
        <v>1043</v>
      </c>
      <c r="X270" s="664"/>
      <c r="Y270" s="664"/>
      <c r="Z270" s="141"/>
      <c r="AA270" s="794">
        <f>IF(N270="?",0,IF(N270&lt;&gt;"",1,0))+IF(T270="?",0,IF(T270&lt;&gt;"",1,0))</f>
        <v>0</v>
      </c>
    </row>
    <row r="271" spans="1:28" s="313" customFormat="1" ht="5.25" customHeight="1" x14ac:dyDescent="0.2">
      <c r="A271" s="269"/>
      <c r="B271" s="216"/>
      <c r="C271" s="664"/>
      <c r="D271" s="664"/>
      <c r="E271" s="628"/>
      <c r="F271" s="628"/>
      <c r="G271" s="628"/>
      <c r="H271" s="628"/>
      <c r="I271" s="628"/>
      <c r="J271" s="628"/>
      <c r="K271" s="628"/>
      <c r="L271" s="628"/>
      <c r="M271" s="628"/>
      <c r="N271" s="628"/>
      <c r="O271" s="628"/>
      <c r="P271" s="628"/>
      <c r="Q271" s="628"/>
      <c r="R271" s="664"/>
      <c r="S271" s="664"/>
      <c r="T271" s="664"/>
      <c r="U271" s="664"/>
      <c r="V271" s="664"/>
      <c r="W271" s="664"/>
      <c r="X271" s="628"/>
      <c r="Y271" s="1243"/>
      <c r="Z271" s="141"/>
      <c r="AA271" s="794"/>
    </row>
    <row r="272" spans="1:28" s="312" customFormat="1" ht="27" customHeight="1" x14ac:dyDescent="0.2">
      <c r="A272" s="397" t="s">
        <v>219</v>
      </c>
      <c r="B272" s="155"/>
      <c r="C272" s="2338" t="s">
        <v>1262</v>
      </c>
      <c r="D272" s="2339"/>
      <c r="E272" s="2339"/>
      <c r="F272" s="2339"/>
      <c r="G272" s="2339"/>
      <c r="H272" s="2339"/>
      <c r="I272" s="2339"/>
      <c r="J272" s="2339"/>
      <c r="K272" s="2339"/>
      <c r="L272" s="2339"/>
      <c r="M272" s="2339"/>
      <c r="N272" s="2339"/>
      <c r="O272" s="2339"/>
      <c r="P272" s="2339"/>
      <c r="Q272" s="2339"/>
      <c r="R272" s="2339"/>
      <c r="S272" s="2339"/>
      <c r="T272" s="2340"/>
      <c r="U272" s="2340"/>
      <c r="V272" s="2340"/>
      <c r="W272" s="2340"/>
      <c r="X272" s="2341"/>
      <c r="Y272" s="225"/>
      <c r="Z272" s="156"/>
      <c r="AA272" s="794"/>
      <c r="AB272" s="313"/>
    </row>
    <row r="273" spans="1:28" s="313" customFormat="1" ht="5.25" customHeight="1" x14ac:dyDescent="0.2">
      <c r="A273" s="269"/>
      <c r="B273" s="216"/>
      <c r="C273" s="664"/>
      <c r="D273" s="664"/>
      <c r="E273" s="628"/>
      <c r="F273" s="628"/>
      <c r="G273" s="628"/>
      <c r="H273" s="628"/>
      <c r="I273" s="628"/>
      <c r="J273" s="628"/>
      <c r="K273" s="628"/>
      <c r="L273" s="628"/>
      <c r="M273" s="628"/>
      <c r="N273" s="628"/>
      <c r="O273" s="628"/>
      <c r="P273" s="628"/>
      <c r="Q273" s="628"/>
      <c r="R273" s="664"/>
      <c r="S273" s="664"/>
      <c r="T273" s="664"/>
      <c r="U273" s="664"/>
      <c r="V273" s="664"/>
      <c r="W273" s="664"/>
      <c r="X273" s="628"/>
      <c r="Y273" s="1243"/>
      <c r="Z273" s="141"/>
      <c r="AA273" s="794"/>
    </row>
    <row r="274" spans="1:28" s="313" customFormat="1" ht="21" customHeight="1" x14ac:dyDescent="0.2">
      <c r="A274" s="272" t="s">
        <v>1252</v>
      </c>
      <c r="B274" s="216"/>
      <c r="C274" s="2342" t="s">
        <v>1371</v>
      </c>
      <c r="D274" s="2342"/>
      <c r="E274" s="2342"/>
      <c r="F274" s="2342"/>
      <c r="G274" s="2342"/>
      <c r="H274" s="2342"/>
      <c r="I274" s="2342"/>
      <c r="J274" s="2342"/>
      <c r="K274" s="2342"/>
      <c r="L274" s="2342"/>
      <c r="M274" s="664"/>
      <c r="N274" s="2343"/>
      <c r="O274" s="2344"/>
      <c r="P274" s="2345"/>
      <c r="Q274" s="627" t="s">
        <v>783</v>
      </c>
      <c r="R274" s="664"/>
      <c r="S274" s="664"/>
      <c r="T274" s="2343"/>
      <c r="U274" s="2344"/>
      <c r="V274" s="2345"/>
      <c r="W274" s="627" t="s">
        <v>1043</v>
      </c>
      <c r="X274" s="664"/>
      <c r="Y274" s="664"/>
      <c r="Z274" s="141"/>
      <c r="AA274" s="794">
        <f>IF(N274="?",0,IF(N274&lt;&gt;"",1,0))+IF(T274="?",0,IF(T274&lt;&gt;"",1,0))</f>
        <v>0</v>
      </c>
    </row>
    <row r="275" spans="1:28" s="313" customFormat="1" ht="9" customHeight="1" x14ac:dyDescent="0.2">
      <c r="A275" s="269"/>
      <c r="B275" s="259"/>
      <c r="C275" s="627"/>
      <c r="D275" s="627"/>
      <c r="E275" s="627"/>
      <c r="F275" s="627"/>
      <c r="G275" s="627"/>
      <c r="H275" s="627"/>
      <c r="I275" s="627"/>
      <c r="J275" s="627"/>
      <c r="K275" s="627"/>
      <c r="L275" s="627"/>
      <c r="M275" s="627"/>
      <c r="N275" s="627"/>
      <c r="O275" s="627"/>
      <c r="P275" s="627"/>
      <c r="Q275" s="627"/>
      <c r="R275" s="627"/>
      <c r="S275" s="627"/>
      <c r="T275" s="627"/>
      <c r="U275" s="627"/>
      <c r="V275" s="627"/>
      <c r="W275" s="627"/>
      <c r="X275" s="627"/>
      <c r="Y275" s="206"/>
      <c r="Z275" s="175"/>
      <c r="AA275" s="794"/>
    </row>
    <row r="276" spans="1:28" s="312" customFormat="1" ht="23.25" customHeight="1" x14ac:dyDescent="0.2">
      <c r="A276" s="397" t="s">
        <v>219</v>
      </c>
      <c r="B276" s="155"/>
      <c r="C276" s="2320" t="s">
        <v>1491</v>
      </c>
      <c r="D276" s="2321"/>
      <c r="E276" s="2321"/>
      <c r="F276" s="2321"/>
      <c r="G276" s="2321"/>
      <c r="H276" s="2321"/>
      <c r="I276" s="2321"/>
      <c r="J276" s="2321"/>
      <c r="K276" s="2321"/>
      <c r="L276" s="2321"/>
      <c r="M276" s="2321"/>
      <c r="N276" s="2321"/>
      <c r="O276" s="2321"/>
      <c r="P276" s="2321"/>
      <c r="Q276" s="2321"/>
      <c r="R276" s="2321"/>
      <c r="S276" s="2321"/>
      <c r="T276" s="2346"/>
      <c r="U276" s="2346"/>
      <c r="V276" s="2346"/>
      <c r="W276" s="2346"/>
      <c r="X276" s="2347"/>
      <c r="Y276" s="225"/>
      <c r="Z276" s="156"/>
      <c r="AA276" s="794"/>
      <c r="AB276" s="313"/>
    </row>
    <row r="277" spans="1:28" s="313" customFormat="1" ht="5.25" customHeight="1" x14ac:dyDescent="0.2">
      <c r="A277" s="269"/>
      <c r="B277" s="259"/>
      <c r="C277" s="627"/>
      <c r="D277" s="627"/>
      <c r="E277" s="627"/>
      <c r="F277" s="627"/>
      <c r="G277" s="627"/>
      <c r="H277" s="627"/>
      <c r="I277" s="627"/>
      <c r="J277" s="627"/>
      <c r="K277" s="627"/>
      <c r="L277" s="627"/>
      <c r="M277" s="627"/>
      <c r="N277" s="627"/>
      <c r="O277" s="627"/>
      <c r="P277" s="627"/>
      <c r="Q277" s="627"/>
      <c r="R277" s="627"/>
      <c r="S277" s="627"/>
      <c r="T277" s="627"/>
      <c r="U277" s="627"/>
      <c r="V277" s="627"/>
      <c r="W277" s="627"/>
      <c r="X277" s="627"/>
      <c r="Y277" s="206"/>
      <c r="Z277" s="175"/>
      <c r="AA277" s="794"/>
    </row>
    <row r="278" spans="1:28" s="313" customFormat="1" ht="21" customHeight="1" x14ac:dyDescent="0.2">
      <c r="A278" s="272" t="s">
        <v>1074</v>
      </c>
      <c r="B278" s="216"/>
      <c r="C278" s="628" t="s">
        <v>1831</v>
      </c>
      <c r="D278" s="664"/>
      <c r="E278" s="664"/>
      <c r="F278" s="664"/>
      <c r="G278" s="664"/>
      <c r="H278" s="664"/>
      <c r="I278" s="664"/>
      <c r="J278" s="628"/>
      <c r="K278" s="628"/>
      <c r="L278" s="628"/>
      <c r="M278" s="628"/>
      <c r="N278" s="628"/>
      <c r="O278" s="628"/>
      <c r="P278" s="628"/>
      <c r="Q278" s="628"/>
      <c r="R278" s="628"/>
      <c r="S278" s="628"/>
      <c r="T278" s="2343"/>
      <c r="U278" s="2344"/>
      <c r="V278" s="2345"/>
      <c r="W278" s="627" t="s">
        <v>122</v>
      </c>
      <c r="X278" s="664"/>
      <c r="Y278" s="664"/>
      <c r="Z278" s="141"/>
      <c r="AA278" s="794">
        <f>IF(T278="?",0,IF(T278&lt;&gt;"",1,0))</f>
        <v>0</v>
      </c>
    </row>
    <row r="279" spans="1:28" s="313" customFormat="1" ht="5.25" customHeight="1" x14ac:dyDescent="0.2">
      <c r="A279" s="269"/>
      <c r="B279" s="259"/>
      <c r="C279" s="627"/>
      <c r="D279" s="627"/>
      <c r="E279" s="627"/>
      <c r="F279" s="627"/>
      <c r="G279" s="627"/>
      <c r="H279" s="627"/>
      <c r="I279" s="627"/>
      <c r="J279" s="627"/>
      <c r="K279" s="627"/>
      <c r="L279" s="627"/>
      <c r="M279" s="627"/>
      <c r="N279" s="627"/>
      <c r="O279" s="627"/>
      <c r="P279" s="627"/>
      <c r="Q279" s="627"/>
      <c r="R279" s="627"/>
      <c r="S279" s="627"/>
      <c r="T279" s="627"/>
      <c r="U279" s="627"/>
      <c r="V279" s="627"/>
      <c r="W279" s="627"/>
      <c r="X279" s="206"/>
      <c r="Y279" s="206"/>
      <c r="Z279" s="175"/>
      <c r="AA279" s="794"/>
    </row>
    <row r="280" spans="1:28" s="313" customFormat="1" ht="21" customHeight="1" x14ac:dyDescent="0.2">
      <c r="A280" s="272" t="s">
        <v>1587</v>
      </c>
      <c r="B280" s="216"/>
      <c r="C280" s="628" t="s">
        <v>1749</v>
      </c>
      <c r="D280" s="664"/>
      <c r="E280" s="664"/>
      <c r="F280" s="664"/>
      <c r="G280" s="664"/>
      <c r="H280" s="664"/>
      <c r="I280" s="664"/>
      <c r="J280" s="628"/>
      <c r="K280" s="628"/>
      <c r="L280" s="628"/>
      <c r="M280" s="664"/>
      <c r="N280" s="2348"/>
      <c r="O280" s="2349"/>
      <c r="P280" s="2350"/>
      <c r="Q280" s="627" t="s">
        <v>1493</v>
      </c>
      <c r="R280" s="628"/>
      <c r="S280" s="628"/>
      <c r="T280" s="2348"/>
      <c r="U280" s="2349"/>
      <c r="V280" s="2350"/>
      <c r="W280" s="627" t="s">
        <v>1492</v>
      </c>
      <c r="X280" s="664"/>
      <c r="Y280" s="664"/>
      <c r="Z280" s="141"/>
      <c r="AA280" s="794">
        <f>IF(N280="?",0,IF(N280&lt;&gt;"",1,0))+IF(T280="?",0,IF(T280&lt;&gt;"",1,0))</f>
        <v>0</v>
      </c>
    </row>
    <row r="281" spans="1:28" s="313" customFormat="1" ht="9" customHeight="1" x14ac:dyDescent="0.2">
      <c r="A281" s="269"/>
      <c r="B281" s="259"/>
      <c r="C281" s="627"/>
      <c r="D281" s="627"/>
      <c r="E281" s="627"/>
      <c r="F281" s="627"/>
      <c r="G281" s="627"/>
      <c r="H281" s="627"/>
      <c r="I281" s="627"/>
      <c r="J281" s="627"/>
      <c r="K281" s="627"/>
      <c r="L281" s="627"/>
      <c r="M281" s="627"/>
      <c r="N281" s="627"/>
      <c r="O281" s="627"/>
      <c r="P281" s="627"/>
      <c r="Q281" s="627"/>
      <c r="R281" s="627"/>
      <c r="S281" s="627"/>
      <c r="T281" s="627"/>
      <c r="U281" s="627"/>
      <c r="V281" s="627"/>
      <c r="W281" s="627"/>
      <c r="X281" s="627"/>
      <c r="Y281" s="206"/>
      <c r="Z281" s="175"/>
      <c r="AA281" s="794"/>
    </row>
    <row r="282" spans="1:28" s="313" customFormat="1" ht="36" customHeight="1" x14ac:dyDescent="0.2">
      <c r="A282" s="746" t="s">
        <v>219</v>
      </c>
      <c r="B282" s="221"/>
      <c r="C282" s="1543" t="s">
        <v>1516</v>
      </c>
      <c r="D282" s="2218"/>
      <c r="E282" s="2218"/>
      <c r="F282" s="2218"/>
      <c r="G282" s="2218"/>
      <c r="H282" s="2218"/>
      <c r="I282" s="2218"/>
      <c r="J282" s="2218"/>
      <c r="K282" s="2218"/>
      <c r="L282" s="2218"/>
      <c r="M282" s="2218"/>
      <c r="N282" s="2218"/>
      <c r="O282" s="2218"/>
      <c r="P282" s="2218"/>
      <c r="Q282" s="2218"/>
      <c r="R282" s="2218"/>
      <c r="S282" s="2218"/>
      <c r="T282" s="2218"/>
      <c r="U282" s="2218"/>
      <c r="V282" s="2218"/>
      <c r="W282" s="2218"/>
      <c r="X282" s="2219"/>
      <c r="Y282" s="1240"/>
      <c r="Z282" s="254"/>
      <c r="AA282" s="794"/>
    </row>
    <row r="283" spans="1:28" s="313" customFormat="1" ht="5.25" customHeight="1" x14ac:dyDescent="0.2">
      <c r="A283" s="269"/>
      <c r="B283" s="259"/>
      <c r="C283" s="627"/>
      <c r="D283" s="627"/>
      <c r="E283" s="627"/>
      <c r="F283" s="627"/>
      <c r="G283" s="627"/>
      <c r="H283" s="627"/>
      <c r="I283" s="627"/>
      <c r="J283" s="627"/>
      <c r="K283" s="627"/>
      <c r="L283" s="627"/>
      <c r="M283" s="627"/>
      <c r="N283" s="627"/>
      <c r="O283" s="627"/>
      <c r="P283" s="627"/>
      <c r="Q283" s="627"/>
      <c r="R283" s="627"/>
      <c r="S283" s="627"/>
      <c r="T283" s="627"/>
      <c r="U283" s="627"/>
      <c r="V283" s="627"/>
      <c r="W283" s="627"/>
      <c r="X283" s="627"/>
      <c r="Y283" s="206"/>
      <c r="Z283" s="175"/>
      <c r="AA283" s="794"/>
    </row>
    <row r="284" spans="1:28" s="313" customFormat="1" ht="12" customHeight="1" x14ac:dyDescent="0.2">
      <c r="A284" s="269"/>
      <c r="B284" s="216"/>
      <c r="C284" s="242" t="s">
        <v>1495</v>
      </c>
      <c r="D284" s="1149"/>
      <c r="E284" s="1149"/>
      <c r="F284" s="1149"/>
      <c r="G284" s="1149"/>
      <c r="H284" s="1149"/>
      <c r="I284" s="1149"/>
      <c r="J284" s="1149"/>
      <c r="K284" s="1149"/>
      <c r="L284" s="1149"/>
      <c r="M284" s="1149"/>
      <c r="N284" s="1149"/>
      <c r="O284" s="1149"/>
      <c r="P284" s="1149"/>
      <c r="Q284" s="1149"/>
      <c r="R284" s="1149"/>
      <c r="S284" s="1149"/>
      <c r="T284" s="1149"/>
      <c r="U284" s="1149"/>
      <c r="V284" s="1149"/>
      <c r="W284" s="1149"/>
      <c r="X284" s="1149"/>
      <c r="Y284" s="1243"/>
      <c r="Z284" s="141"/>
      <c r="AA284" s="794"/>
    </row>
    <row r="285" spans="1:28" s="313" customFormat="1" ht="5.25" customHeight="1" thickBot="1" x14ac:dyDescent="0.25">
      <c r="A285" s="269"/>
      <c r="B285" s="216"/>
      <c r="C285" s="1139"/>
      <c r="D285" s="1135"/>
      <c r="E285" s="1136"/>
      <c r="F285" s="1136"/>
      <c r="G285" s="1143"/>
      <c r="H285" s="708"/>
      <c r="I285" s="708"/>
      <c r="J285" s="708"/>
      <c r="K285" s="708"/>
      <c r="L285" s="708"/>
      <c r="M285" s="708"/>
      <c r="N285" s="708"/>
      <c r="O285" s="708"/>
      <c r="P285" s="708"/>
      <c r="Q285" s="708"/>
      <c r="R285" s="708"/>
      <c r="S285" s="1145"/>
      <c r="T285" s="1145"/>
      <c r="U285" s="1145"/>
      <c r="V285" s="1145"/>
      <c r="W285" s="1145"/>
      <c r="X285" s="1144"/>
      <c r="Y285" s="1243"/>
      <c r="Z285" s="141"/>
      <c r="AA285" s="794"/>
    </row>
    <row r="286" spans="1:28" s="313" customFormat="1" ht="24" customHeight="1" thickTop="1" thickBot="1" x14ac:dyDescent="0.25">
      <c r="A286" s="1236" t="s">
        <v>1588</v>
      </c>
      <c r="B286" s="216"/>
      <c r="C286" s="2313" t="s">
        <v>849</v>
      </c>
      <c r="D286" s="2314"/>
      <c r="E286" s="2315"/>
      <c r="F286" s="2316"/>
      <c r="G286" s="2317"/>
      <c r="H286" s="1363"/>
      <c r="I286" s="1363"/>
      <c r="J286" s="1363"/>
      <c r="K286" s="1363"/>
      <c r="L286" s="1363"/>
      <c r="M286" s="1363"/>
      <c r="N286" s="1363"/>
      <c r="O286" s="1363"/>
      <c r="P286" s="1363"/>
      <c r="Q286" s="1363"/>
      <c r="R286" s="1363"/>
      <c r="S286" s="1363"/>
      <c r="T286" s="1363"/>
      <c r="U286" s="1363"/>
      <c r="V286" s="1363"/>
      <c r="W286" s="1363"/>
      <c r="X286" s="2318"/>
      <c r="Y286" s="1243"/>
      <c r="Z286" s="141"/>
      <c r="AA286" s="794">
        <f>IF(C286="?",0,IF(C286&lt;&gt;"",1,0))+IF(G286="?",0,IF(G286&lt;&gt;"",1,0))</f>
        <v>0</v>
      </c>
    </row>
    <row r="287" spans="1:28" s="313" customFormat="1" ht="5.25" customHeight="1" thickTop="1" x14ac:dyDescent="0.2">
      <c r="A287" s="269"/>
      <c r="B287" s="216"/>
      <c r="C287" s="1141"/>
      <c r="D287" s="1134"/>
      <c r="E287" s="215"/>
      <c r="F287" s="215"/>
      <c r="G287" s="1146"/>
      <c r="H287" s="227"/>
      <c r="I287" s="227"/>
      <c r="J287" s="227"/>
      <c r="K287" s="227"/>
      <c r="L287" s="227"/>
      <c r="M287" s="227"/>
      <c r="N287" s="227"/>
      <c r="O287" s="227"/>
      <c r="P287" s="227"/>
      <c r="Q287" s="227"/>
      <c r="R287" s="227"/>
      <c r="S287" s="227"/>
      <c r="T287" s="227"/>
      <c r="U287" s="227"/>
      <c r="V287" s="227"/>
      <c r="W287" s="227"/>
      <c r="X287" s="1147"/>
      <c r="Y287" s="1243"/>
      <c r="Z287" s="141"/>
      <c r="AA287" s="794"/>
    </row>
    <row r="288" spans="1:28" s="313" customFormat="1" ht="9" customHeight="1" x14ac:dyDescent="0.2">
      <c r="A288" s="265" t="str">
        <f>IF(L231&lt;&gt;"",L231,"")</f>
        <v/>
      </c>
      <c r="B288" s="635"/>
      <c r="C288" s="262"/>
      <c r="D288" s="262"/>
      <c r="E288" s="262"/>
      <c r="F288" s="262"/>
      <c r="G288" s="262"/>
      <c r="H288" s="262"/>
      <c r="I288" s="262"/>
      <c r="J288" s="262"/>
      <c r="K288" s="262"/>
      <c r="L288" s="262"/>
      <c r="M288" s="262"/>
      <c r="N288" s="262"/>
      <c r="O288" s="262"/>
      <c r="P288" s="262"/>
      <c r="Q288" s="262"/>
      <c r="R288" s="262"/>
      <c r="S288" s="262"/>
      <c r="T288" s="262"/>
      <c r="U288" s="262"/>
      <c r="V288" s="262"/>
      <c r="W288" s="262"/>
      <c r="X288" s="262"/>
      <c r="Y288" s="668"/>
      <c r="Z288" s="196"/>
      <c r="AA288" s="794"/>
    </row>
    <row r="289" spans="1:28" s="313" customFormat="1" ht="5.25" customHeight="1" x14ac:dyDescent="0.2">
      <c r="A289" s="269"/>
      <c r="B289" s="1237"/>
      <c r="C289" s="817"/>
      <c r="D289" s="817"/>
      <c r="E289" s="817"/>
      <c r="F289" s="817"/>
      <c r="G289" s="817"/>
      <c r="H289" s="817"/>
      <c r="I289" s="817"/>
      <c r="J289" s="817"/>
      <c r="K289" s="817"/>
      <c r="L289" s="817"/>
      <c r="M289" s="817"/>
      <c r="N289" s="817"/>
      <c r="O289" s="817"/>
      <c r="P289" s="817"/>
      <c r="Q289" s="817"/>
      <c r="R289" s="817"/>
      <c r="S289" s="817"/>
      <c r="T289" s="817"/>
      <c r="U289" s="817"/>
      <c r="V289" s="817"/>
      <c r="W289" s="817"/>
      <c r="X289" s="817"/>
      <c r="Y289" s="1238"/>
      <c r="Z289" s="871"/>
      <c r="AA289" s="794"/>
    </row>
    <row r="290" spans="1:28" s="313" customFormat="1" ht="24" customHeight="1" x14ac:dyDescent="0.2">
      <c r="A290" s="385"/>
      <c r="B290" s="259"/>
      <c r="C290" s="224" t="s">
        <v>1759</v>
      </c>
      <c r="D290" s="627"/>
      <c r="E290" s="627"/>
      <c r="F290" s="627"/>
      <c r="G290" s="627"/>
      <c r="H290" s="627"/>
      <c r="I290" s="627"/>
      <c r="J290" s="627"/>
      <c r="K290" s="627"/>
      <c r="L290" s="627"/>
      <c r="M290" s="2319" t="str">
        <f>IF(J252&lt;&gt;"",J252,"")</f>
        <v/>
      </c>
      <c r="N290" s="1751"/>
      <c r="O290" s="1751"/>
      <c r="P290" s="1751"/>
      <c r="Q290" s="1751"/>
      <c r="R290" s="1751"/>
      <c r="S290" s="1751"/>
      <c r="T290" s="1751"/>
      <c r="U290" s="1751"/>
      <c r="V290" s="1751"/>
      <c r="W290" s="1751"/>
      <c r="X290" s="1751"/>
      <c r="Y290" s="206"/>
      <c r="Z290" s="175"/>
      <c r="AA290" s="794"/>
    </row>
    <row r="291" spans="1:28" s="764" customFormat="1" ht="5.25" customHeight="1" x14ac:dyDescent="0.2">
      <c r="A291" s="269"/>
      <c r="B291" s="216"/>
      <c r="C291" s="627"/>
      <c r="D291" s="628"/>
      <c r="E291" s="627"/>
      <c r="F291" s="627"/>
      <c r="G291" s="627"/>
      <c r="H291" s="627"/>
      <c r="I291" s="627"/>
      <c r="J291" s="627"/>
      <c r="K291" s="627"/>
      <c r="L291" s="627"/>
      <c r="M291" s="627"/>
      <c r="N291" s="627"/>
      <c r="O291" s="627"/>
      <c r="P291" s="627"/>
      <c r="Q291" s="627"/>
      <c r="R291" s="627"/>
      <c r="S291" s="1241"/>
      <c r="T291" s="1241"/>
      <c r="U291" s="1241"/>
      <c r="V291" s="1241"/>
      <c r="W291" s="1241"/>
      <c r="X291" s="1241"/>
      <c r="Y291" s="1243"/>
      <c r="Z291" s="141"/>
      <c r="AA291" s="797"/>
      <c r="AB291" s="313"/>
    </row>
    <row r="292" spans="1:28" s="312" customFormat="1" ht="15" customHeight="1" x14ac:dyDescent="0.2">
      <c r="A292" s="397" t="s">
        <v>219</v>
      </c>
      <c r="B292" s="155"/>
      <c r="C292" s="2320" t="s">
        <v>1054</v>
      </c>
      <c r="D292" s="2321"/>
      <c r="E292" s="2321"/>
      <c r="F292" s="2321"/>
      <c r="G292" s="2321"/>
      <c r="H292" s="2321"/>
      <c r="I292" s="2321"/>
      <c r="J292" s="2321"/>
      <c r="K292" s="2321"/>
      <c r="L292" s="2321"/>
      <c r="M292" s="2321"/>
      <c r="N292" s="2321"/>
      <c r="O292" s="2321"/>
      <c r="P292" s="2321"/>
      <c r="Q292" s="2321"/>
      <c r="R292" s="2321"/>
      <c r="S292" s="2321"/>
      <c r="T292" s="2322"/>
      <c r="U292" s="2322"/>
      <c r="V292" s="2322"/>
      <c r="W292" s="2322"/>
      <c r="X292" s="2323"/>
      <c r="Y292" s="225"/>
      <c r="Z292" s="156"/>
      <c r="AA292" s="794"/>
      <c r="AB292" s="313"/>
    </row>
    <row r="293" spans="1:28" s="313" customFormat="1" ht="9" customHeight="1" x14ac:dyDescent="0.2">
      <c r="A293" s="269"/>
      <c r="B293" s="259"/>
      <c r="C293" s="627"/>
      <c r="D293" s="627"/>
      <c r="E293" s="627"/>
      <c r="F293" s="627"/>
      <c r="G293" s="627"/>
      <c r="H293" s="627"/>
      <c r="I293" s="627"/>
      <c r="J293" s="627"/>
      <c r="K293" s="627"/>
      <c r="L293" s="627"/>
      <c r="M293" s="627"/>
      <c r="N293" s="627"/>
      <c r="O293" s="627"/>
      <c r="P293" s="627"/>
      <c r="Q293" s="627"/>
      <c r="R293" s="627"/>
      <c r="S293" s="627"/>
      <c r="T293" s="627"/>
      <c r="U293" s="627"/>
      <c r="V293" s="627"/>
      <c r="W293" s="627"/>
      <c r="X293" s="627"/>
      <c r="Y293" s="206"/>
      <c r="Z293" s="175"/>
      <c r="AA293" s="794"/>
    </row>
    <row r="294" spans="1:28" s="313" customFormat="1" ht="21" customHeight="1" x14ac:dyDescent="0.2">
      <c r="A294" s="272" t="s">
        <v>1744</v>
      </c>
      <c r="B294" s="216"/>
      <c r="C294" s="627"/>
      <c r="D294" s="1213" t="s">
        <v>849</v>
      </c>
      <c r="E294" s="627" t="s">
        <v>1673</v>
      </c>
      <c r="F294" s="627"/>
      <c r="G294" s="627"/>
      <c r="H294" s="627"/>
      <c r="I294" s="627"/>
      <c r="J294" s="627"/>
      <c r="K294" s="627"/>
      <c r="L294" s="627"/>
      <c r="M294" s="627"/>
      <c r="N294" s="627"/>
      <c r="O294" s="627"/>
      <c r="P294" s="627"/>
      <c r="Q294" s="627"/>
      <c r="R294" s="627"/>
      <c r="S294" s="627"/>
      <c r="T294" s="627"/>
      <c r="U294" s="627"/>
      <c r="V294" s="627"/>
      <c r="W294" s="627"/>
      <c r="X294" s="627"/>
      <c r="Y294" s="206"/>
      <c r="Z294" s="141"/>
      <c r="AA294" s="794">
        <f>IF(D294="?",0,IF(D294&lt;&gt;"",1,0))</f>
        <v>0</v>
      </c>
    </row>
    <row r="295" spans="1:28" s="764" customFormat="1" ht="5.25" customHeight="1" x14ac:dyDescent="0.2">
      <c r="A295" s="269"/>
      <c r="B295" s="216"/>
      <c r="C295" s="627"/>
      <c r="D295" s="628"/>
      <c r="E295" s="627"/>
      <c r="F295" s="627"/>
      <c r="G295" s="627"/>
      <c r="H295" s="627"/>
      <c r="I295" s="627"/>
      <c r="J295" s="627"/>
      <c r="K295" s="627"/>
      <c r="L295" s="627"/>
      <c r="M295" s="627"/>
      <c r="N295" s="627"/>
      <c r="O295" s="627"/>
      <c r="P295" s="627"/>
      <c r="Q295" s="627"/>
      <c r="R295" s="627"/>
      <c r="S295" s="1241"/>
      <c r="T295" s="1241"/>
      <c r="U295" s="1241"/>
      <c r="V295" s="1241"/>
      <c r="W295" s="1241"/>
      <c r="X295" s="1241"/>
      <c r="Y295" s="1243"/>
      <c r="Z295" s="141"/>
      <c r="AA295" s="797"/>
      <c r="AB295" s="313"/>
    </row>
    <row r="296" spans="1:28" s="313" customFormat="1" ht="21" customHeight="1" x14ac:dyDescent="0.2">
      <c r="A296" s="272" t="s">
        <v>1745</v>
      </c>
      <c r="B296" s="216"/>
      <c r="C296" s="627"/>
      <c r="D296" s="1213" t="s">
        <v>849</v>
      </c>
      <c r="E296" s="627" t="s">
        <v>1672</v>
      </c>
      <c r="F296" s="627"/>
      <c r="G296" s="627"/>
      <c r="H296" s="627"/>
      <c r="I296" s="627"/>
      <c r="J296" s="627"/>
      <c r="K296" s="627"/>
      <c r="L296" s="627"/>
      <c r="M296" s="627"/>
      <c r="N296" s="627"/>
      <c r="O296" s="627"/>
      <c r="P296" s="627"/>
      <c r="Q296" s="627"/>
      <c r="R296" s="1241"/>
      <c r="S296" s="1241"/>
      <c r="T296" s="1241"/>
      <c r="U296" s="1241"/>
      <c r="V296" s="1241"/>
      <c r="W296" s="1241"/>
      <c r="X296" s="627"/>
      <c r="Y296" s="206"/>
      <c r="Z296" s="141"/>
      <c r="AA296" s="794">
        <f>IF(D296="?",0,IF(D296&lt;&gt;"",1,0))</f>
        <v>0</v>
      </c>
    </row>
    <row r="297" spans="1:28" s="764" customFormat="1" ht="5.25" customHeight="1" x14ac:dyDescent="0.2">
      <c r="A297" s="269"/>
      <c r="B297" s="216"/>
      <c r="C297" s="627"/>
      <c r="D297" s="628"/>
      <c r="E297" s="627"/>
      <c r="F297" s="627"/>
      <c r="G297" s="627"/>
      <c r="H297" s="627"/>
      <c r="I297" s="627"/>
      <c r="J297" s="627"/>
      <c r="K297" s="627"/>
      <c r="L297" s="627"/>
      <c r="M297" s="627"/>
      <c r="N297" s="627"/>
      <c r="O297" s="627"/>
      <c r="P297" s="627"/>
      <c r="Q297" s="627"/>
      <c r="R297" s="627"/>
      <c r="S297" s="1241"/>
      <c r="T297" s="1241"/>
      <c r="U297" s="1241"/>
      <c r="V297" s="1241"/>
      <c r="W297" s="1241"/>
      <c r="X297" s="1241"/>
      <c r="Y297" s="1243"/>
      <c r="Z297" s="141"/>
      <c r="AA297" s="797"/>
      <c r="AB297" s="313"/>
    </row>
    <row r="298" spans="1:28" s="313" customFormat="1" ht="21" customHeight="1" x14ac:dyDescent="0.2">
      <c r="A298" s="272" t="s">
        <v>1659</v>
      </c>
      <c r="B298" s="216"/>
      <c r="C298" s="627"/>
      <c r="D298" s="1213" t="s">
        <v>849</v>
      </c>
      <c r="E298" s="627" t="s">
        <v>1834</v>
      </c>
      <c r="F298" s="627"/>
      <c r="G298" s="627"/>
      <c r="H298" s="627"/>
      <c r="I298" s="627"/>
      <c r="J298" s="627"/>
      <c r="K298" s="627"/>
      <c r="L298" s="627"/>
      <c r="M298" s="627"/>
      <c r="N298" s="1213" t="s">
        <v>849</v>
      </c>
      <c r="O298" s="627" t="s">
        <v>1656</v>
      </c>
      <c r="P298" s="627"/>
      <c r="Q298" s="627"/>
      <c r="R298" s="1241"/>
      <c r="S298" s="1241"/>
      <c r="T298" s="1241"/>
      <c r="U298" s="1241"/>
      <c r="V298" s="1241"/>
      <c r="W298" s="1241"/>
      <c r="X298" s="627"/>
      <c r="Y298" s="206"/>
      <c r="Z298" s="141"/>
      <c r="AA298" s="794">
        <f>IF(D298="?",0,IF(D298&lt;&gt;"",1,0))+IF(N298="?",0,IF(N298&lt;&gt;"",1,0))</f>
        <v>0</v>
      </c>
    </row>
    <row r="299" spans="1:28" s="764" customFormat="1" ht="5.25" customHeight="1" x14ac:dyDescent="0.2">
      <c r="A299" s="269"/>
      <c r="B299" s="216"/>
      <c r="C299" s="627"/>
      <c r="D299" s="628"/>
      <c r="E299" s="627"/>
      <c r="F299" s="627"/>
      <c r="G299" s="627"/>
      <c r="H299" s="627"/>
      <c r="I299" s="627"/>
      <c r="J299" s="627"/>
      <c r="K299" s="627"/>
      <c r="L299" s="627"/>
      <c r="M299" s="627"/>
      <c r="N299" s="627"/>
      <c r="O299" s="627"/>
      <c r="P299" s="627"/>
      <c r="Q299" s="627"/>
      <c r="R299" s="627"/>
      <c r="S299" s="1241"/>
      <c r="T299" s="1241"/>
      <c r="U299" s="1241"/>
      <c r="V299" s="1241"/>
      <c r="W299" s="1241"/>
      <c r="X299" s="1241"/>
      <c r="Y299" s="1243"/>
      <c r="Z299" s="141"/>
      <c r="AA299" s="797"/>
      <c r="AB299" s="313"/>
    </row>
    <row r="300" spans="1:28" s="313" customFormat="1" ht="21" customHeight="1" x14ac:dyDescent="0.2">
      <c r="A300" s="272" t="s">
        <v>1662</v>
      </c>
      <c r="B300" s="216"/>
      <c r="C300" s="627"/>
      <c r="D300" s="1213" t="s">
        <v>849</v>
      </c>
      <c r="E300" s="627" t="s">
        <v>1044</v>
      </c>
      <c r="F300" s="627"/>
      <c r="G300" s="627"/>
      <c r="H300" s="627"/>
      <c r="I300" s="1213" t="s">
        <v>849</v>
      </c>
      <c r="J300" s="627" t="s">
        <v>1046</v>
      </c>
      <c r="K300" s="627"/>
      <c r="L300" s="627"/>
      <c r="M300" s="627"/>
      <c r="N300" s="1213" t="s">
        <v>849</v>
      </c>
      <c r="O300" s="627" t="s">
        <v>1660</v>
      </c>
      <c r="P300" s="627"/>
      <c r="Q300" s="627"/>
      <c r="R300" s="1241"/>
      <c r="S300" s="1241"/>
      <c r="T300" s="1241"/>
      <c r="U300" s="1241"/>
      <c r="V300" s="1241"/>
      <c r="W300" s="1241"/>
      <c r="X300" s="627"/>
      <c r="Y300" s="206"/>
      <c r="Z300" s="141"/>
      <c r="AA300" s="794">
        <f>IF(D300="?",0,IF(D300&lt;&gt;"",1,0))+IF(I300="?",0,IF(I300&lt;&gt;"",1,0))+IF(N300="?",0,IF(N300&lt;&gt;"",1,0))</f>
        <v>0</v>
      </c>
    </row>
    <row r="301" spans="1:28" s="764" customFormat="1" ht="5.25" customHeight="1" x14ac:dyDescent="0.2">
      <c r="A301" s="269"/>
      <c r="B301" s="216"/>
      <c r="C301" s="627"/>
      <c r="D301" s="628"/>
      <c r="E301" s="627"/>
      <c r="F301" s="627"/>
      <c r="G301" s="627"/>
      <c r="H301" s="627"/>
      <c r="I301" s="627"/>
      <c r="J301" s="627"/>
      <c r="K301" s="627"/>
      <c r="L301" s="627"/>
      <c r="M301" s="627"/>
      <c r="N301" s="627"/>
      <c r="O301" s="627"/>
      <c r="P301" s="627"/>
      <c r="Q301" s="627"/>
      <c r="R301" s="1241"/>
      <c r="S301" s="1241"/>
      <c r="T301" s="1241"/>
      <c r="U301" s="1241"/>
      <c r="V301" s="1241"/>
      <c r="W301" s="1241"/>
      <c r="X301" s="627"/>
      <c r="Y301" s="1243"/>
      <c r="Z301" s="141"/>
      <c r="AA301" s="797"/>
      <c r="AB301" s="313"/>
    </row>
    <row r="302" spans="1:28" s="313" customFormat="1" ht="21" customHeight="1" x14ac:dyDescent="0.2">
      <c r="A302" s="272" t="s">
        <v>1663</v>
      </c>
      <c r="B302" s="216"/>
      <c r="C302" s="627"/>
      <c r="D302" s="1213" t="s">
        <v>849</v>
      </c>
      <c r="E302" s="627" t="s">
        <v>1045</v>
      </c>
      <c r="F302" s="627"/>
      <c r="G302" s="627"/>
      <c r="H302" s="627"/>
      <c r="I302" s="1213" t="s">
        <v>849</v>
      </c>
      <c r="J302" s="627" t="s">
        <v>1657</v>
      </c>
      <c r="K302" s="627"/>
      <c r="L302" s="627"/>
      <c r="M302" s="627"/>
      <c r="N302" s="1213" t="s">
        <v>849</v>
      </c>
      <c r="O302" s="627" t="s">
        <v>1658</v>
      </c>
      <c r="P302" s="627"/>
      <c r="Q302" s="627"/>
      <c r="R302" s="1241"/>
      <c r="S302" s="1241"/>
      <c r="T302" s="1241"/>
      <c r="U302" s="1241"/>
      <c r="V302" s="1241"/>
      <c r="W302" s="1241"/>
      <c r="X302" s="627"/>
      <c r="Y302" s="206"/>
      <c r="Z302" s="141"/>
      <c r="AA302" s="794">
        <f>IF(D302="?",0,IF(D302&lt;&gt;"",1,0))+IF(I302="?",0,IF(I302&lt;&gt;"",1,0))+IF(N302="?",0,IF(N302&lt;&gt;"",1,0))</f>
        <v>0</v>
      </c>
    </row>
    <row r="303" spans="1:28" s="764" customFormat="1" ht="5.25" customHeight="1" x14ac:dyDescent="0.2">
      <c r="A303" s="269"/>
      <c r="B303" s="216"/>
      <c r="C303" s="627"/>
      <c r="D303" s="628"/>
      <c r="E303" s="628"/>
      <c r="F303" s="628"/>
      <c r="G303" s="628"/>
      <c r="H303" s="628"/>
      <c r="I303" s="628"/>
      <c r="J303" s="628"/>
      <c r="K303" s="628"/>
      <c r="L303" s="628"/>
      <c r="M303" s="627"/>
      <c r="N303" s="627"/>
      <c r="O303" s="628"/>
      <c r="P303" s="628"/>
      <c r="Q303" s="628"/>
      <c r="R303" s="664"/>
      <c r="S303" s="664"/>
      <c r="T303" s="664"/>
      <c r="U303" s="664"/>
      <c r="V303" s="664"/>
      <c r="W303" s="664"/>
      <c r="X303" s="628"/>
      <c r="Y303" s="1243"/>
      <c r="Z303" s="141"/>
      <c r="AA303" s="797"/>
      <c r="AB303" s="313"/>
    </row>
    <row r="304" spans="1:28" s="313" customFormat="1" ht="21" customHeight="1" x14ac:dyDescent="0.2">
      <c r="A304" s="272" t="s">
        <v>1661</v>
      </c>
      <c r="B304" s="216"/>
      <c r="C304" s="627"/>
      <c r="D304" s="627" t="s">
        <v>1053</v>
      </c>
      <c r="E304" s="628"/>
      <c r="F304" s="2324"/>
      <c r="G304" s="2324"/>
      <c r="H304" s="2324"/>
      <c r="I304" s="2324"/>
      <c r="J304" s="2324"/>
      <c r="K304" s="1400"/>
      <c r="L304" s="1400"/>
      <c r="M304" s="1400"/>
      <c r="N304" s="1400"/>
      <c r="O304" s="1400"/>
      <c r="P304" s="1400"/>
      <c r="Q304" s="1400"/>
      <c r="R304" s="1400"/>
      <c r="S304" s="1400"/>
      <c r="T304" s="1400"/>
      <c r="U304" s="1400"/>
      <c r="V304" s="1400"/>
      <c r="W304" s="1400"/>
      <c r="X304" s="1400"/>
      <c r="Y304" s="206"/>
      <c r="Z304" s="141"/>
      <c r="AA304" s="794">
        <f>IF(F304="?",0,IF(F304&lt;&gt;"",1,0))</f>
        <v>0</v>
      </c>
    </row>
    <row r="305" spans="1:28" ht="9" customHeight="1" x14ac:dyDescent="0.2">
      <c r="A305" s="269"/>
      <c r="B305" s="259"/>
      <c r="C305" s="627"/>
      <c r="D305" s="627"/>
      <c r="E305" s="627"/>
      <c r="F305" s="627"/>
      <c r="G305" s="627"/>
      <c r="H305" s="627"/>
      <c r="I305" s="627"/>
      <c r="J305" s="627"/>
      <c r="K305" s="627"/>
      <c r="L305" s="627"/>
      <c r="M305" s="627"/>
      <c r="N305" s="528"/>
      <c r="O305" s="528"/>
      <c r="P305" s="528"/>
      <c r="Q305" s="528"/>
      <c r="R305" s="627"/>
      <c r="S305" s="627"/>
      <c r="T305" s="627"/>
      <c r="U305" s="528"/>
      <c r="V305" s="528"/>
      <c r="W305" s="528"/>
      <c r="X305" s="528"/>
      <c r="Y305" s="172"/>
      <c r="Z305" s="175"/>
      <c r="AA305" s="794"/>
      <c r="AB305" s="313"/>
    </row>
    <row r="306" spans="1:28" s="313" customFormat="1" ht="5.45" customHeight="1" x14ac:dyDescent="0.2">
      <c r="A306" s="269"/>
      <c r="B306" s="757"/>
      <c r="C306" s="758"/>
      <c r="D306" s="758"/>
      <c r="E306" s="758"/>
      <c r="F306" s="758"/>
      <c r="G306" s="758"/>
      <c r="H306" s="758"/>
      <c r="I306" s="758"/>
      <c r="J306" s="758"/>
      <c r="K306" s="758"/>
      <c r="L306" s="758"/>
      <c r="M306" s="758"/>
      <c r="N306" s="758"/>
      <c r="O306" s="758"/>
      <c r="P306" s="758"/>
      <c r="Q306" s="758"/>
      <c r="R306" s="758"/>
      <c r="S306" s="758"/>
      <c r="T306" s="758"/>
      <c r="U306" s="758"/>
      <c r="V306" s="669"/>
      <c r="W306" s="669"/>
      <c r="X306" s="669"/>
      <c r="Y306" s="669"/>
      <c r="Z306" s="670"/>
      <c r="AA306" s="794"/>
    </row>
    <row r="307" spans="1:28" s="712" customFormat="1" ht="36" customHeight="1" x14ac:dyDescent="0.2">
      <c r="A307" s="269"/>
      <c r="B307" s="211"/>
      <c r="C307" s="2204" t="s">
        <v>751</v>
      </c>
      <c r="D307" s="2325"/>
      <c r="E307" s="2325"/>
      <c r="F307" s="2325"/>
      <c r="G307" s="2325"/>
      <c r="H307" s="2325"/>
      <c r="I307" s="2325"/>
      <c r="J307" s="2325"/>
      <c r="K307" s="2325"/>
      <c r="L307" s="2325"/>
      <c r="M307" s="2325"/>
      <c r="N307" s="2325"/>
      <c r="O307" s="2325"/>
      <c r="P307" s="2325"/>
      <c r="Q307" s="2325"/>
      <c r="R307" s="2325"/>
      <c r="S307" s="2325"/>
      <c r="T307" s="2325"/>
      <c r="U307" s="2325"/>
      <c r="V307" s="2325"/>
      <c r="W307" s="2325"/>
      <c r="X307" s="2326"/>
      <c r="Y307" s="594"/>
      <c r="Z307" s="1231"/>
      <c r="AA307" s="794"/>
      <c r="AB307" s="313"/>
    </row>
    <row r="308" spans="1:28" s="313" customFormat="1" ht="5.25" customHeight="1" x14ac:dyDescent="0.2">
      <c r="A308" s="269"/>
      <c r="B308" s="216"/>
      <c r="C308" s="628"/>
      <c r="D308" s="628"/>
      <c r="E308" s="628"/>
      <c r="F308" s="628"/>
      <c r="G308" s="628"/>
      <c r="H308" s="628"/>
      <c r="I308" s="628"/>
      <c r="J308" s="628"/>
      <c r="K308" s="628"/>
      <c r="L308" s="628"/>
      <c r="M308" s="628"/>
      <c r="N308" s="628"/>
      <c r="O308" s="628"/>
      <c r="P308" s="628"/>
      <c r="Q308" s="628"/>
      <c r="R308" s="628"/>
      <c r="S308" s="628"/>
      <c r="T308" s="628"/>
      <c r="U308" s="628"/>
      <c r="V308" s="628"/>
      <c r="W308" s="628"/>
      <c r="X308" s="628"/>
      <c r="Y308" s="628"/>
      <c r="Z308" s="141"/>
      <c r="AA308" s="794"/>
    </row>
    <row r="309" spans="1:28" s="767" customFormat="1" ht="22.5" customHeight="1" x14ac:dyDescent="0.2">
      <c r="A309" s="269"/>
      <c r="B309" s="759"/>
      <c r="C309" s="624" t="s">
        <v>1047</v>
      </c>
      <c r="D309" s="624"/>
      <c r="E309" s="624"/>
      <c r="F309" s="624"/>
      <c r="G309" s="624"/>
      <c r="H309" s="624"/>
      <c r="I309" s="624"/>
      <c r="J309" s="624"/>
      <c r="K309" s="624"/>
      <c r="L309" s="624"/>
      <c r="M309" s="624"/>
      <c r="N309" s="624"/>
      <c r="O309" s="624"/>
      <c r="P309" s="624"/>
      <c r="Q309" s="624"/>
      <c r="R309" s="627"/>
      <c r="S309" s="627"/>
      <c r="T309" s="627"/>
      <c r="U309" s="627"/>
      <c r="V309" s="627"/>
      <c r="W309" s="627"/>
      <c r="X309" s="627"/>
      <c r="Y309" s="1228"/>
      <c r="Z309" s="766"/>
      <c r="AA309" s="794"/>
      <c r="AB309" s="313"/>
    </row>
    <row r="310" spans="1:28" s="313" customFormat="1" ht="5.25" customHeight="1" x14ac:dyDescent="0.2">
      <c r="A310" s="269"/>
      <c r="B310" s="216"/>
      <c r="C310" s="628"/>
      <c r="D310" s="1230"/>
      <c r="E310" s="1230"/>
      <c r="F310" s="628"/>
      <c r="G310" s="628"/>
      <c r="H310" s="628"/>
      <c r="I310" s="628"/>
      <c r="J310" s="628"/>
      <c r="K310" s="628"/>
      <c r="L310" s="628"/>
      <c r="M310" s="628"/>
      <c r="N310" s="628"/>
      <c r="O310" s="628"/>
      <c r="P310" s="628"/>
      <c r="Q310" s="628"/>
      <c r="R310" s="628"/>
      <c r="S310" s="628"/>
      <c r="T310" s="628"/>
      <c r="U310" s="628"/>
      <c r="V310" s="628"/>
      <c r="W310" s="628"/>
      <c r="X310" s="628"/>
      <c r="Y310" s="628"/>
      <c r="Z310" s="141"/>
      <c r="AA310" s="794"/>
    </row>
    <row r="311" spans="1:28" s="313" customFormat="1" ht="21" customHeight="1" x14ac:dyDescent="0.2">
      <c r="A311" s="269" t="s">
        <v>1075</v>
      </c>
      <c r="B311" s="216"/>
      <c r="C311" s="628" t="s">
        <v>69</v>
      </c>
      <c r="D311" s="1242"/>
      <c r="E311" s="1242"/>
      <c r="F311" s="628"/>
      <c r="G311" s="628"/>
      <c r="H311" s="628"/>
      <c r="I311" s="1785"/>
      <c r="J311" s="1786"/>
      <c r="K311" s="1786"/>
      <c r="L311" s="1786"/>
      <c r="M311" s="1786"/>
      <c r="N311" s="1786"/>
      <c r="O311" s="1786"/>
      <c r="P311" s="1786"/>
      <c r="Q311" s="1786"/>
      <c r="R311" s="1786"/>
      <c r="S311" s="1786"/>
      <c r="T311" s="1786"/>
      <c r="U311" s="1786"/>
      <c r="V311" s="1786"/>
      <c r="W311" s="1786"/>
      <c r="X311" s="1787"/>
      <c r="Y311" s="628"/>
      <c r="Z311" s="141"/>
      <c r="AA311" s="794">
        <f>IF(I311="?",0,IF(I311&lt;&gt;"",1,0))</f>
        <v>0</v>
      </c>
    </row>
    <row r="312" spans="1:28" s="313" customFormat="1" ht="5.25" customHeight="1" x14ac:dyDescent="0.2">
      <c r="A312" s="269"/>
      <c r="B312" s="216"/>
      <c r="C312" s="627"/>
      <c r="D312" s="1242"/>
      <c r="E312" s="1242"/>
      <c r="F312" s="628"/>
      <c r="G312" s="628"/>
      <c r="H312" s="628"/>
      <c r="I312" s="628"/>
      <c r="J312" s="628"/>
      <c r="K312" s="628"/>
      <c r="L312" s="628"/>
      <c r="M312" s="628"/>
      <c r="N312" s="628"/>
      <c r="O312" s="628"/>
      <c r="P312" s="628"/>
      <c r="Q312" s="628"/>
      <c r="R312" s="628"/>
      <c r="S312" s="628"/>
      <c r="T312" s="628"/>
      <c r="U312" s="628"/>
      <c r="V312" s="628"/>
      <c r="W312" s="628"/>
      <c r="X312" s="628"/>
      <c r="Y312" s="628"/>
      <c r="Z312" s="141"/>
      <c r="AA312" s="794"/>
    </row>
    <row r="313" spans="1:28" s="313" customFormat="1" ht="21" customHeight="1" x14ac:dyDescent="0.2">
      <c r="A313" s="269" t="s">
        <v>1076</v>
      </c>
      <c r="B313" s="221"/>
      <c r="C313" s="628" t="s">
        <v>51</v>
      </c>
      <c r="D313" s="1242"/>
      <c r="E313" s="1242"/>
      <c r="F313" s="628"/>
      <c r="G313" s="628"/>
      <c r="H313" s="628"/>
      <c r="I313" s="1785"/>
      <c r="J313" s="1786"/>
      <c r="K313" s="1786"/>
      <c r="L313" s="1786"/>
      <c r="M313" s="1786"/>
      <c r="N313" s="1786"/>
      <c r="O313" s="1786"/>
      <c r="P313" s="1786"/>
      <c r="Q313" s="1786"/>
      <c r="R313" s="1786"/>
      <c r="S313" s="1786"/>
      <c r="T313" s="1786"/>
      <c r="U313" s="1786"/>
      <c r="V313" s="1786"/>
      <c r="W313" s="1786"/>
      <c r="X313" s="1787"/>
      <c r="Y313" s="628"/>
      <c r="Z313" s="141"/>
      <c r="AA313" s="794">
        <f>IF(I313="?",0,IF(I313&lt;&gt;"",1,0))</f>
        <v>0</v>
      </c>
    </row>
    <row r="314" spans="1:28" s="313" customFormat="1" ht="5.25" customHeight="1" x14ac:dyDescent="0.2">
      <c r="A314" s="269"/>
      <c r="B314" s="216"/>
      <c r="C314" s="627"/>
      <c r="D314" s="1242"/>
      <c r="E314" s="1242"/>
      <c r="F314" s="628"/>
      <c r="G314" s="628"/>
      <c r="H314" s="628"/>
      <c r="I314" s="628"/>
      <c r="J314" s="628"/>
      <c r="K314" s="628"/>
      <c r="L314" s="628"/>
      <c r="M314" s="628"/>
      <c r="N314" s="628"/>
      <c r="O314" s="628"/>
      <c r="P314" s="628"/>
      <c r="Q314" s="628"/>
      <c r="R314" s="628"/>
      <c r="S314" s="628"/>
      <c r="T314" s="628"/>
      <c r="U314" s="628"/>
      <c r="V314" s="628"/>
      <c r="W314" s="628"/>
      <c r="X314" s="628"/>
      <c r="Y314" s="628"/>
      <c r="Z314" s="141"/>
      <c r="AA314" s="794"/>
    </row>
    <row r="315" spans="1:28" s="313" customFormat="1" ht="21" customHeight="1" x14ac:dyDescent="0.2">
      <c r="A315" s="269" t="s">
        <v>1078</v>
      </c>
      <c r="B315" s="221"/>
      <c r="C315" s="628" t="s">
        <v>205</v>
      </c>
      <c r="D315" s="1242"/>
      <c r="E315" s="1242"/>
      <c r="F315" s="628"/>
      <c r="G315" s="628"/>
      <c r="H315" s="628"/>
      <c r="I315" s="1785"/>
      <c r="J315" s="1786"/>
      <c r="K315" s="1786"/>
      <c r="L315" s="1786"/>
      <c r="M315" s="1786"/>
      <c r="N315" s="1786"/>
      <c r="O315" s="1786"/>
      <c r="P315" s="1786"/>
      <c r="Q315" s="1786"/>
      <c r="R315" s="1786"/>
      <c r="S315" s="1786"/>
      <c r="T315" s="1786"/>
      <c r="U315" s="1786"/>
      <c r="V315" s="1786"/>
      <c r="W315" s="1786"/>
      <c r="X315" s="1787"/>
      <c r="Y315" s="628"/>
      <c r="Z315" s="141"/>
      <c r="AA315" s="794">
        <f>IF(I315="?",0,IF(I315&lt;&gt;"",1,0))</f>
        <v>0</v>
      </c>
    </row>
    <row r="316" spans="1:28" s="313" customFormat="1" ht="5.25" customHeight="1" x14ac:dyDescent="0.2">
      <c r="A316" s="269"/>
      <c r="B316" s="214"/>
      <c r="C316" s="215"/>
      <c r="D316" s="215"/>
      <c r="E316" s="215"/>
      <c r="F316" s="215"/>
      <c r="G316" s="215"/>
      <c r="H316" s="215"/>
      <c r="I316" s="215"/>
      <c r="J316" s="215"/>
      <c r="K316" s="215"/>
      <c r="L316" s="215"/>
      <c r="M316" s="215"/>
      <c r="N316" s="215"/>
      <c r="O316" s="215"/>
      <c r="P316" s="215"/>
      <c r="Q316" s="215"/>
      <c r="R316" s="215"/>
      <c r="S316" s="215"/>
      <c r="T316" s="215"/>
      <c r="U316" s="215"/>
      <c r="V316" s="215"/>
      <c r="W316" s="215"/>
      <c r="X316" s="215"/>
      <c r="Y316" s="215"/>
      <c r="Z316" s="145"/>
      <c r="AA316" s="794"/>
    </row>
    <row r="317" spans="1:28" s="313" customFormat="1" ht="5.25" customHeight="1" x14ac:dyDescent="0.2">
      <c r="A317" s="269"/>
      <c r="B317" s="216"/>
      <c r="C317" s="628"/>
      <c r="D317" s="628"/>
      <c r="E317" s="628"/>
      <c r="F317" s="628"/>
      <c r="G317" s="628"/>
      <c r="H317" s="628"/>
      <c r="I317" s="628"/>
      <c r="J317" s="628"/>
      <c r="K317" s="628"/>
      <c r="L317" s="628"/>
      <c r="M317" s="628"/>
      <c r="N317" s="628"/>
      <c r="O317" s="628"/>
      <c r="P317" s="628"/>
      <c r="Q317" s="628"/>
      <c r="R317" s="628"/>
      <c r="S317" s="628"/>
      <c r="T317" s="628"/>
      <c r="U317" s="628"/>
      <c r="V317" s="628"/>
      <c r="W317" s="628"/>
      <c r="X317" s="628"/>
      <c r="Y317" s="628"/>
      <c r="Z317" s="141"/>
      <c r="AA317" s="794"/>
    </row>
    <row r="318" spans="1:28" s="711" customFormat="1" ht="36" customHeight="1" x14ac:dyDescent="0.2">
      <c r="A318" s="269"/>
      <c r="B318" s="211"/>
      <c r="C318" s="2204" t="s">
        <v>750</v>
      </c>
      <c r="D318" s="2325"/>
      <c r="E318" s="2325"/>
      <c r="F318" s="2325"/>
      <c r="G318" s="2325"/>
      <c r="H318" s="2325"/>
      <c r="I318" s="2325"/>
      <c r="J318" s="2325"/>
      <c r="K318" s="2325"/>
      <c r="L318" s="2325"/>
      <c r="M318" s="2325"/>
      <c r="N318" s="2325"/>
      <c r="O318" s="2325"/>
      <c r="P318" s="2325"/>
      <c r="Q318" s="2325"/>
      <c r="R318" s="2325"/>
      <c r="S318" s="2325"/>
      <c r="T318" s="2325"/>
      <c r="U318" s="2325"/>
      <c r="V318" s="2325"/>
      <c r="W318" s="2325"/>
      <c r="X318" s="2326"/>
      <c r="Y318" s="594"/>
      <c r="Z318" s="1231"/>
      <c r="AA318" s="794"/>
      <c r="AB318" s="313"/>
    </row>
    <row r="319" spans="1:28" s="313" customFormat="1" ht="5.25" customHeight="1" x14ac:dyDescent="0.2">
      <c r="A319" s="269"/>
      <c r="B319" s="214"/>
      <c r="C319" s="215"/>
      <c r="D319" s="215"/>
      <c r="E319" s="215"/>
      <c r="F319" s="215"/>
      <c r="G319" s="215"/>
      <c r="H319" s="215"/>
      <c r="I319" s="215"/>
      <c r="J319" s="215"/>
      <c r="K319" s="215"/>
      <c r="L319" s="215"/>
      <c r="M319" s="215"/>
      <c r="N319" s="215"/>
      <c r="O319" s="215"/>
      <c r="P319" s="215"/>
      <c r="Q319" s="215"/>
      <c r="R319" s="215"/>
      <c r="S319" s="215"/>
      <c r="T319" s="215"/>
      <c r="U319" s="215"/>
      <c r="V319" s="215"/>
      <c r="W319" s="215"/>
      <c r="X319" s="215"/>
      <c r="Y319" s="215"/>
      <c r="Z319" s="145"/>
      <c r="AA319" s="794"/>
    </row>
    <row r="320" spans="1:28" s="313" customFormat="1" ht="5.25" customHeight="1" x14ac:dyDescent="0.2">
      <c r="A320" s="269"/>
      <c r="B320" s="216"/>
      <c r="C320" s="628"/>
      <c r="D320" s="628"/>
      <c r="E320" s="628"/>
      <c r="F320" s="628"/>
      <c r="G320" s="628"/>
      <c r="H320" s="628"/>
      <c r="I320" s="628"/>
      <c r="J320" s="628"/>
      <c r="K320" s="628"/>
      <c r="L320" s="628"/>
      <c r="M320" s="628"/>
      <c r="N320" s="628"/>
      <c r="O320" s="628"/>
      <c r="P320" s="628"/>
      <c r="Q320" s="628"/>
      <c r="R320" s="628"/>
      <c r="S320" s="628"/>
      <c r="T320" s="628"/>
      <c r="U320" s="628"/>
      <c r="V320" s="628"/>
      <c r="W320" s="628"/>
      <c r="X320" s="628"/>
      <c r="Y320" s="628"/>
      <c r="Z320" s="141"/>
      <c r="AA320" s="794"/>
    </row>
    <row r="321" spans="1:28" s="313" customFormat="1" ht="30.75" customHeight="1" x14ac:dyDescent="0.2">
      <c r="A321" s="269" t="s">
        <v>1077</v>
      </c>
      <c r="B321" s="216"/>
      <c r="C321" s="1782" t="s">
        <v>837</v>
      </c>
      <c r="D321" s="1782"/>
      <c r="E321" s="1782"/>
      <c r="F321" s="1782"/>
      <c r="G321" s="1782"/>
      <c r="H321" s="1782"/>
      <c r="I321" s="1782"/>
      <c r="J321" s="1782"/>
      <c r="K321" s="1782"/>
      <c r="L321" s="1782"/>
      <c r="M321" s="1782"/>
      <c r="N321" s="1675"/>
      <c r="O321" s="1675"/>
      <c r="P321" s="1675"/>
      <c r="Q321" s="1675"/>
      <c r="R321" s="1675"/>
      <c r="S321" s="1675"/>
      <c r="T321" s="1675"/>
      <c r="U321" s="1229"/>
      <c r="V321" s="1229"/>
      <c r="W321" s="1358" t="s">
        <v>849</v>
      </c>
      <c r="X321" s="1359"/>
      <c r="Y321" s="628"/>
      <c r="Z321" s="141"/>
      <c r="AA321" s="794">
        <f>IF(W321="?",0,IF(W321&lt;&gt;"",1,0))</f>
        <v>0</v>
      </c>
    </row>
    <row r="322" spans="1:28" s="313" customFormat="1" ht="10.5" customHeight="1" x14ac:dyDescent="0.2">
      <c r="A322" s="265" t="str">
        <f>IF($L$4&lt;&gt;"",$L$4,"")</f>
        <v>00000000</v>
      </c>
      <c r="B322" s="183"/>
      <c r="C322" s="184"/>
      <c r="D322" s="184"/>
      <c r="E322" s="184"/>
      <c r="F322" s="184"/>
      <c r="G322" s="184"/>
      <c r="H322" s="184"/>
      <c r="I322" s="184"/>
      <c r="J322" s="184"/>
      <c r="K322" s="184"/>
      <c r="L322" s="184"/>
      <c r="M322" s="184"/>
      <c r="N322" s="184"/>
      <c r="O322" s="184"/>
      <c r="P322" s="184"/>
      <c r="Q322" s="184"/>
      <c r="R322" s="184"/>
      <c r="S322" s="184"/>
      <c r="T322" s="184"/>
      <c r="U322" s="184"/>
      <c r="V322" s="184"/>
      <c r="W322" s="184"/>
      <c r="X322" s="184"/>
      <c r="Y322" s="184"/>
      <c r="Z322" s="149"/>
      <c r="AA322" s="794"/>
    </row>
    <row r="323" spans="1:28" s="313" customFormat="1" ht="5.25" customHeight="1" x14ac:dyDescent="0.2">
      <c r="A323" s="269"/>
      <c r="B323" s="757"/>
      <c r="C323" s="758"/>
      <c r="D323" s="758"/>
      <c r="E323" s="758"/>
      <c r="F323" s="758"/>
      <c r="G323" s="758"/>
      <c r="H323" s="758"/>
      <c r="I323" s="758"/>
      <c r="J323" s="758"/>
      <c r="K323" s="758"/>
      <c r="L323" s="758"/>
      <c r="M323" s="758"/>
      <c r="N323" s="758"/>
      <c r="O323" s="758"/>
      <c r="P323" s="758"/>
      <c r="Q323" s="758"/>
      <c r="R323" s="758"/>
      <c r="S323" s="758"/>
      <c r="T323" s="758"/>
      <c r="U323" s="758"/>
      <c r="V323" s="669"/>
      <c r="W323" s="669"/>
      <c r="X323" s="669"/>
      <c r="Y323" s="669"/>
      <c r="Z323" s="670"/>
      <c r="AA323" s="794"/>
    </row>
    <row r="324" spans="1:28" s="313" customFormat="1" ht="21" customHeight="1" x14ac:dyDescent="0.2">
      <c r="A324" s="269"/>
      <c r="B324" s="259"/>
      <c r="C324" s="2361" t="s">
        <v>942</v>
      </c>
      <c r="D324" s="2074"/>
      <c r="E324" s="2074"/>
      <c r="F324" s="2074"/>
      <c r="G324" s="693" t="s">
        <v>959</v>
      </c>
      <c r="H324" s="1432" t="str">
        <f>$L$10</f>
        <v/>
      </c>
      <c r="I324" s="2362"/>
      <c r="J324" s="2362"/>
      <c r="K324" s="2362"/>
      <c r="L324" s="2362"/>
      <c r="M324" s="2362"/>
      <c r="N324" s="2362"/>
      <c r="O324" s="2362"/>
      <c r="P324" s="2362"/>
      <c r="Q324" s="2362"/>
      <c r="R324" s="2362"/>
      <c r="S324" s="2362"/>
      <c r="T324" s="2363"/>
      <c r="U324" s="2364" t="str">
        <f>$L$4</f>
        <v>00000000</v>
      </c>
      <c r="V324" s="2365"/>
      <c r="W324" s="2365"/>
      <c r="X324" s="2366"/>
      <c r="Y324" s="672"/>
      <c r="Z324" s="175"/>
      <c r="AA324" s="794">
        <f>IF(SUM(AA325:AA398)&gt;0,10000,0)</f>
        <v>0</v>
      </c>
    </row>
    <row r="325" spans="1:28" ht="9" customHeight="1" x14ac:dyDescent="0.2">
      <c r="A325" s="269"/>
      <c r="B325" s="150"/>
      <c r="C325" s="628"/>
      <c r="D325" s="628"/>
      <c r="E325" s="628"/>
      <c r="F325" s="628"/>
      <c r="G325" s="628"/>
      <c r="H325" s="628"/>
      <c r="I325" s="628"/>
      <c r="J325" s="628"/>
      <c r="K325" s="628"/>
      <c r="L325" s="628"/>
      <c r="M325" s="628"/>
      <c r="N325" s="628"/>
      <c r="O325" s="628"/>
      <c r="P325" s="628"/>
      <c r="Q325" s="628"/>
      <c r="R325" s="628"/>
      <c r="S325" s="628"/>
      <c r="T325" s="628"/>
      <c r="U325" s="628"/>
      <c r="V325" s="628"/>
      <c r="W325" s="628"/>
      <c r="X325" s="628"/>
      <c r="Y325" s="179"/>
      <c r="Z325" s="175"/>
      <c r="AA325" s="794"/>
      <c r="AB325" s="313"/>
    </row>
    <row r="326" spans="1:28" ht="21" customHeight="1" x14ac:dyDescent="0.2">
      <c r="A326" s="272" t="s">
        <v>1070</v>
      </c>
      <c r="B326" s="150"/>
      <c r="C326" s="628"/>
      <c r="D326" s="664"/>
      <c r="E326" s="664" t="s">
        <v>1141</v>
      </c>
      <c r="F326" s="2351"/>
      <c r="G326" s="2352"/>
      <c r="H326" s="2352"/>
      <c r="I326" s="2352"/>
      <c r="J326" s="2352"/>
      <c r="K326" s="2352"/>
      <c r="L326" s="2352"/>
      <c r="M326" s="2352"/>
      <c r="N326" s="2352"/>
      <c r="O326" s="2352"/>
      <c r="P326" s="2352"/>
      <c r="Q326" s="2352"/>
      <c r="R326" s="2352"/>
      <c r="S326" s="2352"/>
      <c r="T326" s="2352"/>
      <c r="U326" s="2352"/>
      <c r="V326" s="2352"/>
      <c r="W326" s="2352"/>
      <c r="X326" s="2352"/>
      <c r="Y326" s="179"/>
      <c r="Z326" s="175"/>
      <c r="AA326" s="794">
        <f>IF(F326="?",0,IF(F326&lt;&gt;"",1,0))</f>
        <v>0</v>
      </c>
      <c r="AB326" s="313"/>
    </row>
    <row r="327" spans="1:28" s="313" customFormat="1" ht="5.25" customHeight="1" x14ac:dyDescent="0.2">
      <c r="A327" s="269"/>
      <c r="B327" s="216"/>
      <c r="C327" s="664"/>
      <c r="D327" s="664"/>
      <c r="E327" s="628"/>
      <c r="F327" s="628"/>
      <c r="G327" s="628"/>
      <c r="H327" s="628"/>
      <c r="I327" s="628"/>
      <c r="J327" s="628"/>
      <c r="K327" s="628"/>
      <c r="L327" s="628"/>
      <c r="M327" s="628"/>
      <c r="N327" s="628"/>
      <c r="O327" s="628"/>
      <c r="P327" s="628"/>
      <c r="Q327" s="628"/>
      <c r="R327" s="664"/>
      <c r="S327" s="664"/>
      <c r="T327" s="664"/>
      <c r="U327" s="664"/>
      <c r="V327" s="664"/>
      <c r="W327" s="664"/>
      <c r="X327" s="628"/>
      <c r="Y327" s="1232"/>
      <c r="Z327" s="141"/>
      <c r="AA327" s="794"/>
    </row>
    <row r="328" spans="1:28" ht="21" customHeight="1" x14ac:dyDescent="0.2">
      <c r="A328" s="272" t="s">
        <v>1071</v>
      </c>
      <c r="B328" s="150"/>
      <c r="C328" s="628"/>
      <c r="D328" s="628"/>
      <c r="E328" s="664" t="s">
        <v>799</v>
      </c>
      <c r="F328" s="2351"/>
      <c r="G328" s="2352"/>
      <c r="H328" s="628"/>
      <c r="I328" s="664" t="s">
        <v>693</v>
      </c>
      <c r="J328" s="2351"/>
      <c r="K328" s="2352"/>
      <c r="L328" s="2352"/>
      <c r="M328" s="2352"/>
      <c r="N328" s="2352"/>
      <c r="O328" s="2352"/>
      <c r="P328" s="2352"/>
      <c r="Q328" s="2352"/>
      <c r="R328" s="2352"/>
      <c r="S328" s="2352"/>
      <c r="T328" s="2352"/>
      <c r="U328" s="2352"/>
      <c r="V328" s="2352"/>
      <c r="W328" s="2352"/>
      <c r="X328" s="2352"/>
      <c r="Y328" s="179"/>
      <c r="Z328" s="175"/>
      <c r="AA328" s="794">
        <f>IF(F328="?",0,IF(F328&lt;&gt;"",1,0))+IF(J328="?",0,IF(J328&lt;&gt;"",1,0))</f>
        <v>0</v>
      </c>
      <c r="AB328" s="313"/>
    </row>
    <row r="329" spans="1:28" ht="9" customHeight="1" x14ac:dyDescent="0.2">
      <c r="A329" s="269"/>
      <c r="B329" s="259"/>
      <c r="C329" s="627"/>
      <c r="D329" s="627"/>
      <c r="E329" s="627"/>
      <c r="F329" s="627"/>
      <c r="G329" s="627"/>
      <c r="H329" s="627"/>
      <c r="I329" s="627"/>
      <c r="J329" s="627"/>
      <c r="K329" s="627"/>
      <c r="L329" s="627"/>
      <c r="M329" s="627"/>
      <c r="N329" s="627"/>
      <c r="O329" s="627"/>
      <c r="P329" s="627"/>
      <c r="Q329" s="627"/>
      <c r="R329" s="627"/>
      <c r="S329" s="627"/>
      <c r="T329" s="627"/>
      <c r="U329" s="627"/>
      <c r="V329" s="627"/>
      <c r="W329" s="627"/>
      <c r="X329" s="627"/>
      <c r="Y329" s="206"/>
      <c r="Z329" s="175"/>
      <c r="AA329" s="794"/>
      <c r="AB329" s="313"/>
    </row>
    <row r="330" spans="1:28" s="313" customFormat="1" ht="12" customHeight="1" x14ac:dyDescent="0.2">
      <c r="A330" s="269"/>
      <c r="B330" s="216"/>
      <c r="C330" s="1139"/>
      <c r="D330" s="1135"/>
      <c r="E330" s="1136"/>
      <c r="F330" s="1136"/>
      <c r="G330" s="1136"/>
      <c r="H330" s="1142"/>
      <c r="I330" s="2353" t="s">
        <v>1489</v>
      </c>
      <c r="J330" s="2354"/>
      <c r="K330" s="2354"/>
      <c r="L330" s="2354"/>
      <c r="M330" s="2354"/>
      <c r="N330" s="2354"/>
      <c r="O330" s="2354"/>
      <c r="P330" s="2354"/>
      <c r="Q330" s="2355" t="s">
        <v>1490</v>
      </c>
      <c r="R330" s="2356"/>
      <c r="S330" s="2356"/>
      <c r="T330" s="2356"/>
      <c r="U330" s="2356"/>
      <c r="V330" s="2356"/>
      <c r="W330" s="2356"/>
      <c r="X330" s="2357"/>
      <c r="Y330" s="1232"/>
      <c r="Z330" s="141"/>
      <c r="AA330" s="794"/>
    </row>
    <row r="331" spans="1:28" s="313" customFormat="1" ht="7.5" customHeight="1" thickBot="1" x14ac:dyDescent="0.25">
      <c r="A331" s="269"/>
      <c r="B331" s="216"/>
      <c r="C331" s="1139"/>
      <c r="D331" s="1135"/>
      <c r="E331" s="1136"/>
      <c r="F331" s="1136"/>
      <c r="G331" s="1136"/>
      <c r="H331" s="1140"/>
      <c r="I331" s="1143"/>
      <c r="J331" s="708"/>
      <c r="K331" s="708"/>
      <c r="L331" s="708"/>
      <c r="M331" s="708"/>
      <c r="N331" s="708"/>
      <c r="O331" s="708"/>
      <c r="P331" s="708"/>
      <c r="Q331" s="1143"/>
      <c r="R331" s="1145"/>
      <c r="S331" s="1145"/>
      <c r="T331" s="1145"/>
      <c r="U331" s="1145"/>
      <c r="V331" s="1145"/>
      <c r="W331" s="1145"/>
      <c r="X331" s="1144"/>
      <c r="Y331" s="1232"/>
      <c r="Z331" s="141"/>
      <c r="AA331" s="794"/>
    </row>
    <row r="332" spans="1:28" s="313" customFormat="1" ht="24.75" customHeight="1" thickTop="1" thickBot="1" x14ac:dyDescent="0.25">
      <c r="A332" s="272" t="s">
        <v>1585</v>
      </c>
      <c r="B332" s="216"/>
      <c r="C332" s="2358" t="s">
        <v>1535</v>
      </c>
      <c r="D332" s="2359"/>
      <c r="E332" s="2359"/>
      <c r="F332" s="2359"/>
      <c r="G332" s="2359"/>
      <c r="H332" s="2360"/>
      <c r="I332" s="2313" t="s">
        <v>849</v>
      </c>
      <c r="J332" s="2327"/>
      <c r="K332" s="2328"/>
      <c r="L332" s="2329"/>
      <c r="M332" s="2329"/>
      <c r="N332" s="1363"/>
      <c r="O332" s="1363"/>
      <c r="P332" s="1363"/>
      <c r="Q332" s="2313" t="s">
        <v>849</v>
      </c>
      <c r="R332" s="2327"/>
      <c r="S332" s="2328"/>
      <c r="T332" s="2330"/>
      <c r="U332" s="2330"/>
      <c r="V332" s="2331"/>
      <c r="W332" s="2331"/>
      <c r="X332" s="2318"/>
      <c r="Y332" s="1243"/>
      <c r="Z332" s="141"/>
      <c r="AA332" s="794">
        <f>IF(I332="?",0,IF(I332&lt;&gt;"",1,0))+IF(K332="?",0,IF(K332&lt;&gt;"",1,0))+IF(Q332="?",0,IF(Q332&lt;&gt;"",1,0))+IF(S332="?",0,IF(S332&lt;&gt;"",1,0))</f>
        <v>0</v>
      </c>
    </row>
    <row r="333" spans="1:28" s="313" customFormat="1" ht="6.75" customHeight="1" thickTop="1" x14ac:dyDescent="0.2">
      <c r="A333" s="269"/>
      <c r="B333" s="216"/>
      <c r="C333" s="1141"/>
      <c r="D333" s="1134"/>
      <c r="E333" s="215"/>
      <c r="F333" s="215"/>
      <c r="G333" s="215"/>
      <c r="H333" s="1138"/>
      <c r="I333" s="1146"/>
      <c r="J333" s="227"/>
      <c r="K333" s="227"/>
      <c r="L333" s="227"/>
      <c r="M333" s="227"/>
      <c r="N333" s="227"/>
      <c r="O333" s="227"/>
      <c r="P333" s="1147"/>
      <c r="Q333" s="1146"/>
      <c r="R333" s="227"/>
      <c r="S333" s="227"/>
      <c r="T333" s="227"/>
      <c r="U333" s="227"/>
      <c r="V333" s="227"/>
      <c r="W333" s="227"/>
      <c r="X333" s="1147"/>
      <c r="Y333" s="1243"/>
      <c r="Z333" s="141"/>
      <c r="AA333" s="794"/>
    </row>
    <row r="334" spans="1:28" s="313" customFormat="1" ht="5.25" customHeight="1" thickBot="1" x14ac:dyDescent="0.25">
      <c r="A334" s="269"/>
      <c r="B334" s="216"/>
      <c r="C334" s="1139"/>
      <c r="D334" s="1135"/>
      <c r="E334" s="1136"/>
      <c r="F334" s="1136"/>
      <c r="G334" s="1136"/>
      <c r="H334" s="1140"/>
      <c r="I334" s="1143"/>
      <c r="J334" s="708"/>
      <c r="K334" s="708"/>
      <c r="L334" s="708"/>
      <c r="M334" s="708"/>
      <c r="N334" s="708"/>
      <c r="O334" s="708"/>
      <c r="P334" s="1144"/>
      <c r="Q334" s="1143"/>
      <c r="R334" s="708"/>
      <c r="S334" s="708"/>
      <c r="T334" s="708"/>
      <c r="U334" s="708"/>
      <c r="V334" s="708"/>
      <c r="W334" s="708"/>
      <c r="X334" s="1144"/>
      <c r="Y334" s="1243"/>
      <c r="Z334" s="141"/>
      <c r="AA334" s="794"/>
    </row>
    <row r="335" spans="1:28" s="313" customFormat="1" ht="24.75" customHeight="1" thickTop="1" thickBot="1" x14ac:dyDescent="0.25">
      <c r="A335" s="272" t="s">
        <v>1586</v>
      </c>
      <c r="B335" s="216"/>
      <c r="C335" s="1137" t="s">
        <v>1515</v>
      </c>
      <c r="D335" s="664"/>
      <c r="E335" s="628"/>
      <c r="F335" s="628"/>
      <c r="G335" s="628"/>
      <c r="H335" s="628"/>
      <c r="I335" s="2313" t="s">
        <v>849</v>
      </c>
      <c r="J335" s="2327"/>
      <c r="K335" s="2328"/>
      <c r="L335" s="2329"/>
      <c r="M335" s="2329"/>
      <c r="N335" s="1363"/>
      <c r="O335" s="1363"/>
      <c r="P335" s="1363"/>
      <c r="Q335" s="2313" t="s">
        <v>849</v>
      </c>
      <c r="R335" s="2327"/>
      <c r="S335" s="2328"/>
      <c r="T335" s="2330"/>
      <c r="U335" s="2330"/>
      <c r="V335" s="2331"/>
      <c r="W335" s="2331"/>
      <c r="X335" s="2318"/>
      <c r="Y335" s="1243"/>
      <c r="Z335" s="141"/>
      <c r="AA335" s="794">
        <f>IF(I335="?",0,IF(I335&lt;&gt;"",1,0))+IF(K335="?",0,IF(K335&lt;&gt;"",1,0))+IF(Q335="?",0,IF(Q335&lt;&gt;"",1,0))+IF(S335="?",0,IF(S335&lt;&gt;"",1,0))</f>
        <v>0</v>
      </c>
    </row>
    <row r="336" spans="1:28" s="313" customFormat="1" ht="5.25" customHeight="1" thickTop="1" x14ac:dyDescent="0.2">
      <c r="A336" s="269"/>
      <c r="B336" s="216"/>
      <c r="C336" s="1141"/>
      <c r="D336" s="1134"/>
      <c r="E336" s="215"/>
      <c r="F336" s="215"/>
      <c r="G336" s="215"/>
      <c r="H336" s="1138"/>
      <c r="I336" s="1146"/>
      <c r="J336" s="227"/>
      <c r="K336" s="227"/>
      <c r="L336" s="227"/>
      <c r="M336" s="227"/>
      <c r="N336" s="227"/>
      <c r="O336" s="227"/>
      <c r="P336" s="227"/>
      <c r="Q336" s="1146"/>
      <c r="R336" s="1148"/>
      <c r="S336" s="1148"/>
      <c r="T336" s="1148"/>
      <c r="U336" s="1148"/>
      <c r="V336" s="1148"/>
      <c r="W336" s="1148"/>
      <c r="X336" s="1147"/>
      <c r="Y336" s="1243"/>
      <c r="Z336" s="141"/>
      <c r="AA336" s="794"/>
    </row>
    <row r="337" spans="1:28" s="313" customFormat="1" ht="9" customHeight="1" x14ac:dyDescent="0.2">
      <c r="A337" s="269"/>
      <c r="B337" s="216"/>
      <c r="C337" s="664"/>
      <c r="D337" s="664"/>
      <c r="E337" s="628"/>
      <c r="F337" s="628"/>
      <c r="G337" s="628"/>
      <c r="H337" s="628"/>
      <c r="I337" s="628"/>
      <c r="J337" s="628"/>
      <c r="K337" s="628"/>
      <c r="L337" s="628"/>
      <c r="M337" s="628"/>
      <c r="N337" s="628"/>
      <c r="O337" s="628"/>
      <c r="P337" s="628"/>
      <c r="Q337" s="628"/>
      <c r="R337" s="664"/>
      <c r="S337" s="664"/>
      <c r="T337" s="664"/>
      <c r="U337" s="664"/>
      <c r="V337" s="664"/>
      <c r="W337" s="664"/>
      <c r="X337" s="628"/>
      <c r="Y337" s="1243"/>
      <c r="Z337" s="141"/>
      <c r="AA337" s="794"/>
    </row>
    <row r="338" spans="1:28" s="313" customFormat="1" ht="24" customHeight="1" x14ac:dyDescent="0.2">
      <c r="A338" s="272" t="s">
        <v>1072</v>
      </c>
      <c r="B338" s="216"/>
      <c r="C338" s="2332" t="s">
        <v>1146</v>
      </c>
      <c r="D338" s="2333"/>
      <c r="E338" s="2333"/>
      <c r="F338" s="2333"/>
      <c r="G338" s="2333"/>
      <c r="H338" s="2333"/>
      <c r="I338" s="2333"/>
      <c r="J338" s="2333"/>
      <c r="K338" s="2333"/>
      <c r="L338" s="2333"/>
      <c r="M338" s="2333"/>
      <c r="N338" s="2333"/>
      <c r="O338" s="2333"/>
      <c r="P338" s="2333"/>
      <c r="Q338" s="2333"/>
      <c r="R338" s="2333"/>
      <c r="S338" s="2333"/>
      <c r="T338" s="2333"/>
      <c r="U338" s="1241"/>
      <c r="V338" s="1213" t="s">
        <v>849</v>
      </c>
      <c r="W338" s="93"/>
      <c r="X338" s="1213" t="s">
        <v>849</v>
      </c>
      <c r="Y338" s="664"/>
      <c r="Z338" s="141"/>
      <c r="AA338" s="794">
        <f>IF(V338="?",0,IF(V338&lt;&gt;"",1,0))+IF(X338="?",0,IF(X338&lt;&gt;"",1,0))</f>
        <v>0</v>
      </c>
    </row>
    <row r="339" spans="1:28" s="313" customFormat="1" ht="9" customHeight="1" x14ac:dyDescent="0.2">
      <c r="A339" s="269"/>
      <c r="B339" s="216"/>
      <c r="C339" s="664"/>
      <c r="D339" s="664"/>
      <c r="E339" s="628"/>
      <c r="F339" s="628"/>
      <c r="G339" s="628"/>
      <c r="H339" s="628"/>
      <c r="I339" s="628"/>
      <c r="J339" s="628"/>
      <c r="K339" s="628"/>
      <c r="L339" s="628"/>
      <c r="M339" s="628"/>
      <c r="N339" s="628"/>
      <c r="O339" s="628"/>
      <c r="P339" s="628"/>
      <c r="Q339" s="628"/>
      <c r="R339" s="664"/>
      <c r="S339" s="664"/>
      <c r="T339" s="664"/>
      <c r="U339" s="664"/>
      <c r="V339" s="664"/>
      <c r="W339" s="664"/>
      <c r="X339" s="628"/>
      <c r="Y339" s="1243"/>
      <c r="Z339" s="141"/>
      <c r="AA339" s="794"/>
    </row>
    <row r="340" spans="1:28" s="313" customFormat="1" ht="21" customHeight="1" x14ac:dyDescent="0.2">
      <c r="A340" s="272" t="s">
        <v>1073</v>
      </c>
      <c r="B340" s="216"/>
      <c r="C340" s="664"/>
      <c r="D340" s="664"/>
      <c r="E340" s="664"/>
      <c r="F340" s="664"/>
      <c r="G340" s="664"/>
      <c r="H340" s="664" t="s">
        <v>1042</v>
      </c>
      <c r="I340" s="2334" t="s">
        <v>849</v>
      </c>
      <c r="J340" s="2335"/>
      <c r="K340" s="2335"/>
      <c r="L340" s="2335"/>
      <c r="M340" s="2336"/>
      <c r="N340" s="2336"/>
      <c r="O340" s="2336"/>
      <c r="P340" s="2336"/>
      <c r="Q340" s="2336"/>
      <c r="R340" s="2336"/>
      <c r="S340" s="2336"/>
      <c r="T340" s="2336"/>
      <c r="U340" s="2336"/>
      <c r="V340" s="2336"/>
      <c r="W340" s="2336"/>
      <c r="X340" s="2337"/>
      <c r="Y340" s="1243"/>
      <c r="Z340" s="141"/>
      <c r="AA340" s="794">
        <f>IF(I340="?",0,IF(I340&lt;&gt;"",1,0))</f>
        <v>0</v>
      </c>
    </row>
    <row r="341" spans="1:28" s="313" customFormat="1" ht="5.25" customHeight="1" x14ac:dyDescent="0.2">
      <c r="A341" s="269"/>
      <c r="B341" s="216"/>
      <c r="C341" s="664"/>
      <c r="D341" s="664"/>
      <c r="E341" s="628"/>
      <c r="F341" s="628"/>
      <c r="G341" s="628"/>
      <c r="H341" s="628"/>
      <c r="I341" s="628"/>
      <c r="J341" s="628"/>
      <c r="K341" s="628"/>
      <c r="L341" s="628"/>
      <c r="M341" s="628"/>
      <c r="N341" s="628"/>
      <c r="O341" s="628"/>
      <c r="P341" s="628"/>
      <c r="Q341" s="628"/>
      <c r="R341" s="664"/>
      <c r="S341" s="664"/>
      <c r="T341" s="664"/>
      <c r="U341" s="664"/>
      <c r="V341" s="664"/>
      <c r="W341" s="664"/>
      <c r="X341" s="628"/>
      <c r="Y341" s="1243"/>
      <c r="Z341" s="141"/>
      <c r="AA341" s="794"/>
    </row>
    <row r="342" spans="1:28" s="313" customFormat="1" ht="21" customHeight="1" x14ac:dyDescent="0.2">
      <c r="A342" s="272" t="s">
        <v>1079</v>
      </c>
      <c r="B342" s="216"/>
      <c r="C342" s="628" t="s">
        <v>1517</v>
      </c>
      <c r="D342" s="664"/>
      <c r="E342" s="664"/>
      <c r="F342" s="664"/>
      <c r="G342" s="664"/>
      <c r="H342" s="664"/>
      <c r="I342" s="664"/>
      <c r="J342" s="664"/>
      <c r="K342" s="664"/>
      <c r="L342" s="664"/>
      <c r="M342" s="664"/>
      <c r="N342" s="664"/>
      <c r="O342" s="664"/>
      <c r="P342" s="664"/>
      <c r="Q342" s="1213" t="s">
        <v>849</v>
      </c>
      <c r="R342" s="627" t="s">
        <v>1050</v>
      </c>
      <c r="S342" s="1243"/>
      <c r="T342" s="1213" t="s">
        <v>849</v>
      </c>
      <c r="U342" s="627" t="s">
        <v>1051</v>
      </c>
      <c r="V342" s="1243"/>
      <c r="W342" s="1213" t="s">
        <v>849</v>
      </c>
      <c r="X342" s="627" t="s">
        <v>1052</v>
      </c>
      <c r="Y342" s="1243"/>
      <c r="Z342" s="141"/>
      <c r="AA342" s="794">
        <f>IF(Q342="?",0,IF(Q342&lt;&gt;"",1,0))+IF(T342="?",0,IF(T342&lt;&gt;"",1,0))+IF(W342="?",0,IF(W342&lt;&gt;"",1,0))</f>
        <v>0</v>
      </c>
    </row>
    <row r="343" spans="1:28" ht="9" customHeight="1" x14ac:dyDescent="0.2">
      <c r="A343" s="269"/>
      <c r="B343" s="259"/>
      <c r="C343" s="627"/>
      <c r="D343" s="627"/>
      <c r="E343" s="627"/>
      <c r="F343" s="627"/>
      <c r="G343" s="627"/>
      <c r="H343" s="627"/>
      <c r="I343" s="627"/>
      <c r="J343" s="627"/>
      <c r="K343" s="627"/>
      <c r="L343" s="627"/>
      <c r="M343" s="627"/>
      <c r="N343" s="627"/>
      <c r="O343" s="627"/>
      <c r="P343" s="627"/>
      <c r="Q343" s="627"/>
      <c r="R343" s="627"/>
      <c r="S343" s="627"/>
      <c r="T343" s="627"/>
      <c r="U343" s="627"/>
      <c r="V343" s="627"/>
      <c r="W343" s="627"/>
      <c r="X343" s="627"/>
      <c r="Y343" s="206"/>
      <c r="Z343" s="175"/>
      <c r="AA343" s="794"/>
      <c r="AB343" s="313"/>
    </row>
    <row r="344" spans="1:28" s="312" customFormat="1" ht="27" customHeight="1" x14ac:dyDescent="0.2">
      <c r="A344" s="397" t="s">
        <v>219</v>
      </c>
      <c r="B344" s="155"/>
      <c r="C344" s="2338" t="s">
        <v>1521</v>
      </c>
      <c r="D344" s="2339"/>
      <c r="E344" s="2339"/>
      <c r="F344" s="2339"/>
      <c r="G344" s="2339"/>
      <c r="H344" s="2339"/>
      <c r="I344" s="2339"/>
      <c r="J344" s="2339"/>
      <c r="K344" s="2339"/>
      <c r="L344" s="2339"/>
      <c r="M344" s="2339"/>
      <c r="N344" s="2339"/>
      <c r="O344" s="2339"/>
      <c r="P344" s="2339"/>
      <c r="Q344" s="2339"/>
      <c r="R344" s="2339"/>
      <c r="S344" s="2339"/>
      <c r="T344" s="2340"/>
      <c r="U344" s="2340"/>
      <c r="V344" s="2340"/>
      <c r="W344" s="2340"/>
      <c r="X344" s="2341"/>
      <c r="Y344" s="225"/>
      <c r="Z344" s="156"/>
      <c r="AA344" s="794"/>
      <c r="AB344" s="313"/>
    </row>
    <row r="345" spans="1:28" ht="5.25" customHeight="1" x14ac:dyDescent="0.2">
      <c r="A345" s="269"/>
      <c r="B345" s="259"/>
      <c r="C345" s="627"/>
      <c r="D345" s="627"/>
      <c r="E345" s="627"/>
      <c r="F345" s="627"/>
      <c r="G345" s="627"/>
      <c r="H345" s="627"/>
      <c r="I345" s="627"/>
      <c r="J345" s="627"/>
      <c r="K345" s="627"/>
      <c r="L345" s="627"/>
      <c r="M345" s="627"/>
      <c r="N345" s="627"/>
      <c r="O345" s="627"/>
      <c r="P345" s="627"/>
      <c r="Q345" s="627"/>
      <c r="R345" s="627"/>
      <c r="S345" s="627"/>
      <c r="T345" s="627"/>
      <c r="U345" s="627"/>
      <c r="V345" s="627"/>
      <c r="W345" s="627"/>
      <c r="X345" s="627"/>
      <c r="Y345" s="206"/>
      <c r="Z345" s="175"/>
      <c r="AA345" s="794"/>
      <c r="AB345" s="313"/>
    </row>
    <row r="346" spans="1:28" s="313" customFormat="1" ht="21" customHeight="1" x14ac:dyDescent="0.2">
      <c r="A346" s="272" t="s">
        <v>1251</v>
      </c>
      <c r="B346" s="216"/>
      <c r="C346" s="2342" t="s">
        <v>1370</v>
      </c>
      <c r="D346" s="2342"/>
      <c r="E346" s="2342"/>
      <c r="F346" s="2342"/>
      <c r="G346" s="2342"/>
      <c r="H346" s="2342"/>
      <c r="I346" s="2342"/>
      <c r="J346" s="2342"/>
      <c r="K346" s="2342"/>
      <c r="L346" s="2342"/>
      <c r="M346" s="664"/>
      <c r="N346" s="2343"/>
      <c r="O346" s="2344"/>
      <c r="P346" s="2345"/>
      <c r="Q346" s="627" t="s">
        <v>783</v>
      </c>
      <c r="R346" s="664"/>
      <c r="S346" s="664"/>
      <c r="T346" s="2343"/>
      <c r="U346" s="2343"/>
      <c r="V346" s="2343"/>
      <c r="W346" s="627" t="s">
        <v>1043</v>
      </c>
      <c r="X346" s="664"/>
      <c r="Y346" s="664"/>
      <c r="Z346" s="141"/>
      <c r="AA346" s="794">
        <f>IF(N346="?",0,IF(N346&lt;&gt;"",1,0))+IF(T346="?",0,IF(T346&lt;&gt;"",1,0))</f>
        <v>0</v>
      </c>
    </row>
    <row r="347" spans="1:28" s="313" customFormat="1" ht="5.25" customHeight="1" x14ac:dyDescent="0.2">
      <c r="A347" s="269"/>
      <c r="B347" s="216"/>
      <c r="C347" s="664"/>
      <c r="D347" s="664"/>
      <c r="E347" s="628"/>
      <c r="F347" s="628"/>
      <c r="G347" s="628"/>
      <c r="H347" s="628"/>
      <c r="I347" s="628"/>
      <c r="J347" s="628"/>
      <c r="K347" s="628"/>
      <c r="L347" s="628"/>
      <c r="M347" s="628"/>
      <c r="N347" s="628"/>
      <c r="O347" s="628"/>
      <c r="P347" s="628"/>
      <c r="Q347" s="628"/>
      <c r="R347" s="664"/>
      <c r="S347" s="664"/>
      <c r="T347" s="664"/>
      <c r="U347" s="664"/>
      <c r="V347" s="664"/>
      <c r="W347" s="664"/>
      <c r="X347" s="628"/>
      <c r="Y347" s="1243"/>
      <c r="Z347" s="141"/>
      <c r="AA347" s="794"/>
    </row>
    <row r="348" spans="1:28" s="312" customFormat="1" ht="27" customHeight="1" x14ac:dyDescent="0.2">
      <c r="A348" s="397" t="s">
        <v>219</v>
      </c>
      <c r="B348" s="155"/>
      <c r="C348" s="2338" t="s">
        <v>1262</v>
      </c>
      <c r="D348" s="2339"/>
      <c r="E348" s="2339"/>
      <c r="F348" s="2339"/>
      <c r="G348" s="2339"/>
      <c r="H348" s="2339"/>
      <c r="I348" s="2339"/>
      <c r="J348" s="2339"/>
      <c r="K348" s="2339"/>
      <c r="L348" s="2339"/>
      <c r="M348" s="2339"/>
      <c r="N348" s="2339"/>
      <c r="O348" s="2339"/>
      <c r="P348" s="2339"/>
      <c r="Q348" s="2339"/>
      <c r="R348" s="2339"/>
      <c r="S348" s="2339"/>
      <c r="T348" s="2340"/>
      <c r="U348" s="2340"/>
      <c r="V348" s="2340"/>
      <c r="W348" s="2340"/>
      <c r="X348" s="2341"/>
      <c r="Y348" s="225"/>
      <c r="Z348" s="156"/>
      <c r="AA348" s="794"/>
      <c r="AB348" s="313"/>
    </row>
    <row r="349" spans="1:28" s="313" customFormat="1" ht="5.25" customHeight="1" x14ac:dyDescent="0.2">
      <c r="A349" s="269"/>
      <c r="B349" s="216"/>
      <c r="C349" s="664"/>
      <c r="D349" s="664"/>
      <c r="E349" s="628"/>
      <c r="F349" s="628"/>
      <c r="G349" s="628"/>
      <c r="H349" s="628"/>
      <c r="I349" s="628"/>
      <c r="J349" s="628"/>
      <c r="K349" s="628"/>
      <c r="L349" s="628"/>
      <c r="M349" s="628"/>
      <c r="N349" s="628"/>
      <c r="O349" s="628"/>
      <c r="P349" s="628"/>
      <c r="Q349" s="628"/>
      <c r="R349" s="664"/>
      <c r="S349" s="664"/>
      <c r="T349" s="664"/>
      <c r="U349" s="664"/>
      <c r="V349" s="664"/>
      <c r="W349" s="664"/>
      <c r="X349" s="628"/>
      <c r="Y349" s="1243"/>
      <c r="Z349" s="141"/>
      <c r="AA349" s="794"/>
    </row>
    <row r="350" spans="1:28" s="313" customFormat="1" ht="21" customHeight="1" x14ac:dyDescent="0.2">
      <c r="A350" s="272" t="s">
        <v>1252</v>
      </c>
      <c r="B350" s="216"/>
      <c r="C350" s="2342" t="s">
        <v>1371</v>
      </c>
      <c r="D350" s="2342"/>
      <c r="E350" s="2342"/>
      <c r="F350" s="2342"/>
      <c r="G350" s="2342"/>
      <c r="H350" s="2342"/>
      <c r="I350" s="2342"/>
      <c r="J350" s="2342"/>
      <c r="K350" s="2342"/>
      <c r="L350" s="2342"/>
      <c r="M350" s="664"/>
      <c r="N350" s="2343"/>
      <c r="O350" s="2344"/>
      <c r="P350" s="2345"/>
      <c r="Q350" s="627" t="s">
        <v>783</v>
      </c>
      <c r="R350" s="664"/>
      <c r="S350" s="664"/>
      <c r="T350" s="2343"/>
      <c r="U350" s="2344"/>
      <c r="V350" s="2345"/>
      <c r="W350" s="627" t="s">
        <v>1043</v>
      </c>
      <c r="X350" s="664"/>
      <c r="Y350" s="664"/>
      <c r="Z350" s="141"/>
      <c r="AA350" s="794">
        <f>IF(N350="?",0,IF(N350&lt;&gt;"",1,0))+IF(T350="?",0,IF(T350&lt;&gt;"",1,0))</f>
        <v>0</v>
      </c>
    </row>
    <row r="351" spans="1:28" s="313" customFormat="1" ht="9" customHeight="1" x14ac:dyDescent="0.2">
      <c r="A351" s="269"/>
      <c r="B351" s="259"/>
      <c r="C351" s="627"/>
      <c r="D351" s="627"/>
      <c r="E351" s="627"/>
      <c r="F351" s="627"/>
      <c r="G351" s="627"/>
      <c r="H351" s="627"/>
      <c r="I351" s="627"/>
      <c r="J351" s="627"/>
      <c r="K351" s="627"/>
      <c r="L351" s="627"/>
      <c r="M351" s="627"/>
      <c r="N351" s="627"/>
      <c r="O351" s="627"/>
      <c r="P351" s="627"/>
      <c r="Q351" s="627"/>
      <c r="R351" s="627"/>
      <c r="S351" s="627"/>
      <c r="T351" s="627"/>
      <c r="U351" s="627"/>
      <c r="V351" s="627"/>
      <c r="W351" s="627"/>
      <c r="X351" s="627"/>
      <c r="Y351" s="206"/>
      <c r="Z351" s="175"/>
      <c r="AA351" s="794"/>
    </row>
    <row r="352" spans="1:28" s="312" customFormat="1" ht="23.25" customHeight="1" x14ac:dyDescent="0.2">
      <c r="A352" s="397" t="s">
        <v>219</v>
      </c>
      <c r="B352" s="155"/>
      <c r="C352" s="2320" t="s">
        <v>1491</v>
      </c>
      <c r="D352" s="2321"/>
      <c r="E352" s="2321"/>
      <c r="F352" s="2321"/>
      <c r="G352" s="2321"/>
      <c r="H352" s="2321"/>
      <c r="I352" s="2321"/>
      <c r="J352" s="2321"/>
      <c r="K352" s="2321"/>
      <c r="L352" s="2321"/>
      <c r="M352" s="2321"/>
      <c r="N352" s="2321"/>
      <c r="O352" s="2321"/>
      <c r="P352" s="2321"/>
      <c r="Q352" s="2321"/>
      <c r="R352" s="2321"/>
      <c r="S352" s="2321"/>
      <c r="T352" s="2346"/>
      <c r="U352" s="2346"/>
      <c r="V352" s="2346"/>
      <c r="W352" s="2346"/>
      <c r="X352" s="2347"/>
      <c r="Y352" s="225"/>
      <c r="Z352" s="156"/>
      <c r="AA352" s="794"/>
      <c r="AB352" s="313"/>
    </row>
    <row r="353" spans="1:28" s="313" customFormat="1" ht="5.25" customHeight="1" x14ac:dyDescent="0.2">
      <c r="A353" s="269"/>
      <c r="B353" s="259"/>
      <c r="C353" s="627"/>
      <c r="D353" s="627"/>
      <c r="E353" s="627"/>
      <c r="F353" s="627"/>
      <c r="G353" s="627"/>
      <c r="H353" s="627"/>
      <c r="I353" s="627"/>
      <c r="J353" s="627"/>
      <c r="K353" s="627"/>
      <c r="L353" s="627"/>
      <c r="M353" s="627"/>
      <c r="N353" s="627"/>
      <c r="O353" s="627"/>
      <c r="P353" s="627"/>
      <c r="Q353" s="627"/>
      <c r="R353" s="627"/>
      <c r="S353" s="627"/>
      <c r="T353" s="627"/>
      <c r="U353" s="627"/>
      <c r="V353" s="627"/>
      <c r="W353" s="627"/>
      <c r="X353" s="627"/>
      <c r="Y353" s="206"/>
      <c r="Z353" s="175"/>
      <c r="AA353" s="794"/>
    </row>
    <row r="354" spans="1:28" s="313" customFormat="1" ht="21" customHeight="1" x14ac:dyDescent="0.2">
      <c r="A354" s="272" t="s">
        <v>1074</v>
      </c>
      <c r="B354" s="216"/>
      <c r="C354" s="628" t="s">
        <v>1831</v>
      </c>
      <c r="D354" s="664"/>
      <c r="E354" s="664"/>
      <c r="F354" s="664"/>
      <c r="G354" s="664"/>
      <c r="H354" s="664"/>
      <c r="I354" s="664"/>
      <c r="J354" s="628"/>
      <c r="K354" s="628"/>
      <c r="L354" s="628"/>
      <c r="M354" s="628"/>
      <c r="N354" s="628"/>
      <c r="O354" s="628"/>
      <c r="P354" s="628"/>
      <c r="Q354" s="628"/>
      <c r="R354" s="628"/>
      <c r="S354" s="628"/>
      <c r="T354" s="2343"/>
      <c r="U354" s="2344"/>
      <c r="V354" s="2345"/>
      <c r="W354" s="627" t="s">
        <v>122</v>
      </c>
      <c r="X354" s="664"/>
      <c r="Y354" s="664"/>
      <c r="Z354" s="141"/>
      <c r="AA354" s="794">
        <f>IF(T354="?",0,IF(T354&lt;&gt;"",1,0))</f>
        <v>0</v>
      </c>
    </row>
    <row r="355" spans="1:28" s="313" customFormat="1" ht="5.25" customHeight="1" x14ac:dyDescent="0.2">
      <c r="A355" s="269"/>
      <c r="B355" s="259"/>
      <c r="C355" s="627"/>
      <c r="D355" s="627"/>
      <c r="E355" s="627"/>
      <c r="F355" s="627"/>
      <c r="G355" s="627"/>
      <c r="H355" s="627"/>
      <c r="I355" s="627"/>
      <c r="J355" s="627"/>
      <c r="K355" s="627"/>
      <c r="L355" s="627"/>
      <c r="M355" s="627"/>
      <c r="N355" s="627"/>
      <c r="O355" s="627"/>
      <c r="P355" s="627"/>
      <c r="Q355" s="627"/>
      <c r="R355" s="627"/>
      <c r="S355" s="627"/>
      <c r="T355" s="627"/>
      <c r="U355" s="627"/>
      <c r="V355" s="627"/>
      <c r="W355" s="627"/>
      <c r="X355" s="206"/>
      <c r="Y355" s="206"/>
      <c r="Z355" s="175"/>
      <c r="AA355" s="794"/>
    </row>
    <row r="356" spans="1:28" s="313" customFormat="1" ht="21" customHeight="1" x14ac:dyDescent="0.2">
      <c r="A356" s="272" t="s">
        <v>1587</v>
      </c>
      <c r="B356" s="216"/>
      <c r="C356" s="628" t="s">
        <v>1749</v>
      </c>
      <c r="D356" s="664"/>
      <c r="E356" s="664"/>
      <c r="F356" s="664"/>
      <c r="G356" s="664"/>
      <c r="H356" s="664"/>
      <c r="I356" s="664"/>
      <c r="J356" s="628"/>
      <c r="K356" s="628"/>
      <c r="L356" s="628"/>
      <c r="M356" s="664"/>
      <c r="N356" s="2348"/>
      <c r="O356" s="2349"/>
      <c r="P356" s="2350"/>
      <c r="Q356" s="627" t="s">
        <v>1493</v>
      </c>
      <c r="R356" s="628"/>
      <c r="S356" s="628"/>
      <c r="T356" s="2348"/>
      <c r="U356" s="2349"/>
      <c r="V356" s="2350"/>
      <c r="W356" s="627" t="s">
        <v>1492</v>
      </c>
      <c r="X356" s="664"/>
      <c r="Y356" s="664"/>
      <c r="Z356" s="141"/>
      <c r="AA356" s="794">
        <f>IF(N356="?",0,IF(N356&lt;&gt;"",1,0))+IF(T356="?",0,IF(T356&lt;&gt;"",1,0))</f>
        <v>0</v>
      </c>
    </row>
    <row r="357" spans="1:28" s="313" customFormat="1" ht="9" customHeight="1" x14ac:dyDescent="0.2">
      <c r="A357" s="269"/>
      <c r="B357" s="259"/>
      <c r="C357" s="627"/>
      <c r="D357" s="627"/>
      <c r="E357" s="627"/>
      <c r="F357" s="627"/>
      <c r="G357" s="627"/>
      <c r="H357" s="627"/>
      <c r="I357" s="627"/>
      <c r="J357" s="627"/>
      <c r="K357" s="627"/>
      <c r="L357" s="627"/>
      <c r="M357" s="627"/>
      <c r="N357" s="627"/>
      <c r="O357" s="627"/>
      <c r="P357" s="627"/>
      <c r="Q357" s="627"/>
      <c r="R357" s="627"/>
      <c r="S357" s="627"/>
      <c r="T357" s="627"/>
      <c r="U357" s="627"/>
      <c r="V357" s="627"/>
      <c r="W357" s="627"/>
      <c r="X357" s="627"/>
      <c r="Y357" s="206"/>
      <c r="Z357" s="175"/>
      <c r="AA357" s="794"/>
    </row>
    <row r="358" spans="1:28" s="313" customFormat="1" ht="36" customHeight="1" x14ac:dyDescent="0.2">
      <c r="A358" s="746" t="s">
        <v>219</v>
      </c>
      <c r="B358" s="221"/>
      <c r="C358" s="1543" t="s">
        <v>1516</v>
      </c>
      <c r="D358" s="2218"/>
      <c r="E358" s="2218"/>
      <c r="F358" s="2218"/>
      <c r="G358" s="2218"/>
      <c r="H358" s="2218"/>
      <c r="I358" s="2218"/>
      <c r="J358" s="2218"/>
      <c r="K358" s="2218"/>
      <c r="L358" s="2218"/>
      <c r="M358" s="2218"/>
      <c r="N358" s="2218"/>
      <c r="O358" s="2218"/>
      <c r="P358" s="2218"/>
      <c r="Q358" s="2218"/>
      <c r="R358" s="2218"/>
      <c r="S358" s="2218"/>
      <c r="T358" s="2218"/>
      <c r="U358" s="2218"/>
      <c r="V358" s="2218"/>
      <c r="W358" s="2218"/>
      <c r="X358" s="2219"/>
      <c r="Y358" s="1240"/>
      <c r="Z358" s="254"/>
      <c r="AA358" s="794"/>
    </row>
    <row r="359" spans="1:28" s="313" customFormat="1" ht="5.25" customHeight="1" x14ac:dyDescent="0.2">
      <c r="A359" s="269"/>
      <c r="B359" s="259"/>
      <c r="C359" s="627"/>
      <c r="D359" s="627"/>
      <c r="E359" s="627"/>
      <c r="F359" s="627"/>
      <c r="G359" s="627"/>
      <c r="H359" s="627"/>
      <c r="I359" s="627"/>
      <c r="J359" s="627"/>
      <c r="K359" s="627"/>
      <c r="L359" s="627"/>
      <c r="M359" s="627"/>
      <c r="N359" s="627"/>
      <c r="O359" s="627"/>
      <c r="P359" s="627"/>
      <c r="Q359" s="627"/>
      <c r="R359" s="627"/>
      <c r="S359" s="627"/>
      <c r="T359" s="627"/>
      <c r="U359" s="627"/>
      <c r="V359" s="627"/>
      <c r="W359" s="627"/>
      <c r="X359" s="627"/>
      <c r="Y359" s="206"/>
      <c r="Z359" s="175"/>
      <c r="AA359" s="794"/>
    </row>
    <row r="360" spans="1:28" s="313" customFormat="1" ht="12" customHeight="1" x14ac:dyDescent="0.2">
      <c r="A360" s="269"/>
      <c r="B360" s="216"/>
      <c r="C360" s="242" t="s">
        <v>1495</v>
      </c>
      <c r="D360" s="1149"/>
      <c r="E360" s="1149"/>
      <c r="F360" s="1149"/>
      <c r="G360" s="1149"/>
      <c r="H360" s="1149"/>
      <c r="I360" s="1149"/>
      <c r="J360" s="1149"/>
      <c r="K360" s="1149"/>
      <c r="L360" s="1149"/>
      <c r="M360" s="1149"/>
      <c r="N360" s="1149"/>
      <c r="O360" s="1149"/>
      <c r="P360" s="1149"/>
      <c r="Q360" s="1149"/>
      <c r="R360" s="1149"/>
      <c r="S360" s="1149"/>
      <c r="T360" s="1149"/>
      <c r="U360" s="1149"/>
      <c r="V360" s="1149"/>
      <c r="W360" s="1149"/>
      <c r="X360" s="1149"/>
      <c r="Y360" s="1243"/>
      <c r="Z360" s="141"/>
      <c r="AA360" s="794"/>
    </row>
    <row r="361" spans="1:28" s="313" customFormat="1" ht="5.25" customHeight="1" thickBot="1" x14ac:dyDescent="0.25">
      <c r="A361" s="269"/>
      <c r="B361" s="216"/>
      <c r="C361" s="1139"/>
      <c r="D361" s="1135"/>
      <c r="E361" s="1136"/>
      <c r="F361" s="1136"/>
      <c r="G361" s="1143"/>
      <c r="H361" s="708"/>
      <c r="I361" s="708"/>
      <c r="J361" s="708"/>
      <c r="K361" s="708"/>
      <c r="L361" s="708"/>
      <c r="M361" s="708"/>
      <c r="N361" s="708"/>
      <c r="O361" s="708"/>
      <c r="P361" s="708"/>
      <c r="Q361" s="708"/>
      <c r="R361" s="708"/>
      <c r="S361" s="1145"/>
      <c r="T361" s="1145"/>
      <c r="U361" s="1145"/>
      <c r="V361" s="1145"/>
      <c r="W361" s="1145"/>
      <c r="X361" s="1144"/>
      <c r="Y361" s="1243"/>
      <c r="Z361" s="141"/>
      <c r="AA361" s="794"/>
    </row>
    <row r="362" spans="1:28" s="313" customFormat="1" ht="24" customHeight="1" thickTop="1" thickBot="1" x14ac:dyDescent="0.25">
      <c r="A362" s="1236" t="s">
        <v>1588</v>
      </c>
      <c r="B362" s="216"/>
      <c r="C362" s="2313" t="s">
        <v>849</v>
      </c>
      <c r="D362" s="2314"/>
      <c r="E362" s="2315"/>
      <c r="F362" s="2316"/>
      <c r="G362" s="2317"/>
      <c r="H362" s="1363"/>
      <c r="I362" s="1363"/>
      <c r="J362" s="1363"/>
      <c r="K362" s="1363"/>
      <c r="L362" s="1363"/>
      <c r="M362" s="1363"/>
      <c r="N362" s="1363"/>
      <c r="O362" s="1363"/>
      <c r="P362" s="1363"/>
      <c r="Q362" s="1363"/>
      <c r="R362" s="1363"/>
      <c r="S362" s="1363"/>
      <c r="T362" s="1363"/>
      <c r="U362" s="1363"/>
      <c r="V362" s="1363"/>
      <c r="W362" s="1363"/>
      <c r="X362" s="2318"/>
      <c r="Y362" s="1243"/>
      <c r="Z362" s="141"/>
      <c r="AA362" s="794">
        <f>IF(C362="?",0,IF(C362&lt;&gt;"",1,0))+IF(G362="?",0,IF(G362&lt;&gt;"",1,0))</f>
        <v>0</v>
      </c>
    </row>
    <row r="363" spans="1:28" s="313" customFormat="1" ht="5.25" customHeight="1" thickTop="1" x14ac:dyDescent="0.2">
      <c r="A363" s="269"/>
      <c r="B363" s="216"/>
      <c r="C363" s="1141"/>
      <c r="D363" s="1134"/>
      <c r="E363" s="215"/>
      <c r="F363" s="215"/>
      <c r="G363" s="1146"/>
      <c r="H363" s="227"/>
      <c r="I363" s="227"/>
      <c r="J363" s="227"/>
      <c r="K363" s="227"/>
      <c r="L363" s="227"/>
      <c r="M363" s="227"/>
      <c r="N363" s="227"/>
      <c r="O363" s="227"/>
      <c r="P363" s="227"/>
      <c r="Q363" s="227"/>
      <c r="R363" s="227"/>
      <c r="S363" s="227"/>
      <c r="T363" s="227"/>
      <c r="U363" s="227"/>
      <c r="V363" s="227"/>
      <c r="W363" s="227"/>
      <c r="X363" s="1147"/>
      <c r="Y363" s="1243"/>
      <c r="Z363" s="141"/>
      <c r="AA363" s="794"/>
    </row>
    <row r="364" spans="1:28" s="313" customFormat="1" ht="9" customHeight="1" x14ac:dyDescent="0.2">
      <c r="A364" s="265" t="str">
        <f>IF(L307&lt;&gt;"",L307,"")</f>
        <v/>
      </c>
      <c r="B364" s="635"/>
      <c r="C364" s="262"/>
      <c r="D364" s="262"/>
      <c r="E364" s="262"/>
      <c r="F364" s="262"/>
      <c r="G364" s="262"/>
      <c r="H364" s="262"/>
      <c r="I364" s="262"/>
      <c r="J364" s="262"/>
      <c r="K364" s="262"/>
      <c r="L364" s="262"/>
      <c r="M364" s="262"/>
      <c r="N364" s="262"/>
      <c r="O364" s="262"/>
      <c r="P364" s="262"/>
      <c r="Q364" s="262"/>
      <c r="R364" s="262"/>
      <c r="S364" s="262"/>
      <c r="T364" s="262"/>
      <c r="U364" s="262"/>
      <c r="V364" s="262"/>
      <c r="W364" s="262"/>
      <c r="X364" s="262"/>
      <c r="Y364" s="668"/>
      <c r="Z364" s="196"/>
      <c r="AA364" s="794"/>
    </row>
    <row r="365" spans="1:28" s="313" customFormat="1" ht="5.25" customHeight="1" x14ac:dyDescent="0.2">
      <c r="A365" s="269"/>
      <c r="B365" s="1237"/>
      <c r="C365" s="817"/>
      <c r="D365" s="817"/>
      <c r="E365" s="817"/>
      <c r="F365" s="817"/>
      <c r="G365" s="817"/>
      <c r="H365" s="817"/>
      <c r="I365" s="817"/>
      <c r="J365" s="817"/>
      <c r="K365" s="817"/>
      <c r="L365" s="817"/>
      <c r="M365" s="817"/>
      <c r="N365" s="817"/>
      <c r="O365" s="817"/>
      <c r="P365" s="817"/>
      <c r="Q365" s="817"/>
      <c r="R365" s="817"/>
      <c r="S365" s="817"/>
      <c r="T365" s="817"/>
      <c r="U365" s="817"/>
      <c r="V365" s="817"/>
      <c r="W365" s="817"/>
      <c r="X365" s="817"/>
      <c r="Y365" s="1238"/>
      <c r="Z365" s="871"/>
      <c r="AA365" s="794"/>
    </row>
    <row r="366" spans="1:28" s="313" customFormat="1" ht="24" customHeight="1" x14ac:dyDescent="0.2">
      <c r="A366" s="385"/>
      <c r="B366" s="259"/>
      <c r="C366" s="224" t="s">
        <v>1759</v>
      </c>
      <c r="D366" s="627"/>
      <c r="E366" s="627"/>
      <c r="F366" s="627"/>
      <c r="G366" s="627"/>
      <c r="H366" s="627"/>
      <c r="I366" s="627"/>
      <c r="J366" s="627"/>
      <c r="K366" s="627"/>
      <c r="L366" s="627"/>
      <c r="M366" s="2319" t="str">
        <f>IF(J328&lt;&gt;"",J328,"")</f>
        <v/>
      </c>
      <c r="N366" s="1751"/>
      <c r="O366" s="1751"/>
      <c r="P366" s="1751"/>
      <c r="Q366" s="1751"/>
      <c r="R366" s="1751"/>
      <c r="S366" s="1751"/>
      <c r="T366" s="1751"/>
      <c r="U366" s="1751"/>
      <c r="V366" s="1751"/>
      <c r="W366" s="1751"/>
      <c r="X366" s="1751"/>
      <c r="Y366" s="206"/>
      <c r="Z366" s="175"/>
      <c r="AA366" s="794"/>
    </row>
    <row r="367" spans="1:28" s="764" customFormat="1" ht="5.25" customHeight="1" x14ac:dyDescent="0.2">
      <c r="A367" s="269"/>
      <c r="B367" s="216"/>
      <c r="C367" s="627"/>
      <c r="D367" s="628"/>
      <c r="E367" s="627"/>
      <c r="F367" s="627"/>
      <c r="G367" s="627"/>
      <c r="H367" s="627"/>
      <c r="I367" s="627"/>
      <c r="J367" s="627"/>
      <c r="K367" s="627"/>
      <c r="L367" s="627"/>
      <c r="M367" s="627"/>
      <c r="N367" s="627"/>
      <c r="O367" s="627"/>
      <c r="P367" s="627"/>
      <c r="Q367" s="627"/>
      <c r="R367" s="627"/>
      <c r="S367" s="1241"/>
      <c r="T367" s="1241"/>
      <c r="U367" s="1241"/>
      <c r="V367" s="1241"/>
      <c r="W367" s="1241"/>
      <c r="X367" s="1241"/>
      <c r="Y367" s="1243"/>
      <c r="Z367" s="141"/>
      <c r="AA367" s="797"/>
      <c r="AB367" s="313"/>
    </row>
    <row r="368" spans="1:28" s="312" customFormat="1" ht="15" customHeight="1" x14ac:dyDescent="0.2">
      <c r="A368" s="397" t="s">
        <v>219</v>
      </c>
      <c r="B368" s="155"/>
      <c r="C368" s="2320" t="s">
        <v>1054</v>
      </c>
      <c r="D368" s="2321"/>
      <c r="E368" s="2321"/>
      <c r="F368" s="2321"/>
      <c r="G368" s="2321"/>
      <c r="H368" s="2321"/>
      <c r="I368" s="2321"/>
      <c r="J368" s="2321"/>
      <c r="K368" s="2321"/>
      <c r="L368" s="2321"/>
      <c r="M368" s="2321"/>
      <c r="N368" s="2321"/>
      <c r="O368" s="2321"/>
      <c r="P368" s="2321"/>
      <c r="Q368" s="2321"/>
      <c r="R368" s="2321"/>
      <c r="S368" s="2321"/>
      <c r="T368" s="2322"/>
      <c r="U368" s="2322"/>
      <c r="V368" s="2322"/>
      <c r="W368" s="2322"/>
      <c r="X368" s="2323"/>
      <c r="Y368" s="225"/>
      <c r="Z368" s="156"/>
      <c r="AA368" s="794"/>
      <c r="AB368" s="313"/>
    </row>
    <row r="369" spans="1:28" s="313" customFormat="1" ht="9" customHeight="1" x14ac:dyDescent="0.2">
      <c r="A369" s="269"/>
      <c r="B369" s="259"/>
      <c r="C369" s="627"/>
      <c r="D369" s="627"/>
      <c r="E369" s="627"/>
      <c r="F369" s="627"/>
      <c r="G369" s="627"/>
      <c r="H369" s="627"/>
      <c r="I369" s="627"/>
      <c r="J369" s="627"/>
      <c r="K369" s="627"/>
      <c r="L369" s="627"/>
      <c r="M369" s="627"/>
      <c r="N369" s="627"/>
      <c r="O369" s="627"/>
      <c r="P369" s="627"/>
      <c r="Q369" s="627"/>
      <c r="R369" s="627"/>
      <c r="S369" s="627"/>
      <c r="T369" s="627"/>
      <c r="U369" s="627"/>
      <c r="V369" s="627"/>
      <c r="W369" s="627"/>
      <c r="X369" s="627"/>
      <c r="Y369" s="206"/>
      <c r="Z369" s="175"/>
      <c r="AA369" s="794"/>
    </row>
    <row r="370" spans="1:28" s="313" customFormat="1" ht="21" customHeight="1" x14ac:dyDescent="0.2">
      <c r="A370" s="272" t="s">
        <v>1744</v>
      </c>
      <c r="B370" s="216"/>
      <c r="C370" s="627"/>
      <c r="D370" s="1213" t="s">
        <v>849</v>
      </c>
      <c r="E370" s="627" t="s">
        <v>1673</v>
      </c>
      <c r="F370" s="627"/>
      <c r="G370" s="627"/>
      <c r="H370" s="627"/>
      <c r="I370" s="627"/>
      <c r="J370" s="627"/>
      <c r="K370" s="627"/>
      <c r="L370" s="627"/>
      <c r="M370" s="627"/>
      <c r="N370" s="627"/>
      <c r="O370" s="627"/>
      <c r="P370" s="627"/>
      <c r="Q370" s="627"/>
      <c r="R370" s="627"/>
      <c r="S370" s="627"/>
      <c r="T370" s="627"/>
      <c r="U370" s="627"/>
      <c r="V370" s="627"/>
      <c r="W370" s="627"/>
      <c r="X370" s="627"/>
      <c r="Y370" s="206"/>
      <c r="Z370" s="141"/>
      <c r="AA370" s="794">
        <f>IF(D370="?",0,IF(D370&lt;&gt;"",1,0))</f>
        <v>0</v>
      </c>
    </row>
    <row r="371" spans="1:28" s="764" customFormat="1" ht="5.25" customHeight="1" x14ac:dyDescent="0.2">
      <c r="A371" s="269"/>
      <c r="B371" s="216"/>
      <c r="C371" s="627"/>
      <c r="D371" s="628"/>
      <c r="E371" s="627"/>
      <c r="F371" s="627"/>
      <c r="G371" s="627"/>
      <c r="H371" s="627"/>
      <c r="I371" s="627"/>
      <c r="J371" s="627"/>
      <c r="K371" s="627"/>
      <c r="L371" s="627"/>
      <c r="M371" s="627"/>
      <c r="N371" s="627"/>
      <c r="O371" s="627"/>
      <c r="P371" s="627"/>
      <c r="Q371" s="627"/>
      <c r="R371" s="627"/>
      <c r="S371" s="1241"/>
      <c r="T371" s="1241"/>
      <c r="U371" s="1241"/>
      <c r="V371" s="1241"/>
      <c r="W371" s="1241"/>
      <c r="X371" s="1241"/>
      <c r="Y371" s="1243"/>
      <c r="Z371" s="141"/>
      <c r="AA371" s="797"/>
      <c r="AB371" s="313"/>
    </row>
    <row r="372" spans="1:28" s="313" customFormat="1" ht="21" customHeight="1" x14ac:dyDescent="0.2">
      <c r="A372" s="272" t="s">
        <v>1745</v>
      </c>
      <c r="B372" s="216"/>
      <c r="C372" s="627"/>
      <c r="D372" s="1213" t="s">
        <v>849</v>
      </c>
      <c r="E372" s="627" t="s">
        <v>1672</v>
      </c>
      <c r="F372" s="627"/>
      <c r="G372" s="627"/>
      <c r="H372" s="627"/>
      <c r="I372" s="627"/>
      <c r="J372" s="627"/>
      <c r="K372" s="627"/>
      <c r="L372" s="627"/>
      <c r="M372" s="627"/>
      <c r="N372" s="627"/>
      <c r="O372" s="627"/>
      <c r="P372" s="627"/>
      <c r="Q372" s="627"/>
      <c r="R372" s="1241"/>
      <c r="S372" s="1241"/>
      <c r="T372" s="1241"/>
      <c r="U372" s="1241"/>
      <c r="V372" s="1241"/>
      <c r="W372" s="1241"/>
      <c r="X372" s="627"/>
      <c r="Y372" s="206"/>
      <c r="Z372" s="141"/>
      <c r="AA372" s="794">
        <f>IF(D372="?",0,IF(D372&lt;&gt;"",1,0))</f>
        <v>0</v>
      </c>
    </row>
    <row r="373" spans="1:28" s="764" customFormat="1" ht="5.25" customHeight="1" x14ac:dyDescent="0.2">
      <c r="A373" s="269"/>
      <c r="B373" s="216"/>
      <c r="C373" s="627"/>
      <c r="D373" s="628"/>
      <c r="E373" s="627"/>
      <c r="F373" s="627"/>
      <c r="G373" s="627"/>
      <c r="H373" s="627"/>
      <c r="I373" s="627"/>
      <c r="J373" s="627"/>
      <c r="K373" s="627"/>
      <c r="L373" s="627"/>
      <c r="M373" s="627"/>
      <c r="N373" s="627"/>
      <c r="O373" s="627"/>
      <c r="P373" s="627"/>
      <c r="Q373" s="627"/>
      <c r="R373" s="627"/>
      <c r="S373" s="1241"/>
      <c r="T373" s="1241"/>
      <c r="U373" s="1241"/>
      <c r="V373" s="1241"/>
      <c r="W373" s="1241"/>
      <c r="X373" s="1241"/>
      <c r="Y373" s="1243"/>
      <c r="Z373" s="141"/>
      <c r="AA373" s="797"/>
      <c r="AB373" s="313"/>
    </row>
    <row r="374" spans="1:28" s="313" customFormat="1" ht="21" customHeight="1" x14ac:dyDescent="0.2">
      <c r="A374" s="272" t="s">
        <v>1659</v>
      </c>
      <c r="B374" s="216"/>
      <c r="C374" s="627"/>
      <c r="D374" s="1213" t="s">
        <v>849</v>
      </c>
      <c r="E374" s="627" t="s">
        <v>1834</v>
      </c>
      <c r="F374" s="627"/>
      <c r="G374" s="627"/>
      <c r="H374" s="627"/>
      <c r="I374" s="627"/>
      <c r="J374" s="627"/>
      <c r="K374" s="627"/>
      <c r="L374" s="627"/>
      <c r="M374" s="627"/>
      <c r="N374" s="1213" t="s">
        <v>849</v>
      </c>
      <c r="O374" s="627" t="s">
        <v>1656</v>
      </c>
      <c r="P374" s="627"/>
      <c r="Q374" s="627"/>
      <c r="R374" s="1241"/>
      <c r="S374" s="1241"/>
      <c r="T374" s="1241"/>
      <c r="U374" s="1241"/>
      <c r="V374" s="1241"/>
      <c r="W374" s="1241"/>
      <c r="X374" s="627"/>
      <c r="Y374" s="206"/>
      <c r="Z374" s="141"/>
      <c r="AA374" s="794">
        <f>IF(D374="?",0,IF(D374&lt;&gt;"",1,0))+IF(N374="?",0,IF(N374&lt;&gt;"",1,0))</f>
        <v>0</v>
      </c>
    </row>
    <row r="375" spans="1:28" s="764" customFormat="1" ht="5.25" customHeight="1" x14ac:dyDescent="0.2">
      <c r="A375" s="269"/>
      <c r="B375" s="216"/>
      <c r="C375" s="627"/>
      <c r="D375" s="628"/>
      <c r="E375" s="627"/>
      <c r="F375" s="627"/>
      <c r="G375" s="627"/>
      <c r="H375" s="627"/>
      <c r="I375" s="627"/>
      <c r="J375" s="627"/>
      <c r="K375" s="627"/>
      <c r="L375" s="627"/>
      <c r="M375" s="627"/>
      <c r="N375" s="627"/>
      <c r="O375" s="627"/>
      <c r="P375" s="627"/>
      <c r="Q375" s="627"/>
      <c r="R375" s="627"/>
      <c r="S375" s="1241"/>
      <c r="T375" s="1241"/>
      <c r="U375" s="1241"/>
      <c r="V375" s="1241"/>
      <c r="W375" s="1241"/>
      <c r="X375" s="1241"/>
      <c r="Y375" s="1243"/>
      <c r="Z375" s="141"/>
      <c r="AA375" s="797"/>
      <c r="AB375" s="313"/>
    </row>
    <row r="376" spans="1:28" s="313" customFormat="1" ht="21" customHeight="1" x14ac:dyDescent="0.2">
      <c r="A376" s="272" t="s">
        <v>1662</v>
      </c>
      <c r="B376" s="216"/>
      <c r="C376" s="627"/>
      <c r="D376" s="1213" t="s">
        <v>849</v>
      </c>
      <c r="E376" s="627" t="s">
        <v>1044</v>
      </c>
      <c r="F376" s="627"/>
      <c r="G376" s="627"/>
      <c r="H376" s="627"/>
      <c r="I376" s="1213" t="s">
        <v>849</v>
      </c>
      <c r="J376" s="627" t="s">
        <v>1046</v>
      </c>
      <c r="K376" s="627"/>
      <c r="L376" s="627"/>
      <c r="M376" s="627"/>
      <c r="N376" s="1213" t="s">
        <v>849</v>
      </c>
      <c r="O376" s="627" t="s">
        <v>1660</v>
      </c>
      <c r="P376" s="627"/>
      <c r="Q376" s="627"/>
      <c r="R376" s="1241"/>
      <c r="S376" s="1241"/>
      <c r="T376" s="1241"/>
      <c r="U376" s="1241"/>
      <c r="V376" s="1241"/>
      <c r="W376" s="1241"/>
      <c r="X376" s="627"/>
      <c r="Y376" s="206"/>
      <c r="Z376" s="141"/>
      <c r="AA376" s="794">
        <f>IF(D376="?",0,IF(D376&lt;&gt;"",1,0))+IF(I376="?",0,IF(I376&lt;&gt;"",1,0))+IF(N376="?",0,IF(N376&lt;&gt;"",1,0))</f>
        <v>0</v>
      </c>
    </row>
    <row r="377" spans="1:28" s="764" customFormat="1" ht="5.25" customHeight="1" x14ac:dyDescent="0.2">
      <c r="A377" s="269"/>
      <c r="B377" s="216"/>
      <c r="C377" s="627"/>
      <c r="D377" s="628"/>
      <c r="E377" s="627"/>
      <c r="F377" s="627"/>
      <c r="G377" s="627"/>
      <c r="H377" s="627"/>
      <c r="I377" s="627"/>
      <c r="J377" s="627"/>
      <c r="K377" s="627"/>
      <c r="L377" s="627"/>
      <c r="M377" s="627"/>
      <c r="N377" s="627"/>
      <c r="O377" s="627"/>
      <c r="P377" s="627"/>
      <c r="Q377" s="627"/>
      <c r="R377" s="1241"/>
      <c r="S377" s="1241"/>
      <c r="T377" s="1241"/>
      <c r="U377" s="1241"/>
      <c r="V377" s="1241"/>
      <c r="W377" s="1241"/>
      <c r="X377" s="627"/>
      <c r="Y377" s="1243"/>
      <c r="Z377" s="141"/>
      <c r="AA377" s="797"/>
      <c r="AB377" s="313"/>
    </row>
    <row r="378" spans="1:28" s="313" customFormat="1" ht="21" customHeight="1" x14ac:dyDescent="0.2">
      <c r="A378" s="272" t="s">
        <v>1663</v>
      </c>
      <c r="B378" s="216"/>
      <c r="C378" s="627"/>
      <c r="D378" s="1213" t="s">
        <v>849</v>
      </c>
      <c r="E378" s="627" t="s">
        <v>1045</v>
      </c>
      <c r="F378" s="627"/>
      <c r="G378" s="627"/>
      <c r="H378" s="627"/>
      <c r="I378" s="1213" t="s">
        <v>849</v>
      </c>
      <c r="J378" s="627" t="s">
        <v>1657</v>
      </c>
      <c r="K378" s="627"/>
      <c r="L378" s="627"/>
      <c r="M378" s="627"/>
      <c r="N378" s="1213" t="s">
        <v>849</v>
      </c>
      <c r="O378" s="627" t="s">
        <v>1658</v>
      </c>
      <c r="P378" s="627"/>
      <c r="Q378" s="627"/>
      <c r="R378" s="1241"/>
      <c r="S378" s="1241"/>
      <c r="T378" s="1241"/>
      <c r="U378" s="1241"/>
      <c r="V378" s="1241"/>
      <c r="W378" s="1241"/>
      <c r="X378" s="627"/>
      <c r="Y378" s="206"/>
      <c r="Z378" s="141"/>
      <c r="AA378" s="794">
        <f>IF(D378="?",0,IF(D378&lt;&gt;"",1,0))+IF(I378="?",0,IF(I378&lt;&gt;"",1,0))+IF(N378="?",0,IF(N378&lt;&gt;"",1,0))</f>
        <v>0</v>
      </c>
    </row>
    <row r="379" spans="1:28" s="764" customFormat="1" ht="5.25" customHeight="1" x14ac:dyDescent="0.2">
      <c r="A379" s="269"/>
      <c r="B379" s="216"/>
      <c r="C379" s="627"/>
      <c r="D379" s="628"/>
      <c r="E379" s="628"/>
      <c r="F379" s="628"/>
      <c r="G379" s="628"/>
      <c r="H379" s="628"/>
      <c r="I379" s="628"/>
      <c r="J379" s="628"/>
      <c r="K379" s="628"/>
      <c r="L379" s="628"/>
      <c r="M379" s="627"/>
      <c r="N379" s="627"/>
      <c r="O379" s="628"/>
      <c r="P379" s="628"/>
      <c r="Q379" s="628"/>
      <c r="R379" s="664"/>
      <c r="S379" s="664"/>
      <c r="T379" s="664"/>
      <c r="U379" s="664"/>
      <c r="V379" s="664"/>
      <c r="W379" s="664"/>
      <c r="X379" s="628"/>
      <c r="Y379" s="1243"/>
      <c r="Z379" s="141"/>
      <c r="AA379" s="797"/>
      <c r="AB379" s="313"/>
    </row>
    <row r="380" spans="1:28" s="313" customFormat="1" ht="21" customHeight="1" x14ac:dyDescent="0.2">
      <c r="A380" s="272" t="s">
        <v>1661</v>
      </c>
      <c r="B380" s="216"/>
      <c r="C380" s="627"/>
      <c r="D380" s="627" t="s">
        <v>1053</v>
      </c>
      <c r="E380" s="628"/>
      <c r="F380" s="2324"/>
      <c r="G380" s="2324"/>
      <c r="H380" s="2324"/>
      <c r="I380" s="2324"/>
      <c r="J380" s="2324"/>
      <c r="K380" s="1400"/>
      <c r="L380" s="1400"/>
      <c r="M380" s="1400"/>
      <c r="N380" s="1400"/>
      <c r="O380" s="1400"/>
      <c r="P380" s="1400"/>
      <c r="Q380" s="1400"/>
      <c r="R380" s="1400"/>
      <c r="S380" s="1400"/>
      <c r="T380" s="1400"/>
      <c r="U380" s="1400"/>
      <c r="V380" s="1400"/>
      <c r="W380" s="1400"/>
      <c r="X380" s="1400"/>
      <c r="Y380" s="206"/>
      <c r="Z380" s="141"/>
      <c r="AA380" s="794">
        <f>IF(F380="?",0,IF(F380&lt;&gt;"",1,0))</f>
        <v>0</v>
      </c>
    </row>
    <row r="381" spans="1:28" ht="9" customHeight="1" x14ac:dyDescent="0.2">
      <c r="A381" s="269"/>
      <c r="B381" s="259"/>
      <c r="C381" s="627"/>
      <c r="D381" s="627"/>
      <c r="E381" s="627"/>
      <c r="F381" s="627"/>
      <c r="G381" s="627"/>
      <c r="H381" s="627"/>
      <c r="I381" s="627"/>
      <c r="J381" s="627"/>
      <c r="K381" s="627"/>
      <c r="L381" s="627"/>
      <c r="M381" s="627"/>
      <c r="N381" s="528"/>
      <c r="O381" s="528"/>
      <c r="P381" s="528"/>
      <c r="Q381" s="528"/>
      <c r="R381" s="627"/>
      <c r="S381" s="627"/>
      <c r="T381" s="627"/>
      <c r="U381" s="528"/>
      <c r="V381" s="528"/>
      <c r="W381" s="528"/>
      <c r="X381" s="528"/>
      <c r="Y381" s="172"/>
      <c r="Z381" s="175"/>
      <c r="AA381" s="794"/>
      <c r="AB381" s="313"/>
    </row>
    <row r="382" spans="1:28" s="313" customFormat="1" ht="5.45" customHeight="1" x14ac:dyDescent="0.2">
      <c r="A382" s="269"/>
      <c r="B382" s="757"/>
      <c r="C382" s="758"/>
      <c r="D382" s="758"/>
      <c r="E382" s="758"/>
      <c r="F382" s="758"/>
      <c r="G382" s="758"/>
      <c r="H382" s="758"/>
      <c r="I382" s="758"/>
      <c r="J382" s="758"/>
      <c r="K382" s="758"/>
      <c r="L382" s="758"/>
      <c r="M382" s="758"/>
      <c r="N382" s="758"/>
      <c r="O382" s="758"/>
      <c r="P382" s="758"/>
      <c r="Q382" s="758"/>
      <c r="R382" s="758"/>
      <c r="S382" s="758"/>
      <c r="T382" s="758"/>
      <c r="U382" s="758"/>
      <c r="V382" s="669"/>
      <c r="W382" s="669"/>
      <c r="X382" s="669"/>
      <c r="Y382" s="669"/>
      <c r="Z382" s="670"/>
      <c r="AA382" s="794"/>
    </row>
    <row r="383" spans="1:28" s="712" customFormat="1" ht="36" customHeight="1" x14ac:dyDescent="0.2">
      <c r="A383" s="269"/>
      <c r="B383" s="211"/>
      <c r="C383" s="2204" t="s">
        <v>751</v>
      </c>
      <c r="D383" s="2325"/>
      <c r="E383" s="2325"/>
      <c r="F383" s="2325"/>
      <c r="G383" s="2325"/>
      <c r="H383" s="2325"/>
      <c r="I383" s="2325"/>
      <c r="J383" s="2325"/>
      <c r="K383" s="2325"/>
      <c r="L383" s="2325"/>
      <c r="M383" s="2325"/>
      <c r="N383" s="2325"/>
      <c r="O383" s="2325"/>
      <c r="P383" s="2325"/>
      <c r="Q383" s="2325"/>
      <c r="R383" s="2325"/>
      <c r="S383" s="2325"/>
      <c r="T383" s="2325"/>
      <c r="U383" s="2325"/>
      <c r="V383" s="2325"/>
      <c r="W383" s="2325"/>
      <c r="X383" s="2326"/>
      <c r="Y383" s="594"/>
      <c r="Z383" s="1231"/>
      <c r="AA383" s="794"/>
      <c r="AB383" s="313"/>
    </row>
    <row r="384" spans="1:28" s="313" customFormat="1" ht="5.25" customHeight="1" x14ac:dyDescent="0.2">
      <c r="A384" s="269"/>
      <c r="B384" s="216"/>
      <c r="C384" s="628"/>
      <c r="D384" s="628"/>
      <c r="E384" s="628"/>
      <c r="F384" s="628"/>
      <c r="G384" s="628"/>
      <c r="H384" s="628"/>
      <c r="I384" s="628"/>
      <c r="J384" s="628"/>
      <c r="K384" s="628"/>
      <c r="L384" s="628"/>
      <c r="M384" s="628"/>
      <c r="N384" s="628"/>
      <c r="O384" s="628"/>
      <c r="P384" s="628"/>
      <c r="Q384" s="628"/>
      <c r="R384" s="628"/>
      <c r="S384" s="628"/>
      <c r="T384" s="628"/>
      <c r="U384" s="628"/>
      <c r="V384" s="628"/>
      <c r="W384" s="628"/>
      <c r="X384" s="628"/>
      <c r="Y384" s="628"/>
      <c r="Z384" s="141"/>
      <c r="AA384" s="794"/>
    </row>
    <row r="385" spans="1:28" s="767" customFormat="1" ht="22.5" customHeight="1" x14ac:dyDescent="0.2">
      <c r="A385" s="269"/>
      <c r="B385" s="759"/>
      <c r="C385" s="624" t="s">
        <v>1047</v>
      </c>
      <c r="D385" s="624"/>
      <c r="E385" s="624"/>
      <c r="F385" s="624"/>
      <c r="G385" s="624"/>
      <c r="H385" s="624"/>
      <c r="I385" s="624"/>
      <c r="J385" s="624"/>
      <c r="K385" s="624"/>
      <c r="L385" s="624"/>
      <c r="M385" s="624"/>
      <c r="N385" s="624"/>
      <c r="O385" s="624"/>
      <c r="P385" s="624"/>
      <c r="Q385" s="624"/>
      <c r="R385" s="627"/>
      <c r="S385" s="627"/>
      <c r="T385" s="627"/>
      <c r="U385" s="627"/>
      <c r="V385" s="627"/>
      <c r="W385" s="627"/>
      <c r="X385" s="627"/>
      <c r="Y385" s="1228"/>
      <c r="Z385" s="766"/>
      <c r="AA385" s="794"/>
      <c r="AB385" s="313"/>
    </row>
    <row r="386" spans="1:28" s="313" customFormat="1" ht="5.25" customHeight="1" x14ac:dyDescent="0.2">
      <c r="A386" s="269"/>
      <c r="B386" s="216"/>
      <c r="C386" s="628"/>
      <c r="D386" s="1230"/>
      <c r="E386" s="1230"/>
      <c r="F386" s="628"/>
      <c r="G386" s="628"/>
      <c r="H386" s="628"/>
      <c r="I386" s="628"/>
      <c r="J386" s="628"/>
      <c r="K386" s="628"/>
      <c r="L386" s="628"/>
      <c r="M386" s="628"/>
      <c r="N386" s="628"/>
      <c r="O386" s="628"/>
      <c r="P386" s="628"/>
      <c r="Q386" s="628"/>
      <c r="R386" s="628"/>
      <c r="S386" s="628"/>
      <c r="T386" s="628"/>
      <c r="U386" s="628"/>
      <c r="V386" s="628"/>
      <c r="W386" s="628"/>
      <c r="X386" s="628"/>
      <c r="Y386" s="628"/>
      <c r="Z386" s="141"/>
      <c r="AA386" s="794"/>
    </row>
    <row r="387" spans="1:28" s="313" customFormat="1" ht="21" customHeight="1" x14ac:dyDescent="0.2">
      <c r="A387" s="269" t="s">
        <v>1075</v>
      </c>
      <c r="B387" s="216"/>
      <c r="C387" s="628" t="s">
        <v>69</v>
      </c>
      <c r="D387" s="1242"/>
      <c r="E387" s="1242"/>
      <c r="F387" s="628"/>
      <c r="G387" s="628"/>
      <c r="H387" s="628"/>
      <c r="I387" s="1785"/>
      <c r="J387" s="1786"/>
      <c r="K387" s="1786"/>
      <c r="L387" s="1786"/>
      <c r="M387" s="1786"/>
      <c r="N387" s="1786"/>
      <c r="O387" s="1786"/>
      <c r="P387" s="1786"/>
      <c r="Q387" s="1786"/>
      <c r="R387" s="1786"/>
      <c r="S387" s="1786"/>
      <c r="T387" s="1786"/>
      <c r="U387" s="1786"/>
      <c r="V387" s="1786"/>
      <c r="W387" s="1786"/>
      <c r="X387" s="1787"/>
      <c r="Y387" s="628"/>
      <c r="Z387" s="141"/>
      <c r="AA387" s="794">
        <f>IF(I387="?",0,IF(I387&lt;&gt;"",1,0))</f>
        <v>0</v>
      </c>
    </row>
    <row r="388" spans="1:28" s="313" customFormat="1" ht="5.25" customHeight="1" x14ac:dyDescent="0.2">
      <c r="A388" s="269"/>
      <c r="B388" s="216"/>
      <c r="C388" s="627"/>
      <c r="D388" s="1242"/>
      <c r="E388" s="1242"/>
      <c r="F388" s="628"/>
      <c r="G388" s="628"/>
      <c r="H388" s="628"/>
      <c r="I388" s="628"/>
      <c r="J388" s="628"/>
      <c r="K388" s="628"/>
      <c r="L388" s="628"/>
      <c r="M388" s="628"/>
      <c r="N388" s="628"/>
      <c r="O388" s="628"/>
      <c r="P388" s="628"/>
      <c r="Q388" s="628"/>
      <c r="R388" s="628"/>
      <c r="S388" s="628"/>
      <c r="T388" s="628"/>
      <c r="U388" s="628"/>
      <c r="V388" s="628"/>
      <c r="W388" s="628"/>
      <c r="X388" s="628"/>
      <c r="Y388" s="628"/>
      <c r="Z388" s="141"/>
      <c r="AA388" s="794"/>
    </row>
    <row r="389" spans="1:28" s="313" customFormat="1" ht="21" customHeight="1" x14ac:dyDescent="0.2">
      <c r="A389" s="269" t="s">
        <v>1076</v>
      </c>
      <c r="B389" s="221"/>
      <c r="C389" s="628" t="s">
        <v>51</v>
      </c>
      <c r="D389" s="1242"/>
      <c r="E389" s="1242"/>
      <c r="F389" s="628"/>
      <c r="G389" s="628"/>
      <c r="H389" s="628"/>
      <c r="I389" s="1785"/>
      <c r="J389" s="1786"/>
      <c r="K389" s="1786"/>
      <c r="L389" s="1786"/>
      <c r="M389" s="1786"/>
      <c r="N389" s="1786"/>
      <c r="O389" s="1786"/>
      <c r="P389" s="1786"/>
      <c r="Q389" s="1786"/>
      <c r="R389" s="1786"/>
      <c r="S389" s="1786"/>
      <c r="T389" s="1786"/>
      <c r="U389" s="1786"/>
      <c r="V389" s="1786"/>
      <c r="W389" s="1786"/>
      <c r="X389" s="1787"/>
      <c r="Y389" s="628"/>
      <c r="Z389" s="141"/>
      <c r="AA389" s="794">
        <f>IF(I389="?",0,IF(I389&lt;&gt;"",1,0))</f>
        <v>0</v>
      </c>
    </row>
    <row r="390" spans="1:28" s="313" customFormat="1" ht="5.25" customHeight="1" x14ac:dyDescent="0.2">
      <c r="A390" s="269"/>
      <c r="B390" s="216"/>
      <c r="C390" s="627"/>
      <c r="D390" s="1242"/>
      <c r="E390" s="1242"/>
      <c r="F390" s="628"/>
      <c r="G390" s="628"/>
      <c r="H390" s="628"/>
      <c r="I390" s="628"/>
      <c r="J390" s="628"/>
      <c r="K390" s="628"/>
      <c r="L390" s="628"/>
      <c r="M390" s="628"/>
      <c r="N390" s="628"/>
      <c r="O390" s="628"/>
      <c r="P390" s="628"/>
      <c r="Q390" s="628"/>
      <c r="R390" s="628"/>
      <c r="S390" s="628"/>
      <c r="T390" s="628"/>
      <c r="U390" s="628"/>
      <c r="V390" s="628"/>
      <c r="W390" s="628"/>
      <c r="X390" s="628"/>
      <c r="Y390" s="628"/>
      <c r="Z390" s="141"/>
      <c r="AA390" s="794"/>
    </row>
    <row r="391" spans="1:28" s="313" customFormat="1" ht="21" customHeight="1" x14ac:dyDescent="0.2">
      <c r="A391" s="269" t="s">
        <v>1078</v>
      </c>
      <c r="B391" s="221"/>
      <c r="C391" s="628" t="s">
        <v>205</v>
      </c>
      <c r="D391" s="1242"/>
      <c r="E391" s="1242"/>
      <c r="F391" s="628"/>
      <c r="G391" s="628"/>
      <c r="H391" s="628"/>
      <c r="I391" s="1785"/>
      <c r="J391" s="1786"/>
      <c r="K391" s="1786"/>
      <c r="L391" s="1786"/>
      <c r="M391" s="1786"/>
      <c r="N391" s="1786"/>
      <c r="O391" s="1786"/>
      <c r="P391" s="1786"/>
      <c r="Q391" s="1786"/>
      <c r="R391" s="1786"/>
      <c r="S391" s="1786"/>
      <c r="T391" s="1786"/>
      <c r="U391" s="1786"/>
      <c r="V391" s="1786"/>
      <c r="W391" s="1786"/>
      <c r="X391" s="1787"/>
      <c r="Y391" s="628"/>
      <c r="Z391" s="141"/>
      <c r="AA391" s="794">
        <f>IF(I391="?",0,IF(I391&lt;&gt;"",1,0))</f>
        <v>0</v>
      </c>
    </row>
    <row r="392" spans="1:28" s="313" customFormat="1" ht="5.25" customHeight="1" x14ac:dyDescent="0.2">
      <c r="A392" s="269"/>
      <c r="B392" s="214"/>
      <c r="C392" s="215"/>
      <c r="D392" s="215"/>
      <c r="E392" s="215"/>
      <c r="F392" s="215"/>
      <c r="G392" s="215"/>
      <c r="H392" s="215"/>
      <c r="I392" s="215"/>
      <c r="J392" s="215"/>
      <c r="K392" s="215"/>
      <c r="L392" s="215"/>
      <c r="M392" s="215"/>
      <c r="N392" s="215"/>
      <c r="O392" s="215"/>
      <c r="P392" s="215"/>
      <c r="Q392" s="215"/>
      <c r="R392" s="215"/>
      <c r="S392" s="215"/>
      <c r="T392" s="215"/>
      <c r="U392" s="215"/>
      <c r="V392" s="215"/>
      <c r="W392" s="215"/>
      <c r="X392" s="215"/>
      <c r="Y392" s="215"/>
      <c r="Z392" s="145"/>
      <c r="AA392" s="794"/>
    </row>
    <row r="393" spans="1:28" s="313" customFormat="1" ht="5.25" customHeight="1" x14ac:dyDescent="0.2">
      <c r="A393" s="269"/>
      <c r="B393" s="216"/>
      <c r="C393" s="628"/>
      <c r="D393" s="628"/>
      <c r="E393" s="628"/>
      <c r="F393" s="628"/>
      <c r="G393" s="628"/>
      <c r="H393" s="628"/>
      <c r="I393" s="628"/>
      <c r="J393" s="628"/>
      <c r="K393" s="628"/>
      <c r="L393" s="628"/>
      <c r="M393" s="628"/>
      <c r="N393" s="628"/>
      <c r="O393" s="628"/>
      <c r="P393" s="628"/>
      <c r="Q393" s="628"/>
      <c r="R393" s="628"/>
      <c r="S393" s="628"/>
      <c r="T393" s="628"/>
      <c r="U393" s="628"/>
      <c r="V393" s="628"/>
      <c r="W393" s="628"/>
      <c r="X393" s="628"/>
      <c r="Y393" s="628"/>
      <c r="Z393" s="141"/>
      <c r="AA393" s="794"/>
    </row>
    <row r="394" spans="1:28" s="711" customFormat="1" ht="36" customHeight="1" x14ac:dyDescent="0.2">
      <c r="A394" s="269"/>
      <c r="B394" s="211"/>
      <c r="C394" s="2204" t="s">
        <v>750</v>
      </c>
      <c r="D394" s="2325"/>
      <c r="E394" s="2325"/>
      <c r="F394" s="2325"/>
      <c r="G394" s="2325"/>
      <c r="H394" s="2325"/>
      <c r="I394" s="2325"/>
      <c r="J394" s="2325"/>
      <c r="K394" s="2325"/>
      <c r="L394" s="2325"/>
      <c r="M394" s="2325"/>
      <c r="N394" s="2325"/>
      <c r="O394" s="2325"/>
      <c r="P394" s="2325"/>
      <c r="Q394" s="2325"/>
      <c r="R394" s="2325"/>
      <c r="S394" s="2325"/>
      <c r="T394" s="2325"/>
      <c r="U394" s="2325"/>
      <c r="V394" s="2325"/>
      <c r="W394" s="2325"/>
      <c r="X394" s="2326"/>
      <c r="Y394" s="594"/>
      <c r="Z394" s="1231"/>
      <c r="AA394" s="794"/>
      <c r="AB394" s="313"/>
    </row>
    <row r="395" spans="1:28" s="313" customFormat="1" ht="5.25" customHeight="1" x14ac:dyDescent="0.2">
      <c r="A395" s="269"/>
      <c r="B395" s="214"/>
      <c r="C395" s="215"/>
      <c r="D395" s="215"/>
      <c r="E395" s="215"/>
      <c r="F395" s="215"/>
      <c r="G395" s="215"/>
      <c r="H395" s="215"/>
      <c r="I395" s="215"/>
      <c r="J395" s="215"/>
      <c r="K395" s="215"/>
      <c r="L395" s="215"/>
      <c r="M395" s="215"/>
      <c r="N395" s="215"/>
      <c r="O395" s="215"/>
      <c r="P395" s="215"/>
      <c r="Q395" s="215"/>
      <c r="R395" s="215"/>
      <c r="S395" s="215"/>
      <c r="T395" s="215"/>
      <c r="U395" s="215"/>
      <c r="V395" s="215"/>
      <c r="W395" s="215"/>
      <c r="X395" s="215"/>
      <c r="Y395" s="215"/>
      <c r="Z395" s="145"/>
      <c r="AA395" s="794"/>
    </row>
    <row r="396" spans="1:28" s="313" customFormat="1" ht="5.25" customHeight="1" x14ac:dyDescent="0.2">
      <c r="A396" s="269"/>
      <c r="B396" s="216"/>
      <c r="C396" s="628"/>
      <c r="D396" s="628"/>
      <c r="E396" s="628"/>
      <c r="F396" s="628"/>
      <c r="G396" s="628"/>
      <c r="H396" s="628"/>
      <c r="I396" s="628"/>
      <c r="J396" s="628"/>
      <c r="K396" s="628"/>
      <c r="L396" s="628"/>
      <c r="M396" s="628"/>
      <c r="N396" s="628"/>
      <c r="O396" s="628"/>
      <c r="P396" s="628"/>
      <c r="Q396" s="628"/>
      <c r="R396" s="628"/>
      <c r="S396" s="628"/>
      <c r="T396" s="628"/>
      <c r="U396" s="628"/>
      <c r="V396" s="628"/>
      <c r="W396" s="628"/>
      <c r="X396" s="628"/>
      <c r="Y396" s="628"/>
      <c r="Z396" s="141"/>
      <c r="AA396" s="794"/>
    </row>
    <row r="397" spans="1:28" s="313" customFormat="1" ht="30.75" customHeight="1" x14ac:dyDescent="0.2">
      <c r="A397" s="269" t="s">
        <v>1077</v>
      </c>
      <c r="B397" s="216"/>
      <c r="C397" s="1782" t="s">
        <v>837</v>
      </c>
      <c r="D397" s="1782"/>
      <c r="E397" s="1782"/>
      <c r="F397" s="1782"/>
      <c r="G397" s="1782"/>
      <c r="H397" s="1782"/>
      <c r="I397" s="1782"/>
      <c r="J397" s="1782"/>
      <c r="K397" s="1782"/>
      <c r="L397" s="1782"/>
      <c r="M397" s="1782"/>
      <c r="N397" s="1675"/>
      <c r="O397" s="1675"/>
      <c r="P397" s="1675"/>
      <c r="Q397" s="1675"/>
      <c r="R397" s="1675"/>
      <c r="S397" s="1675"/>
      <c r="T397" s="1675"/>
      <c r="U397" s="1229"/>
      <c r="V397" s="1229"/>
      <c r="W397" s="1358" t="s">
        <v>849</v>
      </c>
      <c r="X397" s="1359"/>
      <c r="Y397" s="628"/>
      <c r="Z397" s="141"/>
      <c r="AA397" s="794">
        <f>IF(W397="?",0,IF(W397&lt;&gt;"",1,0))</f>
        <v>0</v>
      </c>
    </row>
    <row r="398" spans="1:28" s="313" customFormat="1" ht="10.5" customHeight="1" x14ac:dyDescent="0.2">
      <c r="A398" s="265" t="str">
        <f>IF($L$4&lt;&gt;"",$L$4,"")</f>
        <v>00000000</v>
      </c>
      <c r="B398" s="183"/>
      <c r="C398" s="184"/>
      <c r="D398" s="184"/>
      <c r="E398" s="184"/>
      <c r="F398" s="184"/>
      <c r="G398" s="184"/>
      <c r="H398" s="184"/>
      <c r="I398" s="184"/>
      <c r="J398" s="184"/>
      <c r="K398" s="184"/>
      <c r="L398" s="184"/>
      <c r="M398" s="184"/>
      <c r="N398" s="184"/>
      <c r="O398" s="184"/>
      <c r="P398" s="184"/>
      <c r="Q398" s="184"/>
      <c r="R398" s="184"/>
      <c r="S398" s="184"/>
      <c r="T398" s="184"/>
      <c r="U398" s="184"/>
      <c r="V398" s="184"/>
      <c r="W398" s="184"/>
      <c r="X398" s="184"/>
      <c r="Y398" s="184"/>
      <c r="Z398" s="149"/>
      <c r="AA398" s="794"/>
    </row>
    <row r="399" spans="1:28" s="313" customFormat="1" ht="5.25" customHeight="1" x14ac:dyDescent="0.2">
      <c r="A399" s="269"/>
      <c r="B399" s="757"/>
      <c r="C399" s="758"/>
      <c r="D399" s="758"/>
      <c r="E399" s="758"/>
      <c r="F399" s="758"/>
      <c r="G399" s="758"/>
      <c r="H399" s="758"/>
      <c r="I399" s="758"/>
      <c r="J399" s="758"/>
      <c r="K399" s="758"/>
      <c r="L399" s="758"/>
      <c r="M399" s="758"/>
      <c r="N399" s="758"/>
      <c r="O399" s="758"/>
      <c r="P399" s="758"/>
      <c r="Q399" s="758"/>
      <c r="R399" s="758"/>
      <c r="S399" s="758"/>
      <c r="T399" s="758"/>
      <c r="U399" s="758"/>
      <c r="V399" s="669"/>
      <c r="W399" s="669"/>
      <c r="X399" s="669"/>
      <c r="Y399" s="669"/>
      <c r="Z399" s="670"/>
      <c r="AA399" s="794"/>
    </row>
    <row r="400" spans="1:28" s="313" customFormat="1" ht="21" customHeight="1" x14ac:dyDescent="0.2">
      <c r="A400" s="269"/>
      <c r="B400" s="259"/>
      <c r="C400" s="2361" t="s">
        <v>942</v>
      </c>
      <c r="D400" s="2074"/>
      <c r="E400" s="2074"/>
      <c r="F400" s="2074"/>
      <c r="G400" s="693" t="s">
        <v>958</v>
      </c>
      <c r="H400" s="1432" t="str">
        <f>$L$10</f>
        <v/>
      </c>
      <c r="I400" s="2362"/>
      <c r="J400" s="2362"/>
      <c r="K400" s="2362"/>
      <c r="L400" s="2362"/>
      <c r="M400" s="2362"/>
      <c r="N400" s="2362"/>
      <c r="O400" s="2362"/>
      <c r="P400" s="2362"/>
      <c r="Q400" s="2362"/>
      <c r="R400" s="2362"/>
      <c r="S400" s="2362"/>
      <c r="T400" s="2363"/>
      <c r="U400" s="2364" t="str">
        <f>$L$4</f>
        <v>00000000</v>
      </c>
      <c r="V400" s="2365"/>
      <c r="W400" s="2365"/>
      <c r="X400" s="2366"/>
      <c r="Y400" s="672"/>
      <c r="Z400" s="175"/>
      <c r="AA400" s="794">
        <f>IF(SUM(AA401:AA474)&gt;0,10000,0)</f>
        <v>0</v>
      </c>
    </row>
    <row r="401" spans="1:28" ht="9" customHeight="1" x14ac:dyDescent="0.2">
      <c r="A401" s="269"/>
      <c r="B401" s="150"/>
      <c r="C401" s="628"/>
      <c r="D401" s="628"/>
      <c r="E401" s="628"/>
      <c r="F401" s="628"/>
      <c r="G401" s="628"/>
      <c r="H401" s="628"/>
      <c r="I401" s="628"/>
      <c r="J401" s="628"/>
      <c r="K401" s="628"/>
      <c r="L401" s="628"/>
      <c r="M401" s="628"/>
      <c r="N401" s="628"/>
      <c r="O401" s="628"/>
      <c r="P401" s="628"/>
      <c r="Q401" s="628"/>
      <c r="R401" s="628"/>
      <c r="S401" s="628"/>
      <c r="T401" s="628"/>
      <c r="U401" s="628"/>
      <c r="V401" s="628"/>
      <c r="W401" s="628"/>
      <c r="X401" s="628"/>
      <c r="Y401" s="179"/>
      <c r="Z401" s="175"/>
      <c r="AA401" s="794"/>
      <c r="AB401" s="313"/>
    </row>
    <row r="402" spans="1:28" ht="21" customHeight="1" x14ac:dyDescent="0.2">
      <c r="A402" s="272" t="s">
        <v>1070</v>
      </c>
      <c r="B402" s="150"/>
      <c r="C402" s="628"/>
      <c r="D402" s="664"/>
      <c r="E402" s="664" t="s">
        <v>1141</v>
      </c>
      <c r="F402" s="2351"/>
      <c r="G402" s="2352"/>
      <c r="H402" s="2352"/>
      <c r="I402" s="2352"/>
      <c r="J402" s="2352"/>
      <c r="K402" s="2352"/>
      <c r="L402" s="2352"/>
      <c r="M402" s="2352"/>
      <c r="N402" s="2352"/>
      <c r="O402" s="2352"/>
      <c r="P402" s="2352"/>
      <c r="Q402" s="2352"/>
      <c r="R402" s="2352"/>
      <c r="S402" s="2352"/>
      <c r="T402" s="2352"/>
      <c r="U402" s="2352"/>
      <c r="V402" s="2352"/>
      <c r="W402" s="2352"/>
      <c r="X402" s="2352"/>
      <c r="Y402" s="179"/>
      <c r="Z402" s="175"/>
      <c r="AA402" s="794">
        <f>IF(F402="?",0,IF(F402&lt;&gt;"",1,0))</f>
        <v>0</v>
      </c>
      <c r="AB402" s="313"/>
    </row>
    <row r="403" spans="1:28" s="313" customFormat="1" ht="5.25" customHeight="1" x14ac:dyDescent="0.2">
      <c r="A403" s="269"/>
      <c r="B403" s="216"/>
      <c r="C403" s="664"/>
      <c r="D403" s="664"/>
      <c r="E403" s="628"/>
      <c r="F403" s="628"/>
      <c r="G403" s="628"/>
      <c r="H403" s="628"/>
      <c r="I403" s="628"/>
      <c r="J403" s="628"/>
      <c r="K403" s="628"/>
      <c r="L403" s="628"/>
      <c r="M403" s="628"/>
      <c r="N403" s="628"/>
      <c r="O403" s="628"/>
      <c r="P403" s="628"/>
      <c r="Q403" s="628"/>
      <c r="R403" s="664"/>
      <c r="S403" s="664"/>
      <c r="T403" s="664"/>
      <c r="U403" s="664"/>
      <c r="V403" s="664"/>
      <c r="W403" s="664"/>
      <c r="X403" s="628"/>
      <c r="Y403" s="1232"/>
      <c r="Z403" s="141"/>
      <c r="AA403" s="794"/>
    </row>
    <row r="404" spans="1:28" ht="21" customHeight="1" x14ac:dyDescent="0.2">
      <c r="A404" s="272" t="s">
        <v>1071</v>
      </c>
      <c r="B404" s="150"/>
      <c r="C404" s="628"/>
      <c r="D404" s="628"/>
      <c r="E404" s="664" t="s">
        <v>799</v>
      </c>
      <c r="F404" s="2351"/>
      <c r="G404" s="2352"/>
      <c r="H404" s="628"/>
      <c r="I404" s="664" t="s">
        <v>693</v>
      </c>
      <c r="J404" s="2351"/>
      <c r="K404" s="2352"/>
      <c r="L404" s="2352"/>
      <c r="M404" s="2352"/>
      <c r="N404" s="2352"/>
      <c r="O404" s="2352"/>
      <c r="P404" s="2352"/>
      <c r="Q404" s="2352"/>
      <c r="R404" s="2352"/>
      <c r="S404" s="2352"/>
      <c r="T404" s="2352"/>
      <c r="U404" s="2352"/>
      <c r="V404" s="2352"/>
      <c r="W404" s="2352"/>
      <c r="X404" s="2352"/>
      <c r="Y404" s="179"/>
      <c r="Z404" s="175"/>
      <c r="AA404" s="794">
        <f>IF(F404="?",0,IF(F404&lt;&gt;"",1,0))+IF(J404="?",0,IF(J404&lt;&gt;"",1,0))</f>
        <v>0</v>
      </c>
      <c r="AB404" s="313"/>
    </row>
    <row r="405" spans="1:28" ht="9" customHeight="1" x14ac:dyDescent="0.2">
      <c r="A405" s="269"/>
      <c r="B405" s="259"/>
      <c r="C405" s="627"/>
      <c r="D405" s="627"/>
      <c r="E405" s="627"/>
      <c r="F405" s="627"/>
      <c r="G405" s="627"/>
      <c r="H405" s="627"/>
      <c r="I405" s="627"/>
      <c r="J405" s="627"/>
      <c r="K405" s="627"/>
      <c r="L405" s="627"/>
      <c r="M405" s="627"/>
      <c r="N405" s="627"/>
      <c r="O405" s="627"/>
      <c r="P405" s="627"/>
      <c r="Q405" s="627"/>
      <c r="R405" s="627"/>
      <c r="S405" s="627"/>
      <c r="T405" s="627"/>
      <c r="U405" s="627"/>
      <c r="V405" s="627"/>
      <c r="W405" s="627"/>
      <c r="X405" s="627"/>
      <c r="Y405" s="206"/>
      <c r="Z405" s="175"/>
      <c r="AA405" s="794"/>
      <c r="AB405" s="313"/>
    </row>
    <row r="406" spans="1:28" s="313" customFormat="1" ht="12" customHeight="1" x14ac:dyDescent="0.2">
      <c r="A406" s="269"/>
      <c r="B406" s="216"/>
      <c r="C406" s="1139"/>
      <c r="D406" s="1135"/>
      <c r="E406" s="1136"/>
      <c r="F406" s="1136"/>
      <c r="G406" s="1136"/>
      <c r="H406" s="1142"/>
      <c r="I406" s="2353" t="s">
        <v>1489</v>
      </c>
      <c r="J406" s="2354"/>
      <c r="K406" s="2354"/>
      <c r="L406" s="2354"/>
      <c r="M406" s="2354"/>
      <c r="N406" s="2354"/>
      <c r="O406" s="2354"/>
      <c r="P406" s="2354"/>
      <c r="Q406" s="2355" t="s">
        <v>1490</v>
      </c>
      <c r="R406" s="2356"/>
      <c r="S406" s="2356"/>
      <c r="T406" s="2356"/>
      <c r="U406" s="2356"/>
      <c r="V406" s="2356"/>
      <c r="W406" s="2356"/>
      <c r="X406" s="2357"/>
      <c r="Y406" s="1232"/>
      <c r="Z406" s="141"/>
      <c r="AA406" s="794"/>
    </row>
    <row r="407" spans="1:28" s="313" customFormat="1" ht="7.5" customHeight="1" thickBot="1" x14ac:dyDescent="0.25">
      <c r="A407" s="269"/>
      <c r="B407" s="216"/>
      <c r="C407" s="1139"/>
      <c r="D407" s="1135"/>
      <c r="E407" s="1136"/>
      <c r="F407" s="1136"/>
      <c r="G407" s="1136"/>
      <c r="H407" s="1140"/>
      <c r="I407" s="1143"/>
      <c r="J407" s="708"/>
      <c r="K407" s="708"/>
      <c r="L407" s="708"/>
      <c r="M407" s="708"/>
      <c r="N407" s="708"/>
      <c r="O407" s="708"/>
      <c r="P407" s="708"/>
      <c r="Q407" s="1143"/>
      <c r="R407" s="1145"/>
      <c r="S407" s="1145"/>
      <c r="T407" s="1145"/>
      <c r="U407" s="1145"/>
      <c r="V407" s="1145"/>
      <c r="W407" s="1145"/>
      <c r="X407" s="1144"/>
      <c r="Y407" s="1232"/>
      <c r="Z407" s="141"/>
      <c r="AA407" s="794"/>
    </row>
    <row r="408" spans="1:28" s="313" customFormat="1" ht="24.75" customHeight="1" thickTop="1" thickBot="1" x14ac:dyDescent="0.25">
      <c r="A408" s="272" t="s">
        <v>1585</v>
      </c>
      <c r="B408" s="216"/>
      <c r="C408" s="2358" t="s">
        <v>1535</v>
      </c>
      <c r="D408" s="2359"/>
      <c r="E408" s="2359"/>
      <c r="F408" s="2359"/>
      <c r="G408" s="2359"/>
      <c r="H408" s="2360"/>
      <c r="I408" s="2313" t="s">
        <v>849</v>
      </c>
      <c r="J408" s="2327"/>
      <c r="K408" s="2328"/>
      <c r="L408" s="2329"/>
      <c r="M408" s="2329"/>
      <c r="N408" s="1363"/>
      <c r="O408" s="1363"/>
      <c r="P408" s="1363"/>
      <c r="Q408" s="2313" t="s">
        <v>849</v>
      </c>
      <c r="R408" s="2327"/>
      <c r="S408" s="2328"/>
      <c r="T408" s="2330"/>
      <c r="U408" s="2330"/>
      <c r="V408" s="2331"/>
      <c r="W408" s="2331"/>
      <c r="X408" s="2318"/>
      <c r="Y408" s="1243"/>
      <c r="Z408" s="141"/>
      <c r="AA408" s="794">
        <f>IF(I408="?",0,IF(I408&lt;&gt;"",1,0))+IF(K408="?",0,IF(K408&lt;&gt;"",1,0))+IF(Q408="?",0,IF(Q408&lt;&gt;"",1,0))+IF(S408="?",0,IF(S408&lt;&gt;"",1,0))</f>
        <v>0</v>
      </c>
    </row>
    <row r="409" spans="1:28" s="313" customFormat="1" ht="6.75" customHeight="1" thickTop="1" x14ac:dyDescent="0.2">
      <c r="A409" s="269"/>
      <c r="B409" s="216"/>
      <c r="C409" s="1141"/>
      <c r="D409" s="1134"/>
      <c r="E409" s="215"/>
      <c r="F409" s="215"/>
      <c r="G409" s="215"/>
      <c r="H409" s="1138"/>
      <c r="I409" s="1146"/>
      <c r="J409" s="227"/>
      <c r="K409" s="227"/>
      <c r="L409" s="227"/>
      <c r="M409" s="227"/>
      <c r="N409" s="227"/>
      <c r="O409" s="227"/>
      <c r="P409" s="1147"/>
      <c r="Q409" s="1146"/>
      <c r="R409" s="227"/>
      <c r="S409" s="227"/>
      <c r="T409" s="227"/>
      <c r="U409" s="227"/>
      <c r="V409" s="227"/>
      <c r="W409" s="227"/>
      <c r="X409" s="1147"/>
      <c r="Y409" s="1243"/>
      <c r="Z409" s="141"/>
      <c r="AA409" s="794"/>
    </row>
    <row r="410" spans="1:28" s="313" customFormat="1" ht="5.25" customHeight="1" thickBot="1" x14ac:dyDescent="0.25">
      <c r="A410" s="269"/>
      <c r="B410" s="216"/>
      <c r="C410" s="1139"/>
      <c r="D410" s="1135"/>
      <c r="E410" s="1136"/>
      <c r="F410" s="1136"/>
      <c r="G410" s="1136"/>
      <c r="H410" s="1140"/>
      <c r="I410" s="1143"/>
      <c r="J410" s="708"/>
      <c r="K410" s="708"/>
      <c r="L410" s="708"/>
      <c r="M410" s="708"/>
      <c r="N410" s="708"/>
      <c r="O410" s="708"/>
      <c r="P410" s="1144"/>
      <c r="Q410" s="1143"/>
      <c r="R410" s="708"/>
      <c r="S410" s="708"/>
      <c r="T410" s="708"/>
      <c r="U410" s="708"/>
      <c r="V410" s="708"/>
      <c r="W410" s="708"/>
      <c r="X410" s="1144"/>
      <c r="Y410" s="1243"/>
      <c r="Z410" s="141"/>
      <c r="AA410" s="794"/>
    </row>
    <row r="411" spans="1:28" s="313" customFormat="1" ht="24.75" customHeight="1" thickTop="1" thickBot="1" x14ac:dyDescent="0.25">
      <c r="A411" s="272" t="s">
        <v>1586</v>
      </c>
      <c r="B411" s="216"/>
      <c r="C411" s="1137" t="s">
        <v>1515</v>
      </c>
      <c r="D411" s="664"/>
      <c r="E411" s="628"/>
      <c r="F411" s="628"/>
      <c r="G411" s="628"/>
      <c r="H411" s="628"/>
      <c r="I411" s="2313" t="s">
        <v>849</v>
      </c>
      <c r="J411" s="2327"/>
      <c r="K411" s="2328"/>
      <c r="L411" s="2329"/>
      <c r="M411" s="2329"/>
      <c r="N411" s="1363"/>
      <c r="O411" s="1363"/>
      <c r="P411" s="1363"/>
      <c r="Q411" s="2313" t="s">
        <v>849</v>
      </c>
      <c r="R411" s="2327"/>
      <c r="S411" s="2328"/>
      <c r="T411" s="2330"/>
      <c r="U411" s="2330"/>
      <c r="V411" s="2331"/>
      <c r="W411" s="2331"/>
      <c r="X411" s="2318"/>
      <c r="Y411" s="1243"/>
      <c r="Z411" s="141"/>
      <c r="AA411" s="794">
        <f>IF(I411="?",0,IF(I411&lt;&gt;"",1,0))+IF(K411="?",0,IF(K411&lt;&gt;"",1,0))+IF(Q411="?",0,IF(Q411&lt;&gt;"",1,0))+IF(S411="?",0,IF(S411&lt;&gt;"",1,0))</f>
        <v>0</v>
      </c>
    </row>
    <row r="412" spans="1:28" s="313" customFormat="1" ht="5.25" customHeight="1" thickTop="1" x14ac:dyDescent="0.2">
      <c r="A412" s="269"/>
      <c r="B412" s="216"/>
      <c r="C412" s="1141"/>
      <c r="D412" s="1134"/>
      <c r="E412" s="215"/>
      <c r="F412" s="215"/>
      <c r="G412" s="215"/>
      <c r="H412" s="1138"/>
      <c r="I412" s="1146"/>
      <c r="J412" s="227"/>
      <c r="K412" s="227"/>
      <c r="L412" s="227"/>
      <c r="M412" s="227"/>
      <c r="N412" s="227"/>
      <c r="O412" s="227"/>
      <c r="P412" s="227"/>
      <c r="Q412" s="1146"/>
      <c r="R412" s="1148"/>
      <c r="S412" s="1148"/>
      <c r="T412" s="1148"/>
      <c r="U412" s="1148"/>
      <c r="V412" s="1148"/>
      <c r="W412" s="1148"/>
      <c r="X412" s="1147"/>
      <c r="Y412" s="1243"/>
      <c r="Z412" s="141"/>
      <c r="AA412" s="794"/>
    </row>
    <row r="413" spans="1:28" s="313" customFormat="1" ht="9" customHeight="1" x14ac:dyDescent="0.2">
      <c r="A413" s="269"/>
      <c r="B413" s="216"/>
      <c r="C413" s="664"/>
      <c r="D413" s="664"/>
      <c r="E413" s="628"/>
      <c r="F413" s="628"/>
      <c r="G413" s="628"/>
      <c r="H413" s="628"/>
      <c r="I413" s="628"/>
      <c r="J413" s="628"/>
      <c r="K413" s="628"/>
      <c r="L413" s="628"/>
      <c r="M413" s="628"/>
      <c r="N413" s="628"/>
      <c r="O413" s="628"/>
      <c r="P413" s="628"/>
      <c r="Q413" s="628"/>
      <c r="R413" s="664"/>
      <c r="S413" s="664"/>
      <c r="T413" s="664"/>
      <c r="U413" s="664"/>
      <c r="V413" s="664"/>
      <c r="W413" s="664"/>
      <c r="X413" s="628"/>
      <c r="Y413" s="1243"/>
      <c r="Z413" s="141"/>
      <c r="AA413" s="794"/>
    </row>
    <row r="414" spans="1:28" s="313" customFormat="1" ht="24" customHeight="1" x14ac:dyDescent="0.2">
      <c r="A414" s="272" t="s">
        <v>1072</v>
      </c>
      <c r="B414" s="216"/>
      <c r="C414" s="2332" t="s">
        <v>1146</v>
      </c>
      <c r="D414" s="2333"/>
      <c r="E414" s="2333"/>
      <c r="F414" s="2333"/>
      <c r="G414" s="2333"/>
      <c r="H414" s="2333"/>
      <c r="I414" s="2333"/>
      <c r="J414" s="2333"/>
      <c r="K414" s="2333"/>
      <c r="L414" s="2333"/>
      <c r="M414" s="2333"/>
      <c r="N414" s="2333"/>
      <c r="O414" s="2333"/>
      <c r="P414" s="2333"/>
      <c r="Q414" s="2333"/>
      <c r="R414" s="2333"/>
      <c r="S414" s="2333"/>
      <c r="T414" s="2333"/>
      <c r="U414" s="1241"/>
      <c r="V414" s="1213" t="s">
        <v>849</v>
      </c>
      <c r="W414" s="93"/>
      <c r="X414" s="1213" t="s">
        <v>849</v>
      </c>
      <c r="Y414" s="664"/>
      <c r="Z414" s="141"/>
      <c r="AA414" s="794">
        <f>IF(V414="?",0,IF(V414&lt;&gt;"",1,0))+IF(X414="?",0,IF(X414&lt;&gt;"",1,0))</f>
        <v>0</v>
      </c>
    </row>
    <row r="415" spans="1:28" s="313" customFormat="1" ht="9" customHeight="1" x14ac:dyDescent="0.2">
      <c r="A415" s="269"/>
      <c r="B415" s="216"/>
      <c r="C415" s="664"/>
      <c r="D415" s="664"/>
      <c r="E415" s="628"/>
      <c r="F415" s="628"/>
      <c r="G415" s="628"/>
      <c r="H415" s="628"/>
      <c r="I415" s="628"/>
      <c r="J415" s="628"/>
      <c r="K415" s="628"/>
      <c r="L415" s="628"/>
      <c r="M415" s="628"/>
      <c r="N415" s="628"/>
      <c r="O415" s="628"/>
      <c r="P415" s="628"/>
      <c r="Q415" s="628"/>
      <c r="R415" s="664"/>
      <c r="S415" s="664"/>
      <c r="T415" s="664"/>
      <c r="U415" s="664"/>
      <c r="V415" s="664"/>
      <c r="W415" s="664"/>
      <c r="X415" s="628"/>
      <c r="Y415" s="1243"/>
      <c r="Z415" s="141"/>
      <c r="AA415" s="794"/>
    </row>
    <row r="416" spans="1:28" s="313" customFormat="1" ht="21" customHeight="1" x14ac:dyDescent="0.2">
      <c r="A416" s="272" t="s">
        <v>1073</v>
      </c>
      <c r="B416" s="216"/>
      <c r="C416" s="664"/>
      <c r="D416" s="664"/>
      <c r="E416" s="664"/>
      <c r="F416" s="664"/>
      <c r="G416" s="664"/>
      <c r="H416" s="664" t="s">
        <v>1042</v>
      </c>
      <c r="I416" s="2334" t="s">
        <v>849</v>
      </c>
      <c r="J416" s="2335"/>
      <c r="K416" s="2335"/>
      <c r="L416" s="2335"/>
      <c r="M416" s="2336"/>
      <c r="N416" s="2336"/>
      <c r="O416" s="2336"/>
      <c r="P416" s="2336"/>
      <c r="Q416" s="2336"/>
      <c r="R416" s="2336"/>
      <c r="S416" s="2336"/>
      <c r="T416" s="2336"/>
      <c r="U416" s="2336"/>
      <c r="V416" s="2336"/>
      <c r="W416" s="2336"/>
      <c r="X416" s="2337"/>
      <c r="Y416" s="1243"/>
      <c r="Z416" s="141"/>
      <c r="AA416" s="794">
        <f>IF(I416="?",0,IF(I416&lt;&gt;"",1,0))</f>
        <v>0</v>
      </c>
    </row>
    <row r="417" spans="1:28" s="313" customFormat="1" ht="5.25" customHeight="1" x14ac:dyDescent="0.2">
      <c r="A417" s="269"/>
      <c r="B417" s="216"/>
      <c r="C417" s="664"/>
      <c r="D417" s="664"/>
      <c r="E417" s="628"/>
      <c r="F417" s="628"/>
      <c r="G417" s="628"/>
      <c r="H417" s="628"/>
      <c r="I417" s="628"/>
      <c r="J417" s="628"/>
      <c r="K417" s="628"/>
      <c r="L417" s="628"/>
      <c r="M417" s="628"/>
      <c r="N417" s="628"/>
      <c r="O417" s="628"/>
      <c r="P417" s="628"/>
      <c r="Q417" s="628"/>
      <c r="R417" s="664"/>
      <c r="S417" s="664"/>
      <c r="T417" s="664"/>
      <c r="U417" s="664"/>
      <c r="V417" s="664"/>
      <c r="W417" s="664"/>
      <c r="X417" s="628"/>
      <c r="Y417" s="1243"/>
      <c r="Z417" s="141"/>
      <c r="AA417" s="794"/>
    </row>
    <row r="418" spans="1:28" s="313" customFormat="1" ht="21" customHeight="1" x14ac:dyDescent="0.2">
      <c r="A418" s="272" t="s">
        <v>1079</v>
      </c>
      <c r="B418" s="216"/>
      <c r="C418" s="628" t="s">
        <v>1517</v>
      </c>
      <c r="D418" s="664"/>
      <c r="E418" s="664"/>
      <c r="F418" s="664"/>
      <c r="G418" s="664"/>
      <c r="H418" s="664"/>
      <c r="I418" s="664"/>
      <c r="J418" s="664"/>
      <c r="K418" s="664"/>
      <c r="L418" s="664"/>
      <c r="M418" s="664"/>
      <c r="N418" s="664"/>
      <c r="O418" s="664"/>
      <c r="P418" s="664"/>
      <c r="Q418" s="1213" t="s">
        <v>849</v>
      </c>
      <c r="R418" s="627" t="s">
        <v>1050</v>
      </c>
      <c r="S418" s="1243"/>
      <c r="T418" s="1213" t="s">
        <v>849</v>
      </c>
      <c r="U418" s="627" t="s">
        <v>1051</v>
      </c>
      <c r="V418" s="1243"/>
      <c r="W418" s="1213" t="s">
        <v>849</v>
      </c>
      <c r="X418" s="627" t="s">
        <v>1052</v>
      </c>
      <c r="Y418" s="1243"/>
      <c r="Z418" s="141"/>
      <c r="AA418" s="794">
        <f>IF(Q418="?",0,IF(Q418&lt;&gt;"",1,0))+IF(T418="?",0,IF(T418&lt;&gt;"",1,0))+IF(W418="?",0,IF(W418&lt;&gt;"",1,0))</f>
        <v>0</v>
      </c>
    </row>
    <row r="419" spans="1:28" ht="9" customHeight="1" x14ac:dyDescent="0.2">
      <c r="A419" s="269"/>
      <c r="B419" s="259"/>
      <c r="C419" s="627"/>
      <c r="D419" s="627"/>
      <c r="E419" s="627"/>
      <c r="F419" s="627"/>
      <c r="G419" s="627"/>
      <c r="H419" s="627"/>
      <c r="I419" s="627"/>
      <c r="J419" s="627"/>
      <c r="K419" s="627"/>
      <c r="L419" s="627"/>
      <c r="M419" s="627"/>
      <c r="N419" s="627"/>
      <c r="O419" s="627"/>
      <c r="P419" s="627"/>
      <c r="Q419" s="627"/>
      <c r="R419" s="627"/>
      <c r="S419" s="627"/>
      <c r="T419" s="627"/>
      <c r="U419" s="627"/>
      <c r="V419" s="627"/>
      <c r="W419" s="627"/>
      <c r="X419" s="627"/>
      <c r="Y419" s="206"/>
      <c r="Z419" s="175"/>
      <c r="AA419" s="794"/>
      <c r="AB419" s="313"/>
    </row>
    <row r="420" spans="1:28" s="312" customFormat="1" ht="27" customHeight="1" x14ac:dyDescent="0.2">
      <c r="A420" s="397" t="s">
        <v>219</v>
      </c>
      <c r="B420" s="155"/>
      <c r="C420" s="2338" t="s">
        <v>1521</v>
      </c>
      <c r="D420" s="2339"/>
      <c r="E420" s="2339"/>
      <c r="F420" s="2339"/>
      <c r="G420" s="2339"/>
      <c r="H420" s="2339"/>
      <c r="I420" s="2339"/>
      <c r="J420" s="2339"/>
      <c r="K420" s="2339"/>
      <c r="L420" s="2339"/>
      <c r="M420" s="2339"/>
      <c r="N420" s="2339"/>
      <c r="O420" s="2339"/>
      <c r="P420" s="2339"/>
      <c r="Q420" s="2339"/>
      <c r="R420" s="2339"/>
      <c r="S420" s="2339"/>
      <c r="T420" s="2340"/>
      <c r="U420" s="2340"/>
      <c r="V420" s="2340"/>
      <c r="W420" s="2340"/>
      <c r="X420" s="2341"/>
      <c r="Y420" s="225"/>
      <c r="Z420" s="156"/>
      <c r="AA420" s="794"/>
      <c r="AB420" s="313"/>
    </row>
    <row r="421" spans="1:28" ht="5.25" customHeight="1" x14ac:dyDescent="0.2">
      <c r="A421" s="269"/>
      <c r="B421" s="259"/>
      <c r="C421" s="627"/>
      <c r="D421" s="627"/>
      <c r="E421" s="627"/>
      <c r="F421" s="627"/>
      <c r="G421" s="627"/>
      <c r="H421" s="627"/>
      <c r="I421" s="627"/>
      <c r="J421" s="627"/>
      <c r="K421" s="627"/>
      <c r="L421" s="627"/>
      <c r="M421" s="627"/>
      <c r="N421" s="627"/>
      <c r="O421" s="627"/>
      <c r="P421" s="627"/>
      <c r="Q421" s="627"/>
      <c r="R421" s="627"/>
      <c r="S421" s="627"/>
      <c r="T421" s="627"/>
      <c r="U421" s="627"/>
      <c r="V421" s="627"/>
      <c r="W421" s="627"/>
      <c r="X421" s="627"/>
      <c r="Y421" s="206"/>
      <c r="Z421" s="175"/>
      <c r="AA421" s="794"/>
      <c r="AB421" s="313"/>
    </row>
    <row r="422" spans="1:28" s="313" customFormat="1" ht="21" customHeight="1" x14ac:dyDescent="0.2">
      <c r="A422" s="272" t="s">
        <v>1251</v>
      </c>
      <c r="B422" s="216"/>
      <c r="C422" s="2342" t="s">
        <v>1370</v>
      </c>
      <c r="D422" s="2342"/>
      <c r="E422" s="2342"/>
      <c r="F422" s="2342"/>
      <c r="G422" s="2342"/>
      <c r="H422" s="2342"/>
      <c r="I422" s="2342"/>
      <c r="J422" s="2342"/>
      <c r="K422" s="2342"/>
      <c r="L422" s="2342"/>
      <c r="M422" s="664"/>
      <c r="N422" s="2343"/>
      <c r="O422" s="2344"/>
      <c r="P422" s="2345"/>
      <c r="Q422" s="627" t="s">
        <v>783</v>
      </c>
      <c r="R422" s="664"/>
      <c r="S422" s="664"/>
      <c r="T422" s="2343"/>
      <c r="U422" s="2343"/>
      <c r="V422" s="2343"/>
      <c r="W422" s="627" t="s">
        <v>1043</v>
      </c>
      <c r="X422" s="664"/>
      <c r="Y422" s="664"/>
      <c r="Z422" s="141"/>
      <c r="AA422" s="794">
        <f>IF(N422="?",0,IF(N422&lt;&gt;"",1,0))+IF(T422="?",0,IF(T422&lt;&gt;"",1,0))</f>
        <v>0</v>
      </c>
    </row>
    <row r="423" spans="1:28" s="313" customFormat="1" ht="5.25" customHeight="1" x14ac:dyDescent="0.2">
      <c r="A423" s="269"/>
      <c r="B423" s="216"/>
      <c r="C423" s="664"/>
      <c r="D423" s="664"/>
      <c r="E423" s="628"/>
      <c r="F423" s="628"/>
      <c r="G423" s="628"/>
      <c r="H423" s="628"/>
      <c r="I423" s="628"/>
      <c r="J423" s="628"/>
      <c r="K423" s="628"/>
      <c r="L423" s="628"/>
      <c r="M423" s="628"/>
      <c r="N423" s="628"/>
      <c r="O423" s="628"/>
      <c r="P423" s="628"/>
      <c r="Q423" s="628"/>
      <c r="R423" s="664"/>
      <c r="S423" s="664"/>
      <c r="T423" s="664"/>
      <c r="U423" s="664"/>
      <c r="V423" s="664"/>
      <c r="W423" s="664"/>
      <c r="X423" s="628"/>
      <c r="Y423" s="1243"/>
      <c r="Z423" s="141"/>
      <c r="AA423" s="794"/>
    </row>
    <row r="424" spans="1:28" s="312" customFormat="1" ht="27" customHeight="1" x14ac:dyDescent="0.2">
      <c r="A424" s="397" t="s">
        <v>219</v>
      </c>
      <c r="B424" s="155"/>
      <c r="C424" s="2338" t="s">
        <v>1262</v>
      </c>
      <c r="D424" s="2339"/>
      <c r="E424" s="2339"/>
      <c r="F424" s="2339"/>
      <c r="G424" s="2339"/>
      <c r="H424" s="2339"/>
      <c r="I424" s="2339"/>
      <c r="J424" s="2339"/>
      <c r="K424" s="2339"/>
      <c r="L424" s="2339"/>
      <c r="M424" s="2339"/>
      <c r="N424" s="2339"/>
      <c r="O424" s="2339"/>
      <c r="P424" s="2339"/>
      <c r="Q424" s="2339"/>
      <c r="R424" s="2339"/>
      <c r="S424" s="2339"/>
      <c r="T424" s="2340"/>
      <c r="U424" s="2340"/>
      <c r="V424" s="2340"/>
      <c r="W424" s="2340"/>
      <c r="X424" s="2341"/>
      <c r="Y424" s="225"/>
      <c r="Z424" s="156"/>
      <c r="AA424" s="794"/>
      <c r="AB424" s="313"/>
    </row>
    <row r="425" spans="1:28" s="313" customFormat="1" ht="5.25" customHeight="1" x14ac:dyDescent="0.2">
      <c r="A425" s="269"/>
      <c r="B425" s="216"/>
      <c r="C425" s="664"/>
      <c r="D425" s="664"/>
      <c r="E425" s="628"/>
      <c r="F425" s="628"/>
      <c r="G425" s="628"/>
      <c r="H425" s="628"/>
      <c r="I425" s="628"/>
      <c r="J425" s="628"/>
      <c r="K425" s="628"/>
      <c r="L425" s="628"/>
      <c r="M425" s="628"/>
      <c r="N425" s="628"/>
      <c r="O425" s="628"/>
      <c r="P425" s="628"/>
      <c r="Q425" s="628"/>
      <c r="R425" s="664"/>
      <c r="S425" s="664"/>
      <c r="T425" s="664"/>
      <c r="U425" s="664"/>
      <c r="V425" s="664"/>
      <c r="W425" s="664"/>
      <c r="X425" s="628"/>
      <c r="Y425" s="1243"/>
      <c r="Z425" s="141"/>
      <c r="AA425" s="794"/>
    </row>
    <row r="426" spans="1:28" s="313" customFormat="1" ht="21" customHeight="1" x14ac:dyDescent="0.2">
      <c r="A426" s="272" t="s">
        <v>1252</v>
      </c>
      <c r="B426" s="216"/>
      <c r="C426" s="2342" t="s">
        <v>1371</v>
      </c>
      <c r="D426" s="2342"/>
      <c r="E426" s="2342"/>
      <c r="F426" s="2342"/>
      <c r="G426" s="2342"/>
      <c r="H426" s="2342"/>
      <c r="I426" s="2342"/>
      <c r="J426" s="2342"/>
      <c r="K426" s="2342"/>
      <c r="L426" s="2342"/>
      <c r="M426" s="664"/>
      <c r="N426" s="2343"/>
      <c r="O426" s="2344"/>
      <c r="P426" s="2345"/>
      <c r="Q426" s="627" t="s">
        <v>783</v>
      </c>
      <c r="R426" s="664"/>
      <c r="S426" s="664"/>
      <c r="T426" s="2343"/>
      <c r="U426" s="2344"/>
      <c r="V426" s="2345"/>
      <c r="W426" s="627" t="s">
        <v>1043</v>
      </c>
      <c r="X426" s="664"/>
      <c r="Y426" s="664"/>
      <c r="Z426" s="141"/>
      <c r="AA426" s="794">
        <f>IF(N426="?",0,IF(N426&lt;&gt;"",1,0))+IF(T426="?",0,IF(T426&lt;&gt;"",1,0))</f>
        <v>0</v>
      </c>
    </row>
    <row r="427" spans="1:28" s="313" customFormat="1" ht="9" customHeight="1" x14ac:dyDescent="0.2">
      <c r="A427" s="269"/>
      <c r="B427" s="259"/>
      <c r="C427" s="627"/>
      <c r="D427" s="627"/>
      <c r="E427" s="627"/>
      <c r="F427" s="627"/>
      <c r="G427" s="627"/>
      <c r="H427" s="627"/>
      <c r="I427" s="627"/>
      <c r="J427" s="627"/>
      <c r="K427" s="627"/>
      <c r="L427" s="627"/>
      <c r="M427" s="627"/>
      <c r="N427" s="627"/>
      <c r="O427" s="627"/>
      <c r="P427" s="627"/>
      <c r="Q427" s="627"/>
      <c r="R427" s="627"/>
      <c r="S427" s="627"/>
      <c r="T427" s="627"/>
      <c r="U427" s="627"/>
      <c r="V427" s="627"/>
      <c r="W427" s="627"/>
      <c r="X427" s="627"/>
      <c r="Y427" s="206"/>
      <c r="Z427" s="175"/>
      <c r="AA427" s="794"/>
    </row>
    <row r="428" spans="1:28" s="312" customFormat="1" ht="23.25" customHeight="1" x14ac:dyDescent="0.2">
      <c r="A428" s="397" t="s">
        <v>219</v>
      </c>
      <c r="B428" s="155"/>
      <c r="C428" s="2320" t="s">
        <v>1491</v>
      </c>
      <c r="D428" s="2321"/>
      <c r="E428" s="2321"/>
      <c r="F428" s="2321"/>
      <c r="G428" s="2321"/>
      <c r="H428" s="2321"/>
      <c r="I428" s="2321"/>
      <c r="J428" s="2321"/>
      <c r="K428" s="2321"/>
      <c r="L428" s="2321"/>
      <c r="M428" s="2321"/>
      <c r="N428" s="2321"/>
      <c r="O428" s="2321"/>
      <c r="P428" s="2321"/>
      <c r="Q428" s="2321"/>
      <c r="R428" s="2321"/>
      <c r="S428" s="2321"/>
      <c r="T428" s="2346"/>
      <c r="U428" s="2346"/>
      <c r="V428" s="2346"/>
      <c r="W428" s="2346"/>
      <c r="X428" s="2347"/>
      <c r="Y428" s="225"/>
      <c r="Z428" s="156"/>
      <c r="AA428" s="794"/>
      <c r="AB428" s="313"/>
    </row>
    <row r="429" spans="1:28" s="313" customFormat="1" ht="5.25" customHeight="1" x14ac:dyDescent="0.2">
      <c r="A429" s="269"/>
      <c r="B429" s="259"/>
      <c r="C429" s="627"/>
      <c r="D429" s="627"/>
      <c r="E429" s="627"/>
      <c r="F429" s="627"/>
      <c r="G429" s="627"/>
      <c r="H429" s="627"/>
      <c r="I429" s="627"/>
      <c r="J429" s="627"/>
      <c r="K429" s="627"/>
      <c r="L429" s="627"/>
      <c r="M429" s="627"/>
      <c r="N429" s="627"/>
      <c r="O429" s="627"/>
      <c r="P429" s="627"/>
      <c r="Q429" s="627"/>
      <c r="R429" s="627"/>
      <c r="S429" s="627"/>
      <c r="T429" s="627"/>
      <c r="U429" s="627"/>
      <c r="V429" s="627"/>
      <c r="W429" s="627"/>
      <c r="X429" s="627"/>
      <c r="Y429" s="206"/>
      <c r="Z429" s="175"/>
      <c r="AA429" s="794"/>
    </row>
    <row r="430" spans="1:28" s="313" customFormat="1" ht="21" customHeight="1" x14ac:dyDescent="0.2">
      <c r="A430" s="272" t="s">
        <v>1074</v>
      </c>
      <c r="B430" s="216"/>
      <c r="C430" s="628" t="s">
        <v>1831</v>
      </c>
      <c r="D430" s="664"/>
      <c r="E430" s="664"/>
      <c r="F430" s="664"/>
      <c r="G430" s="664"/>
      <c r="H430" s="664"/>
      <c r="I430" s="664"/>
      <c r="J430" s="628"/>
      <c r="K430" s="628"/>
      <c r="L430" s="628"/>
      <c r="M430" s="628"/>
      <c r="N430" s="628"/>
      <c r="O430" s="628"/>
      <c r="P430" s="628"/>
      <c r="Q430" s="628"/>
      <c r="R430" s="628"/>
      <c r="S430" s="628"/>
      <c r="T430" s="2343"/>
      <c r="U430" s="2344"/>
      <c r="V430" s="2345"/>
      <c r="W430" s="627" t="s">
        <v>122</v>
      </c>
      <c r="X430" s="664"/>
      <c r="Y430" s="664"/>
      <c r="Z430" s="141"/>
      <c r="AA430" s="794">
        <f>IF(T430="?",0,IF(T430&lt;&gt;"",1,0))</f>
        <v>0</v>
      </c>
    </row>
    <row r="431" spans="1:28" s="313" customFormat="1" ht="5.25" customHeight="1" x14ac:dyDescent="0.2">
      <c r="A431" s="269"/>
      <c r="B431" s="259"/>
      <c r="C431" s="627"/>
      <c r="D431" s="627"/>
      <c r="E431" s="627"/>
      <c r="F431" s="627"/>
      <c r="G431" s="627"/>
      <c r="H431" s="627"/>
      <c r="I431" s="627"/>
      <c r="J431" s="627"/>
      <c r="K431" s="627"/>
      <c r="L431" s="627"/>
      <c r="M431" s="627"/>
      <c r="N431" s="627"/>
      <c r="O431" s="627"/>
      <c r="P431" s="627"/>
      <c r="Q431" s="627"/>
      <c r="R431" s="627"/>
      <c r="S431" s="627"/>
      <c r="T431" s="627"/>
      <c r="U431" s="627"/>
      <c r="V431" s="627"/>
      <c r="W431" s="627"/>
      <c r="X431" s="206"/>
      <c r="Y431" s="206"/>
      <c r="Z431" s="175"/>
      <c r="AA431" s="794"/>
    </row>
    <row r="432" spans="1:28" s="313" customFormat="1" ht="21" customHeight="1" x14ac:dyDescent="0.2">
      <c r="A432" s="272" t="s">
        <v>1587</v>
      </c>
      <c r="B432" s="216"/>
      <c r="C432" s="628" t="s">
        <v>1749</v>
      </c>
      <c r="D432" s="664"/>
      <c r="E432" s="664"/>
      <c r="F432" s="664"/>
      <c r="G432" s="664"/>
      <c r="H432" s="664"/>
      <c r="I432" s="664"/>
      <c r="J432" s="628"/>
      <c r="K432" s="628"/>
      <c r="L432" s="628"/>
      <c r="M432" s="664"/>
      <c r="N432" s="2348"/>
      <c r="O432" s="2349"/>
      <c r="P432" s="2350"/>
      <c r="Q432" s="627" t="s">
        <v>1493</v>
      </c>
      <c r="R432" s="628"/>
      <c r="S432" s="628"/>
      <c r="T432" s="2348"/>
      <c r="U432" s="2349"/>
      <c r="V432" s="2350"/>
      <c r="W432" s="627" t="s">
        <v>1492</v>
      </c>
      <c r="X432" s="664"/>
      <c r="Y432" s="664"/>
      <c r="Z432" s="141"/>
      <c r="AA432" s="794">
        <f>IF(N432="?",0,IF(N432&lt;&gt;"",1,0))+IF(T432="?",0,IF(T432&lt;&gt;"",1,0))</f>
        <v>0</v>
      </c>
    </row>
    <row r="433" spans="1:28" s="313" customFormat="1" ht="9" customHeight="1" x14ac:dyDescent="0.2">
      <c r="A433" s="269"/>
      <c r="B433" s="259"/>
      <c r="C433" s="627"/>
      <c r="D433" s="627"/>
      <c r="E433" s="627"/>
      <c r="F433" s="627"/>
      <c r="G433" s="627"/>
      <c r="H433" s="627"/>
      <c r="I433" s="627"/>
      <c r="J433" s="627"/>
      <c r="K433" s="627"/>
      <c r="L433" s="627"/>
      <c r="M433" s="627"/>
      <c r="N433" s="627"/>
      <c r="O433" s="627"/>
      <c r="P433" s="627"/>
      <c r="Q433" s="627"/>
      <c r="R433" s="627"/>
      <c r="S433" s="627"/>
      <c r="T433" s="627"/>
      <c r="U433" s="627"/>
      <c r="V433" s="627"/>
      <c r="W433" s="627"/>
      <c r="X433" s="627"/>
      <c r="Y433" s="206"/>
      <c r="Z433" s="175"/>
      <c r="AA433" s="794"/>
    </row>
    <row r="434" spans="1:28" s="313" customFormat="1" ht="36" customHeight="1" x14ac:dyDescent="0.2">
      <c r="A434" s="746" t="s">
        <v>219</v>
      </c>
      <c r="B434" s="221"/>
      <c r="C434" s="1543" t="s">
        <v>1516</v>
      </c>
      <c r="D434" s="2218"/>
      <c r="E434" s="2218"/>
      <c r="F434" s="2218"/>
      <c r="G434" s="2218"/>
      <c r="H434" s="2218"/>
      <c r="I434" s="2218"/>
      <c r="J434" s="2218"/>
      <c r="K434" s="2218"/>
      <c r="L434" s="2218"/>
      <c r="M434" s="2218"/>
      <c r="N434" s="2218"/>
      <c r="O434" s="2218"/>
      <c r="P434" s="2218"/>
      <c r="Q434" s="2218"/>
      <c r="R434" s="2218"/>
      <c r="S434" s="2218"/>
      <c r="T434" s="2218"/>
      <c r="U434" s="2218"/>
      <c r="V434" s="2218"/>
      <c r="W434" s="2218"/>
      <c r="X434" s="2219"/>
      <c r="Y434" s="1240"/>
      <c r="Z434" s="254"/>
      <c r="AA434" s="794"/>
    </row>
    <row r="435" spans="1:28" s="313" customFormat="1" ht="5.25" customHeight="1" x14ac:dyDescent="0.2">
      <c r="A435" s="269"/>
      <c r="B435" s="259"/>
      <c r="C435" s="627"/>
      <c r="D435" s="627"/>
      <c r="E435" s="627"/>
      <c r="F435" s="627"/>
      <c r="G435" s="627"/>
      <c r="H435" s="627"/>
      <c r="I435" s="627"/>
      <c r="J435" s="627"/>
      <c r="K435" s="627"/>
      <c r="L435" s="627"/>
      <c r="M435" s="627"/>
      <c r="N435" s="627"/>
      <c r="O435" s="627"/>
      <c r="P435" s="627"/>
      <c r="Q435" s="627"/>
      <c r="R435" s="627"/>
      <c r="S435" s="627"/>
      <c r="T435" s="627"/>
      <c r="U435" s="627"/>
      <c r="V435" s="627"/>
      <c r="W435" s="627"/>
      <c r="X435" s="627"/>
      <c r="Y435" s="206"/>
      <c r="Z435" s="175"/>
      <c r="AA435" s="794"/>
    </row>
    <row r="436" spans="1:28" s="313" customFormat="1" ht="12" customHeight="1" x14ac:dyDescent="0.2">
      <c r="A436" s="269"/>
      <c r="B436" s="216"/>
      <c r="C436" s="242" t="s">
        <v>1495</v>
      </c>
      <c r="D436" s="1149"/>
      <c r="E436" s="1149"/>
      <c r="F436" s="1149"/>
      <c r="G436" s="1149"/>
      <c r="H436" s="1149"/>
      <c r="I436" s="1149"/>
      <c r="J436" s="1149"/>
      <c r="K436" s="1149"/>
      <c r="L436" s="1149"/>
      <c r="M436" s="1149"/>
      <c r="N436" s="1149"/>
      <c r="O436" s="1149"/>
      <c r="P436" s="1149"/>
      <c r="Q436" s="1149"/>
      <c r="R436" s="1149"/>
      <c r="S436" s="1149"/>
      <c r="T436" s="1149"/>
      <c r="U436" s="1149"/>
      <c r="V436" s="1149"/>
      <c r="W436" s="1149"/>
      <c r="X436" s="1149"/>
      <c r="Y436" s="1243"/>
      <c r="Z436" s="141"/>
      <c r="AA436" s="794"/>
    </row>
    <row r="437" spans="1:28" s="313" customFormat="1" ht="5.25" customHeight="1" thickBot="1" x14ac:dyDescent="0.25">
      <c r="A437" s="269"/>
      <c r="B437" s="216"/>
      <c r="C437" s="1139"/>
      <c r="D437" s="1135"/>
      <c r="E437" s="1136"/>
      <c r="F437" s="1136"/>
      <c r="G437" s="1143"/>
      <c r="H437" s="708"/>
      <c r="I437" s="708"/>
      <c r="J437" s="708"/>
      <c r="K437" s="708"/>
      <c r="L437" s="708"/>
      <c r="M437" s="708"/>
      <c r="N437" s="708"/>
      <c r="O437" s="708"/>
      <c r="P437" s="708"/>
      <c r="Q437" s="708"/>
      <c r="R437" s="708"/>
      <c r="S437" s="1145"/>
      <c r="T437" s="1145"/>
      <c r="U437" s="1145"/>
      <c r="V437" s="1145"/>
      <c r="W437" s="1145"/>
      <c r="X437" s="1144"/>
      <c r="Y437" s="1243"/>
      <c r="Z437" s="141"/>
      <c r="AA437" s="794"/>
    </row>
    <row r="438" spans="1:28" s="313" customFormat="1" ht="24" customHeight="1" thickTop="1" thickBot="1" x14ac:dyDescent="0.25">
      <c r="A438" s="1236" t="s">
        <v>1588</v>
      </c>
      <c r="B438" s="216"/>
      <c r="C438" s="2313" t="s">
        <v>849</v>
      </c>
      <c r="D438" s="2314"/>
      <c r="E438" s="2315"/>
      <c r="F438" s="2316"/>
      <c r="G438" s="2317"/>
      <c r="H438" s="1363"/>
      <c r="I438" s="1363"/>
      <c r="J438" s="1363"/>
      <c r="K438" s="1363"/>
      <c r="L438" s="1363"/>
      <c r="M438" s="1363"/>
      <c r="N438" s="1363"/>
      <c r="O438" s="1363"/>
      <c r="P438" s="1363"/>
      <c r="Q438" s="1363"/>
      <c r="R438" s="1363"/>
      <c r="S438" s="1363"/>
      <c r="T438" s="1363"/>
      <c r="U438" s="1363"/>
      <c r="V438" s="1363"/>
      <c r="W438" s="1363"/>
      <c r="X438" s="2318"/>
      <c r="Y438" s="1243"/>
      <c r="Z438" s="141"/>
      <c r="AA438" s="794">
        <f>IF(C438="?",0,IF(C438&lt;&gt;"",1,0))+IF(G438="?",0,IF(G438&lt;&gt;"",1,0))</f>
        <v>0</v>
      </c>
    </row>
    <row r="439" spans="1:28" s="313" customFormat="1" ht="5.25" customHeight="1" thickTop="1" x14ac:dyDescent="0.2">
      <c r="A439" s="269"/>
      <c r="B439" s="216"/>
      <c r="C439" s="1141"/>
      <c r="D439" s="1134"/>
      <c r="E439" s="215"/>
      <c r="F439" s="215"/>
      <c r="G439" s="1146"/>
      <c r="H439" s="227"/>
      <c r="I439" s="227"/>
      <c r="J439" s="227"/>
      <c r="K439" s="227"/>
      <c r="L439" s="227"/>
      <c r="M439" s="227"/>
      <c r="N439" s="227"/>
      <c r="O439" s="227"/>
      <c r="P439" s="227"/>
      <c r="Q439" s="227"/>
      <c r="R439" s="227"/>
      <c r="S439" s="227"/>
      <c r="T439" s="227"/>
      <c r="U439" s="227"/>
      <c r="V439" s="227"/>
      <c r="W439" s="227"/>
      <c r="X439" s="1147"/>
      <c r="Y439" s="1243"/>
      <c r="Z439" s="141"/>
      <c r="AA439" s="794"/>
    </row>
    <row r="440" spans="1:28" s="313" customFormat="1" ht="9" customHeight="1" x14ac:dyDescent="0.2">
      <c r="A440" s="265" t="str">
        <f>IF(L383&lt;&gt;"",L383,"")</f>
        <v/>
      </c>
      <c r="B440" s="635"/>
      <c r="C440" s="262"/>
      <c r="D440" s="262"/>
      <c r="E440" s="262"/>
      <c r="F440" s="262"/>
      <c r="G440" s="262"/>
      <c r="H440" s="262"/>
      <c r="I440" s="262"/>
      <c r="J440" s="262"/>
      <c r="K440" s="262"/>
      <c r="L440" s="262"/>
      <c r="M440" s="262"/>
      <c r="N440" s="262"/>
      <c r="O440" s="262"/>
      <c r="P440" s="262"/>
      <c r="Q440" s="262"/>
      <c r="R440" s="262"/>
      <c r="S440" s="262"/>
      <c r="T440" s="262"/>
      <c r="U440" s="262"/>
      <c r="V440" s="262"/>
      <c r="W440" s="262"/>
      <c r="X440" s="262"/>
      <c r="Y440" s="668"/>
      <c r="Z440" s="196"/>
      <c r="AA440" s="794"/>
    </row>
    <row r="441" spans="1:28" s="313" customFormat="1" ht="5.25" customHeight="1" x14ac:dyDescent="0.2">
      <c r="A441" s="269"/>
      <c r="B441" s="1237"/>
      <c r="C441" s="817"/>
      <c r="D441" s="817"/>
      <c r="E441" s="817"/>
      <c r="F441" s="817"/>
      <c r="G441" s="817"/>
      <c r="H441" s="817"/>
      <c r="I441" s="817"/>
      <c r="J441" s="817"/>
      <c r="K441" s="817"/>
      <c r="L441" s="817"/>
      <c r="M441" s="817"/>
      <c r="N441" s="817"/>
      <c r="O441" s="817"/>
      <c r="P441" s="817"/>
      <c r="Q441" s="817"/>
      <c r="R441" s="817"/>
      <c r="S441" s="817"/>
      <c r="T441" s="817"/>
      <c r="U441" s="817"/>
      <c r="V441" s="817"/>
      <c r="W441" s="817"/>
      <c r="X441" s="817"/>
      <c r="Y441" s="1238"/>
      <c r="Z441" s="871"/>
      <c r="AA441" s="794"/>
    </row>
    <row r="442" spans="1:28" s="313" customFormat="1" ht="24" customHeight="1" x14ac:dyDescent="0.2">
      <c r="A442" s="385"/>
      <c r="B442" s="259"/>
      <c r="C442" s="224" t="s">
        <v>1759</v>
      </c>
      <c r="D442" s="627"/>
      <c r="E442" s="627"/>
      <c r="F442" s="627"/>
      <c r="G442" s="627"/>
      <c r="H442" s="627"/>
      <c r="I442" s="627"/>
      <c r="J442" s="627"/>
      <c r="K442" s="627"/>
      <c r="L442" s="627"/>
      <c r="M442" s="2319" t="str">
        <f>IF(J404&lt;&gt;"",J404,"")</f>
        <v/>
      </c>
      <c r="N442" s="1751"/>
      <c r="O442" s="1751"/>
      <c r="P442" s="1751"/>
      <c r="Q442" s="1751"/>
      <c r="R442" s="1751"/>
      <c r="S442" s="1751"/>
      <c r="T442" s="1751"/>
      <c r="U442" s="1751"/>
      <c r="V442" s="1751"/>
      <c r="W442" s="1751"/>
      <c r="X442" s="1751"/>
      <c r="Y442" s="206"/>
      <c r="Z442" s="175"/>
      <c r="AA442" s="794"/>
    </row>
    <row r="443" spans="1:28" s="764" customFormat="1" ht="5.25" customHeight="1" x14ac:dyDescent="0.2">
      <c r="A443" s="269"/>
      <c r="B443" s="216"/>
      <c r="C443" s="627"/>
      <c r="D443" s="628"/>
      <c r="E443" s="627"/>
      <c r="F443" s="627"/>
      <c r="G443" s="627"/>
      <c r="H443" s="627"/>
      <c r="I443" s="627"/>
      <c r="J443" s="627"/>
      <c r="K443" s="627"/>
      <c r="L443" s="627"/>
      <c r="M443" s="627"/>
      <c r="N443" s="627"/>
      <c r="O443" s="627"/>
      <c r="P443" s="627"/>
      <c r="Q443" s="627"/>
      <c r="R443" s="627"/>
      <c r="S443" s="1241"/>
      <c r="T443" s="1241"/>
      <c r="U443" s="1241"/>
      <c r="V443" s="1241"/>
      <c r="W443" s="1241"/>
      <c r="X443" s="1241"/>
      <c r="Y443" s="1243"/>
      <c r="Z443" s="141"/>
      <c r="AA443" s="797"/>
      <c r="AB443" s="313"/>
    </row>
    <row r="444" spans="1:28" s="312" customFormat="1" ht="15" customHeight="1" x14ac:dyDescent="0.2">
      <c r="A444" s="397" t="s">
        <v>219</v>
      </c>
      <c r="B444" s="155"/>
      <c r="C444" s="2320" t="s">
        <v>1054</v>
      </c>
      <c r="D444" s="2321"/>
      <c r="E444" s="2321"/>
      <c r="F444" s="2321"/>
      <c r="G444" s="2321"/>
      <c r="H444" s="2321"/>
      <c r="I444" s="2321"/>
      <c r="J444" s="2321"/>
      <c r="K444" s="2321"/>
      <c r="L444" s="2321"/>
      <c r="M444" s="2321"/>
      <c r="N444" s="2321"/>
      <c r="O444" s="2321"/>
      <c r="P444" s="2321"/>
      <c r="Q444" s="2321"/>
      <c r="R444" s="2321"/>
      <c r="S444" s="2321"/>
      <c r="T444" s="2322"/>
      <c r="U444" s="2322"/>
      <c r="V444" s="2322"/>
      <c r="W444" s="2322"/>
      <c r="X444" s="2323"/>
      <c r="Y444" s="225"/>
      <c r="Z444" s="156"/>
      <c r="AA444" s="794"/>
      <c r="AB444" s="313"/>
    </row>
    <row r="445" spans="1:28" s="313" customFormat="1" ht="9" customHeight="1" x14ac:dyDescent="0.2">
      <c r="A445" s="269"/>
      <c r="B445" s="259"/>
      <c r="C445" s="627"/>
      <c r="D445" s="627"/>
      <c r="E445" s="627"/>
      <c r="F445" s="627"/>
      <c r="G445" s="627"/>
      <c r="H445" s="627"/>
      <c r="I445" s="627"/>
      <c r="J445" s="627"/>
      <c r="K445" s="627"/>
      <c r="L445" s="627"/>
      <c r="M445" s="627"/>
      <c r="N445" s="627"/>
      <c r="O445" s="627"/>
      <c r="P445" s="627"/>
      <c r="Q445" s="627"/>
      <c r="R445" s="627"/>
      <c r="S445" s="627"/>
      <c r="T445" s="627"/>
      <c r="U445" s="627"/>
      <c r="V445" s="627"/>
      <c r="W445" s="627"/>
      <c r="X445" s="627"/>
      <c r="Y445" s="206"/>
      <c r="Z445" s="175"/>
      <c r="AA445" s="794"/>
    </row>
    <row r="446" spans="1:28" s="313" customFormat="1" ht="21" customHeight="1" x14ac:dyDescent="0.2">
      <c r="A446" s="272" t="s">
        <v>1744</v>
      </c>
      <c r="B446" s="216"/>
      <c r="C446" s="627"/>
      <c r="D446" s="1213" t="s">
        <v>849</v>
      </c>
      <c r="E446" s="627" t="s">
        <v>1673</v>
      </c>
      <c r="F446" s="627"/>
      <c r="G446" s="627"/>
      <c r="H446" s="627"/>
      <c r="I446" s="627"/>
      <c r="J446" s="627"/>
      <c r="K446" s="627"/>
      <c r="L446" s="627"/>
      <c r="M446" s="627"/>
      <c r="N446" s="627"/>
      <c r="O446" s="627"/>
      <c r="P446" s="627"/>
      <c r="Q446" s="627"/>
      <c r="R446" s="627"/>
      <c r="S446" s="627"/>
      <c r="T446" s="627"/>
      <c r="U446" s="627"/>
      <c r="V446" s="627"/>
      <c r="W446" s="627"/>
      <c r="X446" s="627"/>
      <c r="Y446" s="206"/>
      <c r="Z446" s="141"/>
      <c r="AA446" s="794">
        <f>IF(D446="?",0,IF(D446&lt;&gt;"",1,0))</f>
        <v>0</v>
      </c>
    </row>
    <row r="447" spans="1:28" s="764" customFormat="1" ht="5.25" customHeight="1" x14ac:dyDescent="0.2">
      <c r="A447" s="269"/>
      <c r="B447" s="216"/>
      <c r="C447" s="627"/>
      <c r="D447" s="628"/>
      <c r="E447" s="627"/>
      <c r="F447" s="627"/>
      <c r="G447" s="627"/>
      <c r="H447" s="627"/>
      <c r="I447" s="627"/>
      <c r="J447" s="627"/>
      <c r="K447" s="627"/>
      <c r="L447" s="627"/>
      <c r="M447" s="627"/>
      <c r="N447" s="627"/>
      <c r="O447" s="627"/>
      <c r="P447" s="627"/>
      <c r="Q447" s="627"/>
      <c r="R447" s="627"/>
      <c r="S447" s="1241"/>
      <c r="T447" s="1241"/>
      <c r="U447" s="1241"/>
      <c r="V447" s="1241"/>
      <c r="W447" s="1241"/>
      <c r="X447" s="1241"/>
      <c r="Y447" s="1243"/>
      <c r="Z447" s="141"/>
      <c r="AA447" s="797"/>
      <c r="AB447" s="313"/>
    </row>
    <row r="448" spans="1:28" s="313" customFormat="1" ht="21" customHeight="1" x14ac:dyDescent="0.2">
      <c r="A448" s="272" t="s">
        <v>1745</v>
      </c>
      <c r="B448" s="216"/>
      <c r="C448" s="627"/>
      <c r="D448" s="1213" t="s">
        <v>849</v>
      </c>
      <c r="E448" s="627" t="s">
        <v>1672</v>
      </c>
      <c r="F448" s="627"/>
      <c r="G448" s="627"/>
      <c r="H448" s="627"/>
      <c r="I448" s="627"/>
      <c r="J448" s="627"/>
      <c r="K448" s="627"/>
      <c r="L448" s="627"/>
      <c r="M448" s="627"/>
      <c r="N448" s="627"/>
      <c r="O448" s="627"/>
      <c r="P448" s="627"/>
      <c r="Q448" s="627"/>
      <c r="R448" s="1241"/>
      <c r="S448" s="1241"/>
      <c r="T448" s="1241"/>
      <c r="U448" s="1241"/>
      <c r="V448" s="1241"/>
      <c r="W448" s="1241"/>
      <c r="X448" s="627"/>
      <c r="Y448" s="206"/>
      <c r="Z448" s="141"/>
      <c r="AA448" s="794">
        <f>IF(D448="?",0,IF(D448&lt;&gt;"",1,0))</f>
        <v>0</v>
      </c>
    </row>
    <row r="449" spans="1:28" s="764" customFormat="1" ht="5.25" customHeight="1" x14ac:dyDescent="0.2">
      <c r="A449" s="269"/>
      <c r="B449" s="216"/>
      <c r="C449" s="627"/>
      <c r="D449" s="628"/>
      <c r="E449" s="627"/>
      <c r="F449" s="627"/>
      <c r="G449" s="627"/>
      <c r="H449" s="627"/>
      <c r="I449" s="627"/>
      <c r="J449" s="627"/>
      <c r="K449" s="627"/>
      <c r="L449" s="627"/>
      <c r="M449" s="627"/>
      <c r="N449" s="627"/>
      <c r="O449" s="627"/>
      <c r="P449" s="627"/>
      <c r="Q449" s="627"/>
      <c r="R449" s="627"/>
      <c r="S449" s="1241"/>
      <c r="T449" s="1241"/>
      <c r="U449" s="1241"/>
      <c r="V449" s="1241"/>
      <c r="W449" s="1241"/>
      <c r="X449" s="1241"/>
      <c r="Y449" s="1243"/>
      <c r="Z449" s="141"/>
      <c r="AA449" s="797"/>
      <c r="AB449" s="313"/>
    </row>
    <row r="450" spans="1:28" s="313" customFormat="1" ht="21" customHeight="1" x14ac:dyDescent="0.2">
      <c r="A450" s="272" t="s">
        <v>1659</v>
      </c>
      <c r="B450" s="216"/>
      <c r="C450" s="627"/>
      <c r="D450" s="1213" t="s">
        <v>849</v>
      </c>
      <c r="E450" s="627" t="s">
        <v>1834</v>
      </c>
      <c r="F450" s="627"/>
      <c r="G450" s="627"/>
      <c r="H450" s="627"/>
      <c r="I450" s="627"/>
      <c r="J450" s="627"/>
      <c r="K450" s="627"/>
      <c r="L450" s="627"/>
      <c r="M450" s="627"/>
      <c r="N450" s="1213" t="s">
        <v>849</v>
      </c>
      <c r="O450" s="627" t="s">
        <v>1656</v>
      </c>
      <c r="P450" s="627"/>
      <c r="Q450" s="627"/>
      <c r="R450" s="1241"/>
      <c r="S450" s="1241"/>
      <c r="T450" s="1241"/>
      <c r="U450" s="1241"/>
      <c r="V450" s="1241"/>
      <c r="W450" s="1241"/>
      <c r="X450" s="627"/>
      <c r="Y450" s="206"/>
      <c r="Z450" s="141"/>
      <c r="AA450" s="794">
        <f>IF(D450="?",0,IF(D450&lt;&gt;"",1,0))+IF(N450="?",0,IF(N450&lt;&gt;"",1,0))</f>
        <v>0</v>
      </c>
    </row>
    <row r="451" spans="1:28" s="764" customFormat="1" ht="5.25" customHeight="1" x14ac:dyDescent="0.2">
      <c r="A451" s="269"/>
      <c r="B451" s="216"/>
      <c r="C451" s="627"/>
      <c r="D451" s="628"/>
      <c r="E451" s="627"/>
      <c r="F451" s="627"/>
      <c r="G451" s="627"/>
      <c r="H451" s="627"/>
      <c r="I451" s="627"/>
      <c r="J451" s="627"/>
      <c r="K451" s="627"/>
      <c r="L451" s="627"/>
      <c r="M451" s="627"/>
      <c r="N451" s="627"/>
      <c r="O451" s="627"/>
      <c r="P451" s="627"/>
      <c r="Q451" s="627"/>
      <c r="R451" s="627"/>
      <c r="S451" s="1241"/>
      <c r="T451" s="1241"/>
      <c r="U451" s="1241"/>
      <c r="V451" s="1241"/>
      <c r="W451" s="1241"/>
      <c r="X451" s="1241"/>
      <c r="Y451" s="1243"/>
      <c r="Z451" s="141"/>
      <c r="AA451" s="797"/>
      <c r="AB451" s="313"/>
    </row>
    <row r="452" spans="1:28" s="313" customFormat="1" ht="21" customHeight="1" x14ac:dyDescent="0.2">
      <c r="A452" s="272" t="s">
        <v>1662</v>
      </c>
      <c r="B452" s="216"/>
      <c r="C452" s="627"/>
      <c r="D452" s="1213" t="s">
        <v>849</v>
      </c>
      <c r="E452" s="627" t="s">
        <v>1044</v>
      </c>
      <c r="F452" s="627"/>
      <c r="G452" s="627"/>
      <c r="H452" s="627"/>
      <c r="I452" s="1213" t="s">
        <v>849</v>
      </c>
      <c r="J452" s="627" t="s">
        <v>1046</v>
      </c>
      <c r="K452" s="627"/>
      <c r="L452" s="627"/>
      <c r="M452" s="627"/>
      <c r="N452" s="1213" t="s">
        <v>849</v>
      </c>
      <c r="O452" s="627" t="s">
        <v>1660</v>
      </c>
      <c r="P452" s="627"/>
      <c r="Q452" s="627"/>
      <c r="R452" s="1241"/>
      <c r="S452" s="1241"/>
      <c r="T452" s="1241"/>
      <c r="U452" s="1241"/>
      <c r="V452" s="1241"/>
      <c r="W452" s="1241"/>
      <c r="X452" s="627"/>
      <c r="Y452" s="206"/>
      <c r="Z452" s="141"/>
      <c r="AA452" s="794">
        <f>IF(D452="?",0,IF(D452&lt;&gt;"",1,0))+IF(I452="?",0,IF(I452&lt;&gt;"",1,0))+IF(N452="?",0,IF(N452&lt;&gt;"",1,0))</f>
        <v>0</v>
      </c>
    </row>
    <row r="453" spans="1:28" s="764" customFormat="1" ht="5.25" customHeight="1" x14ac:dyDescent="0.2">
      <c r="A453" s="269"/>
      <c r="B453" s="216"/>
      <c r="C453" s="627"/>
      <c r="D453" s="628"/>
      <c r="E453" s="627"/>
      <c r="F453" s="627"/>
      <c r="G453" s="627"/>
      <c r="H453" s="627"/>
      <c r="I453" s="627"/>
      <c r="J453" s="627"/>
      <c r="K453" s="627"/>
      <c r="L453" s="627"/>
      <c r="M453" s="627"/>
      <c r="N453" s="627"/>
      <c r="O453" s="627"/>
      <c r="P453" s="627"/>
      <c r="Q453" s="627"/>
      <c r="R453" s="1241"/>
      <c r="S453" s="1241"/>
      <c r="T453" s="1241"/>
      <c r="U453" s="1241"/>
      <c r="V453" s="1241"/>
      <c r="W453" s="1241"/>
      <c r="X453" s="627"/>
      <c r="Y453" s="1243"/>
      <c r="Z453" s="141"/>
      <c r="AA453" s="797"/>
      <c r="AB453" s="313"/>
    </row>
    <row r="454" spans="1:28" s="313" customFormat="1" ht="21" customHeight="1" x14ac:dyDescent="0.2">
      <c r="A454" s="272" t="s">
        <v>1663</v>
      </c>
      <c r="B454" s="216"/>
      <c r="C454" s="627"/>
      <c r="D454" s="1213" t="s">
        <v>849</v>
      </c>
      <c r="E454" s="627" t="s">
        <v>1045</v>
      </c>
      <c r="F454" s="627"/>
      <c r="G454" s="627"/>
      <c r="H454" s="627"/>
      <c r="I454" s="1213" t="s">
        <v>849</v>
      </c>
      <c r="J454" s="627" t="s">
        <v>1657</v>
      </c>
      <c r="K454" s="627"/>
      <c r="L454" s="627"/>
      <c r="M454" s="627"/>
      <c r="N454" s="1213" t="s">
        <v>849</v>
      </c>
      <c r="O454" s="627" t="s">
        <v>1658</v>
      </c>
      <c r="P454" s="627"/>
      <c r="Q454" s="627"/>
      <c r="R454" s="1241"/>
      <c r="S454" s="1241"/>
      <c r="T454" s="1241"/>
      <c r="U454" s="1241"/>
      <c r="V454" s="1241"/>
      <c r="W454" s="1241"/>
      <c r="X454" s="627"/>
      <c r="Y454" s="206"/>
      <c r="Z454" s="141"/>
      <c r="AA454" s="794">
        <f>IF(D454="?",0,IF(D454&lt;&gt;"",1,0))+IF(I454="?",0,IF(I454&lt;&gt;"",1,0))+IF(N454="?",0,IF(N454&lt;&gt;"",1,0))</f>
        <v>0</v>
      </c>
    </row>
    <row r="455" spans="1:28" s="764" customFormat="1" ht="5.25" customHeight="1" x14ac:dyDescent="0.2">
      <c r="A455" s="269"/>
      <c r="B455" s="216"/>
      <c r="C455" s="627"/>
      <c r="D455" s="628"/>
      <c r="E455" s="628"/>
      <c r="F455" s="628"/>
      <c r="G455" s="628"/>
      <c r="H455" s="628"/>
      <c r="I455" s="628"/>
      <c r="J455" s="628"/>
      <c r="K455" s="628"/>
      <c r="L455" s="628"/>
      <c r="M455" s="627"/>
      <c r="N455" s="627"/>
      <c r="O455" s="628"/>
      <c r="P455" s="628"/>
      <c r="Q455" s="628"/>
      <c r="R455" s="664"/>
      <c r="S455" s="664"/>
      <c r="T455" s="664"/>
      <c r="U455" s="664"/>
      <c r="V455" s="664"/>
      <c r="W455" s="664"/>
      <c r="X455" s="628"/>
      <c r="Y455" s="1243"/>
      <c r="Z455" s="141"/>
      <c r="AA455" s="797"/>
      <c r="AB455" s="313"/>
    </row>
    <row r="456" spans="1:28" s="313" customFormat="1" ht="21" customHeight="1" x14ac:dyDescent="0.2">
      <c r="A456" s="272" t="s">
        <v>1661</v>
      </c>
      <c r="B456" s="216"/>
      <c r="C456" s="627"/>
      <c r="D456" s="627" t="s">
        <v>1053</v>
      </c>
      <c r="E456" s="628"/>
      <c r="F456" s="2324"/>
      <c r="G456" s="2324"/>
      <c r="H456" s="2324"/>
      <c r="I456" s="2324"/>
      <c r="J456" s="2324"/>
      <c r="K456" s="1400"/>
      <c r="L456" s="1400"/>
      <c r="M456" s="1400"/>
      <c r="N456" s="1400"/>
      <c r="O456" s="1400"/>
      <c r="P456" s="1400"/>
      <c r="Q456" s="1400"/>
      <c r="R456" s="1400"/>
      <c r="S456" s="1400"/>
      <c r="T456" s="1400"/>
      <c r="U456" s="1400"/>
      <c r="V456" s="1400"/>
      <c r="W456" s="1400"/>
      <c r="X456" s="1400"/>
      <c r="Y456" s="206"/>
      <c r="Z456" s="141"/>
      <c r="AA456" s="794">
        <f>IF(F456="?",0,IF(F456&lt;&gt;"",1,0))</f>
        <v>0</v>
      </c>
    </row>
    <row r="457" spans="1:28" ht="9" customHeight="1" x14ac:dyDescent="0.2">
      <c r="A457" s="269"/>
      <c r="B457" s="259"/>
      <c r="C457" s="627"/>
      <c r="D457" s="627"/>
      <c r="E457" s="627"/>
      <c r="F457" s="627"/>
      <c r="G457" s="627"/>
      <c r="H457" s="627"/>
      <c r="I457" s="627"/>
      <c r="J457" s="627"/>
      <c r="K457" s="627"/>
      <c r="L457" s="627"/>
      <c r="M457" s="627"/>
      <c r="N457" s="528"/>
      <c r="O457" s="528"/>
      <c r="P457" s="528"/>
      <c r="Q457" s="528"/>
      <c r="R457" s="627"/>
      <c r="S457" s="627"/>
      <c r="T457" s="627"/>
      <c r="U457" s="528"/>
      <c r="V457" s="528"/>
      <c r="W457" s="528"/>
      <c r="X457" s="528"/>
      <c r="Y457" s="172"/>
      <c r="Z457" s="175"/>
      <c r="AA457" s="794"/>
      <c r="AB457" s="313"/>
    </row>
    <row r="458" spans="1:28" s="313" customFormat="1" ht="5.45" customHeight="1" x14ac:dyDescent="0.2">
      <c r="A458" s="269"/>
      <c r="B458" s="757"/>
      <c r="C458" s="758"/>
      <c r="D458" s="758"/>
      <c r="E458" s="758"/>
      <c r="F458" s="758"/>
      <c r="G458" s="758"/>
      <c r="H458" s="758"/>
      <c r="I458" s="758"/>
      <c r="J458" s="758"/>
      <c r="K458" s="758"/>
      <c r="L458" s="758"/>
      <c r="M458" s="758"/>
      <c r="N458" s="758"/>
      <c r="O458" s="758"/>
      <c r="P458" s="758"/>
      <c r="Q458" s="758"/>
      <c r="R458" s="758"/>
      <c r="S458" s="758"/>
      <c r="T458" s="758"/>
      <c r="U458" s="758"/>
      <c r="V458" s="669"/>
      <c r="W458" s="669"/>
      <c r="X458" s="669"/>
      <c r="Y458" s="669"/>
      <c r="Z458" s="670"/>
      <c r="AA458" s="794"/>
    </row>
    <row r="459" spans="1:28" s="712" customFormat="1" ht="36" customHeight="1" x14ac:dyDescent="0.2">
      <c r="A459" s="269"/>
      <c r="B459" s="211"/>
      <c r="C459" s="2204" t="s">
        <v>751</v>
      </c>
      <c r="D459" s="2325"/>
      <c r="E459" s="2325"/>
      <c r="F459" s="2325"/>
      <c r="G459" s="2325"/>
      <c r="H459" s="2325"/>
      <c r="I459" s="2325"/>
      <c r="J459" s="2325"/>
      <c r="K459" s="2325"/>
      <c r="L459" s="2325"/>
      <c r="M459" s="2325"/>
      <c r="N459" s="2325"/>
      <c r="O459" s="2325"/>
      <c r="P459" s="2325"/>
      <c r="Q459" s="2325"/>
      <c r="R459" s="2325"/>
      <c r="S459" s="2325"/>
      <c r="T459" s="2325"/>
      <c r="U459" s="2325"/>
      <c r="V459" s="2325"/>
      <c r="W459" s="2325"/>
      <c r="X459" s="2326"/>
      <c r="Y459" s="594"/>
      <c r="Z459" s="1231"/>
      <c r="AA459" s="794"/>
      <c r="AB459" s="313"/>
    </row>
    <row r="460" spans="1:28" s="313" customFormat="1" ht="5.25" customHeight="1" x14ac:dyDescent="0.2">
      <c r="A460" s="269"/>
      <c r="B460" s="216"/>
      <c r="C460" s="628"/>
      <c r="D460" s="628"/>
      <c r="E460" s="628"/>
      <c r="F460" s="628"/>
      <c r="G460" s="628"/>
      <c r="H460" s="628"/>
      <c r="I460" s="628"/>
      <c r="J460" s="628"/>
      <c r="K460" s="628"/>
      <c r="L460" s="628"/>
      <c r="M460" s="628"/>
      <c r="N460" s="628"/>
      <c r="O460" s="628"/>
      <c r="P460" s="628"/>
      <c r="Q460" s="628"/>
      <c r="R460" s="628"/>
      <c r="S460" s="628"/>
      <c r="T460" s="628"/>
      <c r="U460" s="628"/>
      <c r="V460" s="628"/>
      <c r="W460" s="628"/>
      <c r="X460" s="628"/>
      <c r="Y460" s="628"/>
      <c r="Z460" s="141"/>
      <c r="AA460" s="794"/>
    </row>
    <row r="461" spans="1:28" s="767" customFormat="1" ht="22.5" customHeight="1" x14ac:dyDescent="0.2">
      <c r="A461" s="269"/>
      <c r="B461" s="759"/>
      <c r="C461" s="624" t="s">
        <v>1047</v>
      </c>
      <c r="D461" s="624"/>
      <c r="E461" s="624"/>
      <c r="F461" s="624"/>
      <c r="G461" s="624"/>
      <c r="H461" s="624"/>
      <c r="I461" s="624"/>
      <c r="J461" s="624"/>
      <c r="K461" s="624"/>
      <c r="L461" s="624"/>
      <c r="M461" s="624"/>
      <c r="N461" s="624"/>
      <c r="O461" s="624"/>
      <c r="P461" s="624"/>
      <c r="Q461" s="624"/>
      <c r="R461" s="627"/>
      <c r="S461" s="627"/>
      <c r="T461" s="627"/>
      <c r="U461" s="627"/>
      <c r="V461" s="627"/>
      <c r="W461" s="627"/>
      <c r="X461" s="627"/>
      <c r="Y461" s="1228"/>
      <c r="Z461" s="766"/>
      <c r="AA461" s="794"/>
      <c r="AB461" s="313"/>
    </row>
    <row r="462" spans="1:28" s="313" customFormat="1" ht="5.25" customHeight="1" x14ac:dyDescent="0.2">
      <c r="A462" s="269"/>
      <c r="B462" s="216"/>
      <c r="C462" s="628"/>
      <c r="D462" s="1230"/>
      <c r="E462" s="1230"/>
      <c r="F462" s="628"/>
      <c r="G462" s="628"/>
      <c r="H462" s="628"/>
      <c r="I462" s="628"/>
      <c r="J462" s="628"/>
      <c r="K462" s="628"/>
      <c r="L462" s="628"/>
      <c r="M462" s="628"/>
      <c r="N462" s="628"/>
      <c r="O462" s="628"/>
      <c r="P462" s="628"/>
      <c r="Q462" s="628"/>
      <c r="R462" s="628"/>
      <c r="S462" s="628"/>
      <c r="T462" s="628"/>
      <c r="U462" s="628"/>
      <c r="V462" s="628"/>
      <c r="W462" s="628"/>
      <c r="X462" s="628"/>
      <c r="Y462" s="628"/>
      <c r="Z462" s="141"/>
      <c r="AA462" s="794"/>
    </row>
    <row r="463" spans="1:28" s="313" customFormat="1" ht="21" customHeight="1" x14ac:dyDescent="0.2">
      <c r="A463" s="269" t="s">
        <v>1075</v>
      </c>
      <c r="B463" s="216"/>
      <c r="C463" s="628" t="s">
        <v>69</v>
      </c>
      <c r="D463" s="1242"/>
      <c r="E463" s="1242"/>
      <c r="F463" s="628"/>
      <c r="G463" s="628"/>
      <c r="H463" s="628"/>
      <c r="I463" s="1785"/>
      <c r="J463" s="1786"/>
      <c r="K463" s="1786"/>
      <c r="L463" s="1786"/>
      <c r="M463" s="1786"/>
      <c r="N463" s="1786"/>
      <c r="O463" s="1786"/>
      <c r="P463" s="1786"/>
      <c r="Q463" s="1786"/>
      <c r="R463" s="1786"/>
      <c r="S463" s="1786"/>
      <c r="T463" s="1786"/>
      <c r="U463" s="1786"/>
      <c r="V463" s="1786"/>
      <c r="W463" s="1786"/>
      <c r="X463" s="1787"/>
      <c r="Y463" s="628"/>
      <c r="Z463" s="141"/>
      <c r="AA463" s="794">
        <f>IF(I463="?",0,IF(I463&lt;&gt;"",1,0))</f>
        <v>0</v>
      </c>
    </row>
    <row r="464" spans="1:28" s="313" customFormat="1" ht="5.25" customHeight="1" x14ac:dyDescent="0.2">
      <c r="A464" s="269"/>
      <c r="B464" s="216"/>
      <c r="C464" s="627"/>
      <c r="D464" s="1242"/>
      <c r="E464" s="1242"/>
      <c r="F464" s="628"/>
      <c r="G464" s="628"/>
      <c r="H464" s="628"/>
      <c r="I464" s="628"/>
      <c r="J464" s="628"/>
      <c r="K464" s="628"/>
      <c r="L464" s="628"/>
      <c r="M464" s="628"/>
      <c r="N464" s="628"/>
      <c r="O464" s="628"/>
      <c r="P464" s="628"/>
      <c r="Q464" s="628"/>
      <c r="R464" s="628"/>
      <c r="S464" s="628"/>
      <c r="T464" s="628"/>
      <c r="U464" s="628"/>
      <c r="V464" s="628"/>
      <c r="W464" s="628"/>
      <c r="X464" s="628"/>
      <c r="Y464" s="628"/>
      <c r="Z464" s="141"/>
      <c r="AA464" s="794"/>
    </row>
    <row r="465" spans="1:28" s="313" customFormat="1" ht="21" customHeight="1" x14ac:dyDescent="0.2">
      <c r="A465" s="269" t="s">
        <v>1076</v>
      </c>
      <c r="B465" s="221"/>
      <c r="C465" s="628" t="s">
        <v>51</v>
      </c>
      <c r="D465" s="1242"/>
      <c r="E465" s="1242"/>
      <c r="F465" s="628"/>
      <c r="G465" s="628"/>
      <c r="H465" s="628"/>
      <c r="I465" s="1785"/>
      <c r="J465" s="1786"/>
      <c r="K465" s="1786"/>
      <c r="L465" s="1786"/>
      <c r="M465" s="1786"/>
      <c r="N465" s="1786"/>
      <c r="O465" s="1786"/>
      <c r="P465" s="1786"/>
      <c r="Q465" s="1786"/>
      <c r="R465" s="1786"/>
      <c r="S465" s="1786"/>
      <c r="T465" s="1786"/>
      <c r="U465" s="1786"/>
      <c r="V465" s="1786"/>
      <c r="W465" s="1786"/>
      <c r="X465" s="1787"/>
      <c r="Y465" s="628"/>
      <c r="Z465" s="141"/>
      <c r="AA465" s="794">
        <f>IF(I465="?",0,IF(I465&lt;&gt;"",1,0))</f>
        <v>0</v>
      </c>
    </row>
    <row r="466" spans="1:28" s="313" customFormat="1" ht="5.25" customHeight="1" x14ac:dyDescent="0.2">
      <c r="A466" s="269"/>
      <c r="B466" s="216"/>
      <c r="C466" s="627"/>
      <c r="D466" s="1242"/>
      <c r="E466" s="1242"/>
      <c r="F466" s="628"/>
      <c r="G466" s="628"/>
      <c r="H466" s="628"/>
      <c r="I466" s="628"/>
      <c r="J466" s="628"/>
      <c r="K466" s="628"/>
      <c r="L466" s="628"/>
      <c r="M466" s="628"/>
      <c r="N466" s="628"/>
      <c r="O466" s="628"/>
      <c r="P466" s="628"/>
      <c r="Q466" s="628"/>
      <c r="R466" s="628"/>
      <c r="S466" s="628"/>
      <c r="T466" s="628"/>
      <c r="U466" s="628"/>
      <c r="V466" s="628"/>
      <c r="W466" s="628"/>
      <c r="X466" s="628"/>
      <c r="Y466" s="628"/>
      <c r="Z466" s="141"/>
      <c r="AA466" s="794"/>
    </row>
    <row r="467" spans="1:28" s="313" customFormat="1" ht="21" customHeight="1" x14ac:dyDescent="0.2">
      <c r="A467" s="269" t="s">
        <v>1078</v>
      </c>
      <c r="B467" s="221"/>
      <c r="C467" s="628" t="s">
        <v>205</v>
      </c>
      <c r="D467" s="1242"/>
      <c r="E467" s="1242"/>
      <c r="F467" s="628"/>
      <c r="G467" s="628"/>
      <c r="H467" s="628"/>
      <c r="I467" s="1785"/>
      <c r="J467" s="1786"/>
      <c r="K467" s="1786"/>
      <c r="L467" s="1786"/>
      <c r="M467" s="1786"/>
      <c r="N467" s="1786"/>
      <c r="O467" s="1786"/>
      <c r="P467" s="1786"/>
      <c r="Q467" s="1786"/>
      <c r="R467" s="1786"/>
      <c r="S467" s="1786"/>
      <c r="T467" s="1786"/>
      <c r="U467" s="1786"/>
      <c r="V467" s="1786"/>
      <c r="W467" s="1786"/>
      <c r="X467" s="1787"/>
      <c r="Y467" s="628"/>
      <c r="Z467" s="141"/>
      <c r="AA467" s="794">
        <f>IF(I467="?",0,IF(I467&lt;&gt;"",1,0))</f>
        <v>0</v>
      </c>
    </row>
    <row r="468" spans="1:28" s="313" customFormat="1" ht="5.25" customHeight="1" x14ac:dyDescent="0.2">
      <c r="A468" s="269"/>
      <c r="B468" s="214"/>
      <c r="C468" s="215"/>
      <c r="D468" s="215"/>
      <c r="E468" s="215"/>
      <c r="F468" s="215"/>
      <c r="G468" s="215"/>
      <c r="H468" s="215"/>
      <c r="I468" s="215"/>
      <c r="J468" s="215"/>
      <c r="K468" s="215"/>
      <c r="L468" s="215"/>
      <c r="M468" s="215"/>
      <c r="N468" s="215"/>
      <c r="O468" s="215"/>
      <c r="P468" s="215"/>
      <c r="Q468" s="215"/>
      <c r="R468" s="215"/>
      <c r="S468" s="215"/>
      <c r="T468" s="215"/>
      <c r="U468" s="215"/>
      <c r="V468" s="215"/>
      <c r="W468" s="215"/>
      <c r="X468" s="215"/>
      <c r="Y468" s="215"/>
      <c r="Z468" s="145"/>
      <c r="AA468" s="794"/>
    </row>
    <row r="469" spans="1:28" s="313" customFormat="1" ht="5.25" customHeight="1" x14ac:dyDescent="0.2">
      <c r="A469" s="269"/>
      <c r="B469" s="216"/>
      <c r="C469" s="628"/>
      <c r="D469" s="628"/>
      <c r="E469" s="628"/>
      <c r="F469" s="628"/>
      <c r="G469" s="628"/>
      <c r="H469" s="628"/>
      <c r="I469" s="628"/>
      <c r="J469" s="628"/>
      <c r="K469" s="628"/>
      <c r="L469" s="628"/>
      <c r="M469" s="628"/>
      <c r="N469" s="628"/>
      <c r="O469" s="628"/>
      <c r="P469" s="628"/>
      <c r="Q469" s="628"/>
      <c r="R469" s="628"/>
      <c r="S469" s="628"/>
      <c r="T469" s="628"/>
      <c r="U469" s="628"/>
      <c r="V469" s="628"/>
      <c r="W469" s="628"/>
      <c r="X469" s="628"/>
      <c r="Y469" s="628"/>
      <c r="Z469" s="141"/>
      <c r="AA469" s="794"/>
    </row>
    <row r="470" spans="1:28" s="711" customFormat="1" ht="36" customHeight="1" x14ac:dyDescent="0.2">
      <c r="A470" s="269"/>
      <c r="B470" s="211"/>
      <c r="C470" s="2204" t="s">
        <v>750</v>
      </c>
      <c r="D470" s="2325"/>
      <c r="E470" s="2325"/>
      <c r="F470" s="2325"/>
      <c r="G470" s="2325"/>
      <c r="H470" s="2325"/>
      <c r="I470" s="2325"/>
      <c r="J470" s="2325"/>
      <c r="K470" s="2325"/>
      <c r="L470" s="2325"/>
      <c r="M470" s="2325"/>
      <c r="N470" s="2325"/>
      <c r="O470" s="2325"/>
      <c r="P470" s="2325"/>
      <c r="Q470" s="2325"/>
      <c r="R470" s="2325"/>
      <c r="S470" s="2325"/>
      <c r="T470" s="2325"/>
      <c r="U470" s="2325"/>
      <c r="V470" s="2325"/>
      <c r="W470" s="2325"/>
      <c r="X470" s="2326"/>
      <c r="Y470" s="594"/>
      <c r="Z470" s="1231"/>
      <c r="AA470" s="794"/>
      <c r="AB470" s="313"/>
    </row>
    <row r="471" spans="1:28" s="313" customFormat="1" ht="5.25" customHeight="1" x14ac:dyDescent="0.2">
      <c r="A471" s="269"/>
      <c r="B471" s="214"/>
      <c r="C471" s="215"/>
      <c r="D471" s="215"/>
      <c r="E471" s="215"/>
      <c r="F471" s="215"/>
      <c r="G471" s="215"/>
      <c r="H471" s="215"/>
      <c r="I471" s="215"/>
      <c r="J471" s="215"/>
      <c r="K471" s="215"/>
      <c r="L471" s="215"/>
      <c r="M471" s="215"/>
      <c r="N471" s="215"/>
      <c r="O471" s="215"/>
      <c r="P471" s="215"/>
      <c r="Q471" s="215"/>
      <c r="R471" s="215"/>
      <c r="S471" s="215"/>
      <c r="T471" s="215"/>
      <c r="U471" s="215"/>
      <c r="V471" s="215"/>
      <c r="W471" s="215"/>
      <c r="X471" s="215"/>
      <c r="Y471" s="215"/>
      <c r="Z471" s="145"/>
      <c r="AA471" s="794"/>
    </row>
    <row r="472" spans="1:28" s="313" customFormat="1" ht="5.25" customHeight="1" x14ac:dyDescent="0.2">
      <c r="A472" s="269"/>
      <c r="B472" s="216"/>
      <c r="C472" s="628"/>
      <c r="D472" s="628"/>
      <c r="E472" s="628"/>
      <c r="F472" s="628"/>
      <c r="G472" s="628"/>
      <c r="H472" s="628"/>
      <c r="I472" s="628"/>
      <c r="J472" s="628"/>
      <c r="K472" s="628"/>
      <c r="L472" s="628"/>
      <c r="M472" s="628"/>
      <c r="N472" s="628"/>
      <c r="O472" s="628"/>
      <c r="P472" s="628"/>
      <c r="Q472" s="628"/>
      <c r="R472" s="628"/>
      <c r="S472" s="628"/>
      <c r="T472" s="628"/>
      <c r="U472" s="628"/>
      <c r="V472" s="628"/>
      <c r="W472" s="628"/>
      <c r="X472" s="628"/>
      <c r="Y472" s="628"/>
      <c r="Z472" s="141"/>
      <c r="AA472" s="794"/>
    </row>
    <row r="473" spans="1:28" s="313" customFormat="1" ht="30.75" customHeight="1" x14ac:dyDescent="0.2">
      <c r="A473" s="269" t="s">
        <v>1077</v>
      </c>
      <c r="B473" s="216"/>
      <c r="C473" s="1782" t="s">
        <v>837</v>
      </c>
      <c r="D473" s="1782"/>
      <c r="E473" s="1782"/>
      <c r="F473" s="1782"/>
      <c r="G473" s="1782"/>
      <c r="H473" s="1782"/>
      <c r="I473" s="1782"/>
      <c r="J473" s="1782"/>
      <c r="K473" s="1782"/>
      <c r="L473" s="1782"/>
      <c r="M473" s="1782"/>
      <c r="N473" s="1675"/>
      <c r="O473" s="1675"/>
      <c r="P473" s="1675"/>
      <c r="Q473" s="1675"/>
      <c r="R473" s="1675"/>
      <c r="S473" s="1675"/>
      <c r="T473" s="1675"/>
      <c r="U473" s="1229"/>
      <c r="V473" s="1229"/>
      <c r="W473" s="1358" t="s">
        <v>849</v>
      </c>
      <c r="X473" s="1359"/>
      <c r="Y473" s="628"/>
      <c r="Z473" s="141"/>
      <c r="AA473" s="794">
        <f>IF(W473="?",0,IF(W473&lt;&gt;"",1,0))</f>
        <v>0</v>
      </c>
    </row>
    <row r="474" spans="1:28" s="313" customFormat="1" ht="10.5" customHeight="1" x14ac:dyDescent="0.2">
      <c r="A474" s="265" t="str">
        <f>IF($L$4&lt;&gt;"",$L$4,"")</f>
        <v>00000000</v>
      </c>
      <c r="B474" s="183"/>
      <c r="C474" s="184"/>
      <c r="D474" s="184"/>
      <c r="E474" s="184"/>
      <c r="F474" s="184"/>
      <c r="G474" s="184"/>
      <c r="H474" s="184"/>
      <c r="I474" s="184"/>
      <c r="J474" s="184"/>
      <c r="K474" s="184"/>
      <c r="L474" s="184"/>
      <c r="M474" s="184"/>
      <c r="N474" s="184"/>
      <c r="O474" s="184"/>
      <c r="P474" s="184"/>
      <c r="Q474" s="184"/>
      <c r="R474" s="184"/>
      <c r="S474" s="184"/>
      <c r="T474" s="184"/>
      <c r="U474" s="184"/>
      <c r="V474" s="184"/>
      <c r="W474" s="184"/>
      <c r="X474" s="184"/>
      <c r="Y474" s="184"/>
      <c r="Z474" s="149"/>
      <c r="AA474" s="794"/>
    </row>
    <row r="475" spans="1:28" s="313" customFormat="1" ht="5.25" customHeight="1" x14ac:dyDescent="0.2">
      <c r="A475" s="269"/>
      <c r="B475" s="757"/>
      <c r="C475" s="758"/>
      <c r="D475" s="758"/>
      <c r="E475" s="758"/>
      <c r="F475" s="758"/>
      <c r="G475" s="758"/>
      <c r="H475" s="758"/>
      <c r="I475" s="758"/>
      <c r="J475" s="758"/>
      <c r="K475" s="758"/>
      <c r="L475" s="758"/>
      <c r="M475" s="758"/>
      <c r="N475" s="758"/>
      <c r="O475" s="758"/>
      <c r="P475" s="758"/>
      <c r="Q475" s="758"/>
      <c r="R475" s="758"/>
      <c r="S475" s="758"/>
      <c r="T475" s="758"/>
      <c r="U475" s="758"/>
      <c r="V475" s="669"/>
      <c r="W475" s="669"/>
      <c r="X475" s="669"/>
      <c r="Y475" s="669"/>
      <c r="Z475" s="670"/>
      <c r="AA475" s="794"/>
    </row>
    <row r="476" spans="1:28" s="313" customFormat="1" ht="21" customHeight="1" x14ac:dyDescent="0.2">
      <c r="A476" s="269"/>
      <c r="B476" s="259"/>
      <c r="C476" s="2361" t="s">
        <v>942</v>
      </c>
      <c r="D476" s="2074"/>
      <c r="E476" s="2074"/>
      <c r="F476" s="2074"/>
      <c r="G476" s="693" t="s">
        <v>957</v>
      </c>
      <c r="H476" s="1432" t="str">
        <f>$L$10</f>
        <v/>
      </c>
      <c r="I476" s="2362"/>
      <c r="J476" s="2362"/>
      <c r="K476" s="2362"/>
      <c r="L476" s="2362"/>
      <c r="M476" s="2362"/>
      <c r="N476" s="2362"/>
      <c r="O476" s="2362"/>
      <c r="P476" s="2362"/>
      <c r="Q476" s="2362"/>
      <c r="R476" s="2362"/>
      <c r="S476" s="2362"/>
      <c r="T476" s="2363"/>
      <c r="U476" s="2364" t="str">
        <f>$L$4</f>
        <v>00000000</v>
      </c>
      <c r="V476" s="2365"/>
      <c r="W476" s="2365"/>
      <c r="X476" s="2366"/>
      <c r="Y476" s="672"/>
      <c r="Z476" s="175"/>
      <c r="AA476" s="794">
        <f>IF(SUM(AA477:AA550)&gt;0,10000,0)</f>
        <v>0</v>
      </c>
    </row>
    <row r="477" spans="1:28" ht="9" customHeight="1" x14ac:dyDescent="0.2">
      <c r="A477" s="269"/>
      <c r="B477" s="150"/>
      <c r="C477" s="628"/>
      <c r="D477" s="628"/>
      <c r="E477" s="628"/>
      <c r="F477" s="628"/>
      <c r="G477" s="628"/>
      <c r="H477" s="628"/>
      <c r="I477" s="628"/>
      <c r="J477" s="628"/>
      <c r="K477" s="628"/>
      <c r="L477" s="628"/>
      <c r="M477" s="628"/>
      <c r="N477" s="628"/>
      <c r="O477" s="628"/>
      <c r="P477" s="628"/>
      <c r="Q477" s="628"/>
      <c r="R477" s="628"/>
      <c r="S477" s="628"/>
      <c r="T477" s="628"/>
      <c r="U477" s="628"/>
      <c r="V477" s="628"/>
      <c r="W477" s="628"/>
      <c r="X477" s="628"/>
      <c r="Y477" s="179"/>
      <c r="Z477" s="175"/>
      <c r="AA477" s="794"/>
      <c r="AB477" s="313"/>
    </row>
    <row r="478" spans="1:28" ht="21" customHeight="1" x14ac:dyDescent="0.2">
      <c r="A478" s="272" t="s">
        <v>1070</v>
      </c>
      <c r="B478" s="150"/>
      <c r="C478" s="628"/>
      <c r="D478" s="664"/>
      <c r="E478" s="664" t="s">
        <v>1141</v>
      </c>
      <c r="F478" s="2351"/>
      <c r="G478" s="2352"/>
      <c r="H478" s="2352"/>
      <c r="I478" s="2352"/>
      <c r="J478" s="2352"/>
      <c r="K478" s="2352"/>
      <c r="L478" s="2352"/>
      <c r="M478" s="2352"/>
      <c r="N478" s="2352"/>
      <c r="O478" s="2352"/>
      <c r="P478" s="2352"/>
      <c r="Q478" s="2352"/>
      <c r="R478" s="2352"/>
      <c r="S478" s="2352"/>
      <c r="T478" s="2352"/>
      <c r="U478" s="2352"/>
      <c r="V478" s="2352"/>
      <c r="W478" s="2352"/>
      <c r="X478" s="2352"/>
      <c r="Y478" s="179"/>
      <c r="Z478" s="175"/>
      <c r="AA478" s="794">
        <f>IF(F478="?",0,IF(F478&lt;&gt;"",1,0))</f>
        <v>0</v>
      </c>
      <c r="AB478" s="313"/>
    </row>
    <row r="479" spans="1:28" s="313" customFormat="1" ht="5.25" customHeight="1" x14ac:dyDescent="0.2">
      <c r="A479" s="269"/>
      <c r="B479" s="216"/>
      <c r="C479" s="664"/>
      <c r="D479" s="664"/>
      <c r="E479" s="628"/>
      <c r="F479" s="628"/>
      <c r="G479" s="628"/>
      <c r="H479" s="628"/>
      <c r="I479" s="628"/>
      <c r="J479" s="628"/>
      <c r="K479" s="628"/>
      <c r="L479" s="628"/>
      <c r="M479" s="628"/>
      <c r="N479" s="628"/>
      <c r="O479" s="628"/>
      <c r="P479" s="628"/>
      <c r="Q479" s="628"/>
      <c r="R479" s="664"/>
      <c r="S479" s="664"/>
      <c r="T479" s="664"/>
      <c r="U479" s="664"/>
      <c r="V479" s="664"/>
      <c r="W479" s="664"/>
      <c r="X479" s="628"/>
      <c r="Y479" s="1232"/>
      <c r="Z479" s="141"/>
      <c r="AA479" s="794"/>
    </row>
    <row r="480" spans="1:28" ht="21" customHeight="1" x14ac:dyDescent="0.2">
      <c r="A480" s="272" t="s">
        <v>1071</v>
      </c>
      <c r="B480" s="150"/>
      <c r="C480" s="628"/>
      <c r="D480" s="628"/>
      <c r="E480" s="664" t="s">
        <v>799</v>
      </c>
      <c r="F480" s="2351"/>
      <c r="G480" s="2352"/>
      <c r="H480" s="628"/>
      <c r="I480" s="664" t="s">
        <v>693</v>
      </c>
      <c r="J480" s="2351"/>
      <c r="K480" s="2352"/>
      <c r="L480" s="2352"/>
      <c r="M480" s="2352"/>
      <c r="N480" s="2352"/>
      <c r="O480" s="2352"/>
      <c r="P480" s="2352"/>
      <c r="Q480" s="2352"/>
      <c r="R480" s="2352"/>
      <c r="S480" s="2352"/>
      <c r="T480" s="2352"/>
      <c r="U480" s="2352"/>
      <c r="V480" s="2352"/>
      <c r="W480" s="2352"/>
      <c r="X480" s="2352"/>
      <c r="Y480" s="179"/>
      <c r="Z480" s="175"/>
      <c r="AA480" s="794">
        <f>IF(F480="?",0,IF(F480&lt;&gt;"",1,0))+IF(J480="?",0,IF(J480&lt;&gt;"",1,0))</f>
        <v>0</v>
      </c>
      <c r="AB480" s="313"/>
    </row>
    <row r="481" spans="1:28" ht="9" customHeight="1" x14ac:dyDescent="0.2">
      <c r="A481" s="269"/>
      <c r="B481" s="259"/>
      <c r="C481" s="627"/>
      <c r="D481" s="627"/>
      <c r="E481" s="627"/>
      <c r="F481" s="627"/>
      <c r="G481" s="627"/>
      <c r="H481" s="627"/>
      <c r="I481" s="627"/>
      <c r="J481" s="627"/>
      <c r="K481" s="627"/>
      <c r="L481" s="627"/>
      <c r="M481" s="627"/>
      <c r="N481" s="627"/>
      <c r="O481" s="627"/>
      <c r="P481" s="627"/>
      <c r="Q481" s="627"/>
      <c r="R481" s="627"/>
      <c r="S481" s="627"/>
      <c r="T481" s="627"/>
      <c r="U481" s="627"/>
      <c r="V481" s="627"/>
      <c r="W481" s="627"/>
      <c r="X481" s="627"/>
      <c r="Y481" s="206"/>
      <c r="Z481" s="175"/>
      <c r="AA481" s="794"/>
      <c r="AB481" s="313"/>
    </row>
    <row r="482" spans="1:28" s="313" customFormat="1" ht="12" customHeight="1" x14ac:dyDescent="0.2">
      <c r="A482" s="269"/>
      <c r="B482" s="216"/>
      <c r="C482" s="1139"/>
      <c r="D482" s="1135"/>
      <c r="E482" s="1136"/>
      <c r="F482" s="1136"/>
      <c r="G482" s="1136"/>
      <c r="H482" s="1142"/>
      <c r="I482" s="2353" t="s">
        <v>1489</v>
      </c>
      <c r="J482" s="2354"/>
      <c r="K482" s="2354"/>
      <c r="L482" s="2354"/>
      <c r="M482" s="2354"/>
      <c r="N482" s="2354"/>
      <c r="O482" s="2354"/>
      <c r="P482" s="2354"/>
      <c r="Q482" s="2355" t="s">
        <v>1490</v>
      </c>
      <c r="R482" s="2356"/>
      <c r="S482" s="2356"/>
      <c r="T482" s="2356"/>
      <c r="U482" s="2356"/>
      <c r="V482" s="2356"/>
      <c r="W482" s="2356"/>
      <c r="X482" s="2357"/>
      <c r="Y482" s="1232"/>
      <c r="Z482" s="141"/>
      <c r="AA482" s="794"/>
    </row>
    <row r="483" spans="1:28" s="313" customFormat="1" ht="7.5" customHeight="1" thickBot="1" x14ac:dyDescent="0.25">
      <c r="A483" s="269"/>
      <c r="B483" s="216"/>
      <c r="C483" s="1139"/>
      <c r="D483" s="1135"/>
      <c r="E483" s="1136"/>
      <c r="F483" s="1136"/>
      <c r="G483" s="1136"/>
      <c r="H483" s="1140"/>
      <c r="I483" s="1143"/>
      <c r="J483" s="708"/>
      <c r="K483" s="708"/>
      <c r="L483" s="708"/>
      <c r="M483" s="708"/>
      <c r="N483" s="708"/>
      <c r="O483" s="708"/>
      <c r="P483" s="708"/>
      <c r="Q483" s="1143"/>
      <c r="R483" s="1145"/>
      <c r="S483" s="1145"/>
      <c r="T483" s="1145"/>
      <c r="U483" s="1145"/>
      <c r="V483" s="1145"/>
      <c r="W483" s="1145"/>
      <c r="X483" s="1144"/>
      <c r="Y483" s="1232"/>
      <c r="Z483" s="141"/>
      <c r="AA483" s="794"/>
    </row>
    <row r="484" spans="1:28" s="313" customFormat="1" ht="24.75" customHeight="1" thickTop="1" thickBot="1" x14ac:dyDescent="0.25">
      <c r="A484" s="272" t="s">
        <v>1585</v>
      </c>
      <c r="B484" s="216"/>
      <c r="C484" s="2358" t="s">
        <v>1535</v>
      </c>
      <c r="D484" s="2359"/>
      <c r="E484" s="2359"/>
      <c r="F484" s="2359"/>
      <c r="G484" s="2359"/>
      <c r="H484" s="2360"/>
      <c r="I484" s="2313" t="s">
        <v>849</v>
      </c>
      <c r="J484" s="2327"/>
      <c r="K484" s="2328"/>
      <c r="L484" s="2329"/>
      <c r="M484" s="2329"/>
      <c r="N484" s="1363"/>
      <c r="O484" s="1363"/>
      <c r="P484" s="1363"/>
      <c r="Q484" s="2313" t="s">
        <v>849</v>
      </c>
      <c r="R484" s="2327"/>
      <c r="S484" s="2328"/>
      <c r="T484" s="2330"/>
      <c r="U484" s="2330"/>
      <c r="V484" s="2331"/>
      <c r="W484" s="2331"/>
      <c r="X484" s="2318"/>
      <c r="Y484" s="1243"/>
      <c r="Z484" s="141"/>
      <c r="AA484" s="794">
        <f>IF(I484="?",0,IF(I484&lt;&gt;"",1,0))+IF(K484="?",0,IF(K484&lt;&gt;"",1,0))+IF(Q484="?",0,IF(Q484&lt;&gt;"",1,0))+IF(S484="?",0,IF(S484&lt;&gt;"",1,0))</f>
        <v>0</v>
      </c>
    </row>
    <row r="485" spans="1:28" s="313" customFormat="1" ht="6.75" customHeight="1" thickTop="1" x14ac:dyDescent="0.2">
      <c r="A485" s="269"/>
      <c r="B485" s="216"/>
      <c r="C485" s="1141"/>
      <c r="D485" s="1134"/>
      <c r="E485" s="215"/>
      <c r="F485" s="215"/>
      <c r="G485" s="215"/>
      <c r="H485" s="1138"/>
      <c r="I485" s="1146"/>
      <c r="J485" s="227"/>
      <c r="K485" s="227"/>
      <c r="L485" s="227"/>
      <c r="M485" s="227"/>
      <c r="N485" s="227"/>
      <c r="O485" s="227"/>
      <c r="P485" s="1147"/>
      <c r="Q485" s="1146"/>
      <c r="R485" s="227"/>
      <c r="S485" s="227"/>
      <c r="T485" s="227"/>
      <c r="U485" s="227"/>
      <c r="V485" s="227"/>
      <c r="W485" s="227"/>
      <c r="X485" s="1147"/>
      <c r="Y485" s="1243"/>
      <c r="Z485" s="141"/>
      <c r="AA485" s="794"/>
    </row>
    <row r="486" spans="1:28" s="313" customFormat="1" ht="5.25" customHeight="1" thickBot="1" x14ac:dyDescent="0.25">
      <c r="A486" s="269"/>
      <c r="B486" s="216"/>
      <c r="C486" s="1139"/>
      <c r="D486" s="1135"/>
      <c r="E486" s="1136"/>
      <c r="F486" s="1136"/>
      <c r="G486" s="1136"/>
      <c r="H486" s="1140"/>
      <c r="I486" s="1143"/>
      <c r="J486" s="708"/>
      <c r="K486" s="708"/>
      <c r="L486" s="708"/>
      <c r="M486" s="708"/>
      <c r="N486" s="708"/>
      <c r="O486" s="708"/>
      <c r="P486" s="1144"/>
      <c r="Q486" s="1143"/>
      <c r="R486" s="708"/>
      <c r="S486" s="708"/>
      <c r="T486" s="708"/>
      <c r="U486" s="708"/>
      <c r="V486" s="708"/>
      <c r="W486" s="708"/>
      <c r="X486" s="1144"/>
      <c r="Y486" s="1243"/>
      <c r="Z486" s="141"/>
      <c r="AA486" s="794"/>
    </row>
    <row r="487" spans="1:28" s="313" customFormat="1" ht="24.75" customHeight="1" thickTop="1" thickBot="1" x14ac:dyDescent="0.25">
      <c r="A487" s="272" t="s">
        <v>1586</v>
      </c>
      <c r="B487" s="216"/>
      <c r="C487" s="1137" t="s">
        <v>1515</v>
      </c>
      <c r="D487" s="664"/>
      <c r="E487" s="628"/>
      <c r="F487" s="628"/>
      <c r="G487" s="628"/>
      <c r="H487" s="628"/>
      <c r="I487" s="2313" t="s">
        <v>849</v>
      </c>
      <c r="J487" s="2327"/>
      <c r="K487" s="2328"/>
      <c r="L487" s="2329"/>
      <c r="M487" s="2329"/>
      <c r="N487" s="1363"/>
      <c r="O487" s="1363"/>
      <c r="P487" s="1363"/>
      <c r="Q487" s="2313" t="s">
        <v>849</v>
      </c>
      <c r="R487" s="2327"/>
      <c r="S487" s="2328"/>
      <c r="T487" s="2330"/>
      <c r="U487" s="2330"/>
      <c r="V487" s="2331"/>
      <c r="W487" s="2331"/>
      <c r="X487" s="2318"/>
      <c r="Y487" s="1243"/>
      <c r="Z487" s="141"/>
      <c r="AA487" s="794">
        <f>IF(I487="?",0,IF(I487&lt;&gt;"",1,0))+IF(K487="?",0,IF(K487&lt;&gt;"",1,0))+IF(Q487="?",0,IF(Q487&lt;&gt;"",1,0))+IF(S487="?",0,IF(S487&lt;&gt;"",1,0))</f>
        <v>0</v>
      </c>
    </row>
    <row r="488" spans="1:28" s="313" customFormat="1" ht="5.25" customHeight="1" thickTop="1" x14ac:dyDescent="0.2">
      <c r="A488" s="269"/>
      <c r="B488" s="216"/>
      <c r="C488" s="1141"/>
      <c r="D488" s="1134"/>
      <c r="E488" s="215"/>
      <c r="F488" s="215"/>
      <c r="G488" s="215"/>
      <c r="H488" s="1138"/>
      <c r="I488" s="1146"/>
      <c r="J488" s="227"/>
      <c r="K488" s="227"/>
      <c r="L488" s="227"/>
      <c r="M488" s="227"/>
      <c r="N488" s="227"/>
      <c r="O488" s="227"/>
      <c r="P488" s="227"/>
      <c r="Q488" s="1146"/>
      <c r="R488" s="1148"/>
      <c r="S488" s="1148"/>
      <c r="T488" s="1148"/>
      <c r="U488" s="1148"/>
      <c r="V488" s="1148"/>
      <c r="W488" s="1148"/>
      <c r="X488" s="1147"/>
      <c r="Y488" s="1243"/>
      <c r="Z488" s="141"/>
      <c r="AA488" s="794"/>
    </row>
    <row r="489" spans="1:28" s="313" customFormat="1" ht="9" customHeight="1" x14ac:dyDescent="0.2">
      <c r="A489" s="269"/>
      <c r="B489" s="216"/>
      <c r="C489" s="664"/>
      <c r="D489" s="664"/>
      <c r="E489" s="628"/>
      <c r="F489" s="628"/>
      <c r="G489" s="628"/>
      <c r="H489" s="628"/>
      <c r="I489" s="628"/>
      <c r="J489" s="628"/>
      <c r="K489" s="628"/>
      <c r="L489" s="628"/>
      <c r="M489" s="628"/>
      <c r="N489" s="628"/>
      <c r="O489" s="628"/>
      <c r="P489" s="628"/>
      <c r="Q489" s="628"/>
      <c r="R489" s="664"/>
      <c r="S489" s="664"/>
      <c r="T489" s="664"/>
      <c r="U489" s="664"/>
      <c r="V489" s="664"/>
      <c r="W489" s="664"/>
      <c r="X489" s="628"/>
      <c r="Y489" s="1243"/>
      <c r="Z489" s="141"/>
      <c r="AA489" s="794"/>
    </row>
    <row r="490" spans="1:28" s="313" customFormat="1" ht="24" customHeight="1" x14ac:dyDescent="0.2">
      <c r="A490" s="272" t="s">
        <v>1072</v>
      </c>
      <c r="B490" s="216"/>
      <c r="C490" s="2332" t="s">
        <v>1146</v>
      </c>
      <c r="D490" s="2333"/>
      <c r="E490" s="2333"/>
      <c r="F490" s="2333"/>
      <c r="G490" s="2333"/>
      <c r="H490" s="2333"/>
      <c r="I490" s="2333"/>
      <c r="J490" s="2333"/>
      <c r="K490" s="2333"/>
      <c r="L490" s="2333"/>
      <c r="M490" s="2333"/>
      <c r="N490" s="2333"/>
      <c r="O490" s="2333"/>
      <c r="P490" s="2333"/>
      <c r="Q490" s="2333"/>
      <c r="R490" s="2333"/>
      <c r="S490" s="2333"/>
      <c r="T490" s="2333"/>
      <c r="U490" s="1241"/>
      <c r="V490" s="1213" t="s">
        <v>849</v>
      </c>
      <c r="W490" s="93"/>
      <c r="X490" s="1213" t="s">
        <v>849</v>
      </c>
      <c r="Y490" s="664"/>
      <c r="Z490" s="141"/>
      <c r="AA490" s="794">
        <f>IF(V490="?",0,IF(V490&lt;&gt;"",1,0))+IF(X490="?",0,IF(X490&lt;&gt;"",1,0))</f>
        <v>0</v>
      </c>
    </row>
    <row r="491" spans="1:28" s="313" customFormat="1" ht="9" customHeight="1" x14ac:dyDescent="0.2">
      <c r="A491" s="269"/>
      <c r="B491" s="216"/>
      <c r="C491" s="664"/>
      <c r="D491" s="664"/>
      <c r="E491" s="628"/>
      <c r="F491" s="628"/>
      <c r="G491" s="628"/>
      <c r="H491" s="628"/>
      <c r="I491" s="628"/>
      <c r="J491" s="628"/>
      <c r="K491" s="628"/>
      <c r="L491" s="628"/>
      <c r="M491" s="628"/>
      <c r="N491" s="628"/>
      <c r="O491" s="628"/>
      <c r="P491" s="628"/>
      <c r="Q491" s="628"/>
      <c r="R491" s="664"/>
      <c r="S491" s="664"/>
      <c r="T491" s="664"/>
      <c r="U491" s="664"/>
      <c r="V491" s="664"/>
      <c r="W491" s="664"/>
      <c r="X491" s="628"/>
      <c r="Y491" s="1243"/>
      <c r="Z491" s="141"/>
      <c r="AA491" s="794"/>
    </row>
    <row r="492" spans="1:28" s="313" customFormat="1" ht="21" customHeight="1" x14ac:dyDescent="0.2">
      <c r="A492" s="272" t="s">
        <v>1073</v>
      </c>
      <c r="B492" s="216"/>
      <c r="C492" s="664"/>
      <c r="D492" s="664"/>
      <c r="E492" s="664"/>
      <c r="F492" s="664"/>
      <c r="G492" s="664"/>
      <c r="H492" s="664" t="s">
        <v>1042</v>
      </c>
      <c r="I492" s="2334" t="s">
        <v>849</v>
      </c>
      <c r="J492" s="2335"/>
      <c r="K492" s="2335"/>
      <c r="L492" s="2335"/>
      <c r="M492" s="2336"/>
      <c r="N492" s="2336"/>
      <c r="O492" s="2336"/>
      <c r="P492" s="2336"/>
      <c r="Q492" s="2336"/>
      <c r="R492" s="2336"/>
      <c r="S492" s="2336"/>
      <c r="T492" s="2336"/>
      <c r="U492" s="2336"/>
      <c r="V492" s="2336"/>
      <c r="W492" s="2336"/>
      <c r="X492" s="2337"/>
      <c r="Y492" s="1243"/>
      <c r="Z492" s="141"/>
      <c r="AA492" s="794">
        <f>IF(I492="?",0,IF(I492&lt;&gt;"",1,0))</f>
        <v>0</v>
      </c>
    </row>
    <row r="493" spans="1:28" s="313" customFormat="1" ht="5.25" customHeight="1" x14ac:dyDescent="0.2">
      <c r="A493" s="269"/>
      <c r="B493" s="216"/>
      <c r="C493" s="664"/>
      <c r="D493" s="664"/>
      <c r="E493" s="628"/>
      <c r="F493" s="628"/>
      <c r="G493" s="628"/>
      <c r="H493" s="628"/>
      <c r="I493" s="628"/>
      <c r="J493" s="628"/>
      <c r="K493" s="628"/>
      <c r="L493" s="628"/>
      <c r="M493" s="628"/>
      <c r="N493" s="628"/>
      <c r="O493" s="628"/>
      <c r="P493" s="628"/>
      <c r="Q493" s="628"/>
      <c r="R493" s="664"/>
      <c r="S493" s="664"/>
      <c r="T493" s="664"/>
      <c r="U493" s="664"/>
      <c r="V493" s="664"/>
      <c r="W493" s="664"/>
      <c r="X493" s="628"/>
      <c r="Y493" s="1243"/>
      <c r="Z493" s="141"/>
      <c r="AA493" s="794"/>
    </row>
    <row r="494" spans="1:28" s="313" customFormat="1" ht="21" customHeight="1" x14ac:dyDescent="0.2">
      <c r="A494" s="272" t="s">
        <v>1079</v>
      </c>
      <c r="B494" s="216"/>
      <c r="C494" s="628" t="s">
        <v>1517</v>
      </c>
      <c r="D494" s="664"/>
      <c r="E494" s="664"/>
      <c r="F494" s="664"/>
      <c r="G494" s="664"/>
      <c r="H494" s="664"/>
      <c r="I494" s="664"/>
      <c r="J494" s="664"/>
      <c r="K494" s="664"/>
      <c r="L494" s="664"/>
      <c r="M494" s="664"/>
      <c r="N494" s="664"/>
      <c r="O494" s="664"/>
      <c r="P494" s="664"/>
      <c r="Q494" s="1213" t="s">
        <v>849</v>
      </c>
      <c r="R494" s="627" t="s">
        <v>1050</v>
      </c>
      <c r="S494" s="1243"/>
      <c r="T494" s="1213" t="s">
        <v>849</v>
      </c>
      <c r="U494" s="627" t="s">
        <v>1051</v>
      </c>
      <c r="V494" s="1243"/>
      <c r="W494" s="1213" t="s">
        <v>849</v>
      </c>
      <c r="X494" s="627" t="s">
        <v>1052</v>
      </c>
      <c r="Y494" s="1243"/>
      <c r="Z494" s="141"/>
      <c r="AA494" s="794">
        <f>IF(Q494="?",0,IF(Q494&lt;&gt;"",1,0))+IF(T494="?",0,IF(T494&lt;&gt;"",1,0))+IF(W494="?",0,IF(W494&lt;&gt;"",1,0))</f>
        <v>0</v>
      </c>
    </row>
    <row r="495" spans="1:28" ht="9" customHeight="1" x14ac:dyDescent="0.2">
      <c r="A495" s="269"/>
      <c r="B495" s="259"/>
      <c r="C495" s="627"/>
      <c r="D495" s="627"/>
      <c r="E495" s="627"/>
      <c r="F495" s="627"/>
      <c r="G495" s="627"/>
      <c r="H495" s="627"/>
      <c r="I495" s="627"/>
      <c r="J495" s="627"/>
      <c r="K495" s="627"/>
      <c r="L495" s="627"/>
      <c r="M495" s="627"/>
      <c r="N495" s="627"/>
      <c r="O495" s="627"/>
      <c r="P495" s="627"/>
      <c r="Q495" s="627"/>
      <c r="R495" s="627"/>
      <c r="S495" s="627"/>
      <c r="T495" s="627"/>
      <c r="U495" s="627"/>
      <c r="V495" s="627"/>
      <c r="W495" s="627"/>
      <c r="X495" s="627"/>
      <c r="Y495" s="206"/>
      <c r="Z495" s="175"/>
      <c r="AA495" s="794"/>
      <c r="AB495" s="313"/>
    </row>
    <row r="496" spans="1:28" s="312" customFormat="1" ht="27" customHeight="1" x14ac:dyDescent="0.2">
      <c r="A496" s="397" t="s">
        <v>219</v>
      </c>
      <c r="B496" s="155"/>
      <c r="C496" s="2338" t="s">
        <v>1521</v>
      </c>
      <c r="D496" s="2339"/>
      <c r="E496" s="2339"/>
      <c r="F496" s="2339"/>
      <c r="G496" s="2339"/>
      <c r="H496" s="2339"/>
      <c r="I496" s="2339"/>
      <c r="J496" s="2339"/>
      <c r="K496" s="2339"/>
      <c r="L496" s="2339"/>
      <c r="M496" s="2339"/>
      <c r="N496" s="2339"/>
      <c r="O496" s="2339"/>
      <c r="P496" s="2339"/>
      <c r="Q496" s="2339"/>
      <c r="R496" s="2339"/>
      <c r="S496" s="2339"/>
      <c r="T496" s="2340"/>
      <c r="U496" s="2340"/>
      <c r="V496" s="2340"/>
      <c r="W496" s="2340"/>
      <c r="X496" s="2341"/>
      <c r="Y496" s="225"/>
      <c r="Z496" s="156"/>
      <c r="AA496" s="794"/>
      <c r="AB496" s="313"/>
    </row>
    <row r="497" spans="1:28" ht="5.25" customHeight="1" x14ac:dyDescent="0.2">
      <c r="A497" s="269"/>
      <c r="B497" s="259"/>
      <c r="C497" s="627"/>
      <c r="D497" s="627"/>
      <c r="E497" s="627"/>
      <c r="F497" s="627"/>
      <c r="G497" s="627"/>
      <c r="H497" s="627"/>
      <c r="I497" s="627"/>
      <c r="J497" s="627"/>
      <c r="K497" s="627"/>
      <c r="L497" s="627"/>
      <c r="M497" s="627"/>
      <c r="N497" s="627"/>
      <c r="O497" s="627"/>
      <c r="P497" s="627"/>
      <c r="Q497" s="627"/>
      <c r="R497" s="627"/>
      <c r="S497" s="627"/>
      <c r="T497" s="627"/>
      <c r="U497" s="627"/>
      <c r="V497" s="627"/>
      <c r="W497" s="627"/>
      <c r="X497" s="627"/>
      <c r="Y497" s="206"/>
      <c r="Z497" s="175"/>
      <c r="AA497" s="794"/>
      <c r="AB497" s="313"/>
    </row>
    <row r="498" spans="1:28" s="313" customFormat="1" ht="21" customHeight="1" x14ac:dyDescent="0.2">
      <c r="A498" s="272" t="s">
        <v>1251</v>
      </c>
      <c r="B498" s="216"/>
      <c r="C498" s="2342" t="s">
        <v>1370</v>
      </c>
      <c r="D498" s="2342"/>
      <c r="E498" s="2342"/>
      <c r="F498" s="2342"/>
      <c r="G498" s="2342"/>
      <c r="H498" s="2342"/>
      <c r="I498" s="2342"/>
      <c r="J498" s="2342"/>
      <c r="K498" s="2342"/>
      <c r="L498" s="2342"/>
      <c r="M498" s="664"/>
      <c r="N498" s="2343"/>
      <c r="O498" s="2344"/>
      <c r="P498" s="2345"/>
      <c r="Q498" s="627" t="s">
        <v>783</v>
      </c>
      <c r="R498" s="664"/>
      <c r="S498" s="664"/>
      <c r="T498" s="2343"/>
      <c r="U498" s="2343"/>
      <c r="V498" s="2343"/>
      <c r="W498" s="627" t="s">
        <v>1043</v>
      </c>
      <c r="X498" s="664"/>
      <c r="Y498" s="664"/>
      <c r="Z498" s="141"/>
      <c r="AA498" s="794">
        <f>IF(N498="?",0,IF(N498&lt;&gt;"",1,0))+IF(T498="?",0,IF(T498&lt;&gt;"",1,0))</f>
        <v>0</v>
      </c>
    </row>
    <row r="499" spans="1:28" s="313" customFormat="1" ht="5.25" customHeight="1" x14ac:dyDescent="0.2">
      <c r="A499" s="269"/>
      <c r="B499" s="216"/>
      <c r="C499" s="664"/>
      <c r="D499" s="664"/>
      <c r="E499" s="628"/>
      <c r="F499" s="628"/>
      <c r="G499" s="628"/>
      <c r="H499" s="628"/>
      <c r="I499" s="628"/>
      <c r="J499" s="628"/>
      <c r="K499" s="628"/>
      <c r="L499" s="628"/>
      <c r="M499" s="628"/>
      <c r="N499" s="628"/>
      <c r="O499" s="628"/>
      <c r="P499" s="628"/>
      <c r="Q499" s="628"/>
      <c r="R499" s="664"/>
      <c r="S499" s="664"/>
      <c r="T499" s="664"/>
      <c r="U499" s="664"/>
      <c r="V499" s="664"/>
      <c r="W499" s="664"/>
      <c r="X499" s="628"/>
      <c r="Y499" s="1243"/>
      <c r="Z499" s="141"/>
      <c r="AA499" s="794"/>
    </row>
    <row r="500" spans="1:28" s="312" customFormat="1" ht="27" customHeight="1" x14ac:dyDescent="0.2">
      <c r="A500" s="397" t="s">
        <v>219</v>
      </c>
      <c r="B500" s="155"/>
      <c r="C500" s="2338" t="s">
        <v>1262</v>
      </c>
      <c r="D500" s="2339"/>
      <c r="E500" s="2339"/>
      <c r="F500" s="2339"/>
      <c r="G500" s="2339"/>
      <c r="H500" s="2339"/>
      <c r="I500" s="2339"/>
      <c r="J500" s="2339"/>
      <c r="K500" s="2339"/>
      <c r="L500" s="2339"/>
      <c r="M500" s="2339"/>
      <c r="N500" s="2339"/>
      <c r="O500" s="2339"/>
      <c r="P500" s="2339"/>
      <c r="Q500" s="2339"/>
      <c r="R500" s="2339"/>
      <c r="S500" s="2339"/>
      <c r="T500" s="2340"/>
      <c r="U500" s="2340"/>
      <c r="V500" s="2340"/>
      <c r="W500" s="2340"/>
      <c r="X500" s="2341"/>
      <c r="Y500" s="225"/>
      <c r="Z500" s="156"/>
      <c r="AA500" s="794"/>
      <c r="AB500" s="313"/>
    </row>
    <row r="501" spans="1:28" s="313" customFormat="1" ht="5.25" customHeight="1" x14ac:dyDescent="0.2">
      <c r="A501" s="269"/>
      <c r="B501" s="216"/>
      <c r="C501" s="664"/>
      <c r="D501" s="664"/>
      <c r="E501" s="628"/>
      <c r="F501" s="628"/>
      <c r="G501" s="628"/>
      <c r="H501" s="628"/>
      <c r="I501" s="628"/>
      <c r="J501" s="628"/>
      <c r="K501" s="628"/>
      <c r="L501" s="628"/>
      <c r="M501" s="628"/>
      <c r="N501" s="628"/>
      <c r="O501" s="628"/>
      <c r="P501" s="628"/>
      <c r="Q501" s="628"/>
      <c r="R501" s="664"/>
      <c r="S501" s="664"/>
      <c r="T501" s="664"/>
      <c r="U501" s="664"/>
      <c r="V501" s="664"/>
      <c r="W501" s="664"/>
      <c r="X501" s="628"/>
      <c r="Y501" s="1243"/>
      <c r="Z501" s="141"/>
      <c r="AA501" s="794"/>
    </row>
    <row r="502" spans="1:28" s="313" customFormat="1" ht="21" customHeight="1" x14ac:dyDescent="0.2">
      <c r="A502" s="272" t="s">
        <v>1252</v>
      </c>
      <c r="B502" s="216"/>
      <c r="C502" s="2342" t="s">
        <v>1371</v>
      </c>
      <c r="D502" s="2342"/>
      <c r="E502" s="2342"/>
      <c r="F502" s="2342"/>
      <c r="G502" s="2342"/>
      <c r="H502" s="2342"/>
      <c r="I502" s="2342"/>
      <c r="J502" s="2342"/>
      <c r="K502" s="2342"/>
      <c r="L502" s="2342"/>
      <c r="M502" s="664"/>
      <c r="N502" s="2343"/>
      <c r="O502" s="2344"/>
      <c r="P502" s="2345"/>
      <c r="Q502" s="627" t="s">
        <v>783</v>
      </c>
      <c r="R502" s="664"/>
      <c r="S502" s="664"/>
      <c r="T502" s="2343"/>
      <c r="U502" s="2344"/>
      <c r="V502" s="2345"/>
      <c r="W502" s="627" t="s">
        <v>1043</v>
      </c>
      <c r="X502" s="664"/>
      <c r="Y502" s="664"/>
      <c r="Z502" s="141"/>
      <c r="AA502" s="794">
        <f>IF(N502="?",0,IF(N502&lt;&gt;"",1,0))+IF(T502="?",0,IF(T502&lt;&gt;"",1,0))</f>
        <v>0</v>
      </c>
    </row>
    <row r="503" spans="1:28" s="313" customFormat="1" ht="9" customHeight="1" x14ac:dyDescent="0.2">
      <c r="A503" s="269"/>
      <c r="B503" s="259"/>
      <c r="C503" s="627"/>
      <c r="D503" s="627"/>
      <c r="E503" s="627"/>
      <c r="F503" s="627"/>
      <c r="G503" s="627"/>
      <c r="H503" s="627"/>
      <c r="I503" s="627"/>
      <c r="J503" s="627"/>
      <c r="K503" s="627"/>
      <c r="L503" s="627"/>
      <c r="M503" s="627"/>
      <c r="N503" s="627"/>
      <c r="O503" s="627"/>
      <c r="P503" s="627"/>
      <c r="Q503" s="627"/>
      <c r="R503" s="627"/>
      <c r="S503" s="627"/>
      <c r="T503" s="627"/>
      <c r="U503" s="627"/>
      <c r="V503" s="627"/>
      <c r="W503" s="627"/>
      <c r="X503" s="627"/>
      <c r="Y503" s="206"/>
      <c r="Z503" s="175"/>
      <c r="AA503" s="794"/>
    </row>
    <row r="504" spans="1:28" s="312" customFormat="1" ht="23.25" customHeight="1" x14ac:dyDescent="0.2">
      <c r="A504" s="397" t="s">
        <v>219</v>
      </c>
      <c r="B504" s="155"/>
      <c r="C504" s="2320" t="s">
        <v>1491</v>
      </c>
      <c r="D504" s="2321"/>
      <c r="E504" s="2321"/>
      <c r="F504" s="2321"/>
      <c r="G504" s="2321"/>
      <c r="H504" s="2321"/>
      <c r="I504" s="2321"/>
      <c r="J504" s="2321"/>
      <c r="K504" s="2321"/>
      <c r="L504" s="2321"/>
      <c r="M504" s="2321"/>
      <c r="N504" s="2321"/>
      <c r="O504" s="2321"/>
      <c r="P504" s="2321"/>
      <c r="Q504" s="2321"/>
      <c r="R504" s="2321"/>
      <c r="S504" s="2321"/>
      <c r="T504" s="2346"/>
      <c r="U504" s="2346"/>
      <c r="V504" s="2346"/>
      <c r="W504" s="2346"/>
      <c r="X504" s="2347"/>
      <c r="Y504" s="225"/>
      <c r="Z504" s="156"/>
      <c r="AA504" s="794"/>
      <c r="AB504" s="313"/>
    </row>
    <row r="505" spans="1:28" s="313" customFormat="1" ht="5.25" customHeight="1" x14ac:dyDescent="0.2">
      <c r="A505" s="269"/>
      <c r="B505" s="259"/>
      <c r="C505" s="627"/>
      <c r="D505" s="627"/>
      <c r="E505" s="627"/>
      <c r="F505" s="627"/>
      <c r="G505" s="627"/>
      <c r="H505" s="627"/>
      <c r="I505" s="627"/>
      <c r="J505" s="627"/>
      <c r="K505" s="627"/>
      <c r="L505" s="627"/>
      <c r="M505" s="627"/>
      <c r="N505" s="627"/>
      <c r="O505" s="627"/>
      <c r="P505" s="627"/>
      <c r="Q505" s="627"/>
      <c r="R505" s="627"/>
      <c r="S505" s="627"/>
      <c r="T505" s="627"/>
      <c r="U505" s="627"/>
      <c r="V505" s="627"/>
      <c r="W505" s="627"/>
      <c r="X505" s="627"/>
      <c r="Y505" s="206"/>
      <c r="Z505" s="175"/>
      <c r="AA505" s="794"/>
    </row>
    <row r="506" spans="1:28" s="313" customFormat="1" ht="21" customHeight="1" x14ac:dyDescent="0.2">
      <c r="A506" s="272" t="s">
        <v>1074</v>
      </c>
      <c r="B506" s="216"/>
      <c r="C506" s="628" t="s">
        <v>1831</v>
      </c>
      <c r="D506" s="664"/>
      <c r="E506" s="664"/>
      <c r="F506" s="664"/>
      <c r="G506" s="664"/>
      <c r="H506" s="664"/>
      <c r="I506" s="664"/>
      <c r="J506" s="628"/>
      <c r="K506" s="628"/>
      <c r="L506" s="628"/>
      <c r="M506" s="628"/>
      <c r="N506" s="628"/>
      <c r="O506" s="628"/>
      <c r="P506" s="628"/>
      <c r="Q506" s="628"/>
      <c r="R506" s="628"/>
      <c r="S506" s="628"/>
      <c r="T506" s="2343"/>
      <c r="U506" s="2344"/>
      <c r="V506" s="2345"/>
      <c r="W506" s="627" t="s">
        <v>122</v>
      </c>
      <c r="X506" s="664"/>
      <c r="Y506" s="664"/>
      <c r="Z506" s="141"/>
      <c r="AA506" s="794">
        <f>IF(T506="?",0,IF(T506&lt;&gt;"",1,0))</f>
        <v>0</v>
      </c>
    </row>
    <row r="507" spans="1:28" s="313" customFormat="1" ht="5.25" customHeight="1" x14ac:dyDescent="0.2">
      <c r="A507" s="269"/>
      <c r="B507" s="259"/>
      <c r="C507" s="627"/>
      <c r="D507" s="627"/>
      <c r="E507" s="627"/>
      <c r="F507" s="627"/>
      <c r="G507" s="627"/>
      <c r="H507" s="627"/>
      <c r="I507" s="627"/>
      <c r="J507" s="627"/>
      <c r="K507" s="627"/>
      <c r="L507" s="627"/>
      <c r="M507" s="627"/>
      <c r="N507" s="627"/>
      <c r="O507" s="627"/>
      <c r="P507" s="627"/>
      <c r="Q507" s="627"/>
      <c r="R507" s="627"/>
      <c r="S507" s="627"/>
      <c r="T507" s="627"/>
      <c r="U507" s="627"/>
      <c r="V507" s="627"/>
      <c r="W507" s="627"/>
      <c r="X507" s="206"/>
      <c r="Y507" s="206"/>
      <c r="Z507" s="175"/>
      <c r="AA507" s="794"/>
    </row>
    <row r="508" spans="1:28" s="313" customFormat="1" ht="21" customHeight="1" x14ac:dyDescent="0.2">
      <c r="A508" s="272" t="s">
        <v>1587</v>
      </c>
      <c r="B508" s="216"/>
      <c r="C508" s="628" t="s">
        <v>1749</v>
      </c>
      <c r="D508" s="664"/>
      <c r="E508" s="664"/>
      <c r="F508" s="664"/>
      <c r="G508" s="664"/>
      <c r="H508" s="664"/>
      <c r="I508" s="664"/>
      <c r="J508" s="628"/>
      <c r="K508" s="628"/>
      <c r="L508" s="628"/>
      <c r="M508" s="664"/>
      <c r="N508" s="2348"/>
      <c r="O508" s="2349"/>
      <c r="P508" s="2350"/>
      <c r="Q508" s="627" t="s">
        <v>1493</v>
      </c>
      <c r="R508" s="628"/>
      <c r="S508" s="628"/>
      <c r="T508" s="2348"/>
      <c r="U508" s="2349"/>
      <c r="V508" s="2350"/>
      <c r="W508" s="627" t="s">
        <v>1492</v>
      </c>
      <c r="X508" s="664"/>
      <c r="Y508" s="664"/>
      <c r="Z508" s="141"/>
      <c r="AA508" s="794">
        <f>IF(N508="?",0,IF(N508&lt;&gt;"",1,0))+IF(T508="?",0,IF(T508&lt;&gt;"",1,0))</f>
        <v>0</v>
      </c>
    </row>
    <row r="509" spans="1:28" s="313" customFormat="1" ht="9" customHeight="1" x14ac:dyDescent="0.2">
      <c r="A509" s="269"/>
      <c r="B509" s="259"/>
      <c r="C509" s="627"/>
      <c r="D509" s="627"/>
      <c r="E509" s="627"/>
      <c r="F509" s="627"/>
      <c r="G509" s="627"/>
      <c r="H509" s="627"/>
      <c r="I509" s="627"/>
      <c r="J509" s="627"/>
      <c r="K509" s="627"/>
      <c r="L509" s="627"/>
      <c r="M509" s="627"/>
      <c r="N509" s="627"/>
      <c r="O509" s="627"/>
      <c r="P509" s="627"/>
      <c r="Q509" s="627"/>
      <c r="R509" s="627"/>
      <c r="S509" s="627"/>
      <c r="T509" s="627"/>
      <c r="U509" s="627"/>
      <c r="V509" s="627"/>
      <c r="W509" s="627"/>
      <c r="X509" s="627"/>
      <c r="Y509" s="206"/>
      <c r="Z509" s="175"/>
      <c r="AA509" s="794"/>
    </row>
    <row r="510" spans="1:28" s="313" customFormat="1" ht="36" customHeight="1" x14ac:dyDescent="0.2">
      <c r="A510" s="746" t="s">
        <v>219</v>
      </c>
      <c r="B510" s="221"/>
      <c r="C510" s="1543" t="s">
        <v>1516</v>
      </c>
      <c r="D510" s="2218"/>
      <c r="E510" s="2218"/>
      <c r="F510" s="2218"/>
      <c r="G510" s="2218"/>
      <c r="H510" s="2218"/>
      <c r="I510" s="2218"/>
      <c r="J510" s="2218"/>
      <c r="K510" s="2218"/>
      <c r="L510" s="2218"/>
      <c r="M510" s="2218"/>
      <c r="N510" s="2218"/>
      <c r="O510" s="2218"/>
      <c r="P510" s="2218"/>
      <c r="Q510" s="2218"/>
      <c r="R510" s="2218"/>
      <c r="S510" s="2218"/>
      <c r="T510" s="2218"/>
      <c r="U510" s="2218"/>
      <c r="V510" s="2218"/>
      <c r="W510" s="2218"/>
      <c r="X510" s="2219"/>
      <c r="Y510" s="1240"/>
      <c r="Z510" s="254"/>
      <c r="AA510" s="794"/>
    </row>
    <row r="511" spans="1:28" s="313" customFormat="1" ht="5.25" customHeight="1" x14ac:dyDescent="0.2">
      <c r="A511" s="269"/>
      <c r="B511" s="259"/>
      <c r="C511" s="627"/>
      <c r="D511" s="627"/>
      <c r="E511" s="627"/>
      <c r="F511" s="627"/>
      <c r="G511" s="627"/>
      <c r="H511" s="627"/>
      <c r="I511" s="627"/>
      <c r="J511" s="627"/>
      <c r="K511" s="627"/>
      <c r="L511" s="627"/>
      <c r="M511" s="627"/>
      <c r="N511" s="627"/>
      <c r="O511" s="627"/>
      <c r="P511" s="627"/>
      <c r="Q511" s="627"/>
      <c r="R511" s="627"/>
      <c r="S511" s="627"/>
      <c r="T511" s="627"/>
      <c r="U511" s="627"/>
      <c r="V511" s="627"/>
      <c r="W511" s="627"/>
      <c r="X511" s="627"/>
      <c r="Y511" s="206"/>
      <c r="Z511" s="175"/>
      <c r="AA511" s="794"/>
    </row>
    <row r="512" spans="1:28" s="313" customFormat="1" ht="12" customHeight="1" x14ac:dyDescent="0.2">
      <c r="A512" s="269"/>
      <c r="B512" s="216"/>
      <c r="C512" s="242" t="s">
        <v>1495</v>
      </c>
      <c r="D512" s="1149"/>
      <c r="E512" s="1149"/>
      <c r="F512" s="1149"/>
      <c r="G512" s="1149"/>
      <c r="H512" s="1149"/>
      <c r="I512" s="1149"/>
      <c r="J512" s="1149"/>
      <c r="K512" s="1149"/>
      <c r="L512" s="1149"/>
      <c r="M512" s="1149"/>
      <c r="N512" s="1149"/>
      <c r="O512" s="1149"/>
      <c r="P512" s="1149"/>
      <c r="Q512" s="1149"/>
      <c r="R512" s="1149"/>
      <c r="S512" s="1149"/>
      <c r="T512" s="1149"/>
      <c r="U512" s="1149"/>
      <c r="V512" s="1149"/>
      <c r="W512" s="1149"/>
      <c r="X512" s="1149"/>
      <c r="Y512" s="1243"/>
      <c r="Z512" s="141"/>
      <c r="AA512" s="794"/>
    </row>
    <row r="513" spans="1:28" s="313" customFormat="1" ht="5.25" customHeight="1" thickBot="1" x14ac:dyDescent="0.25">
      <c r="A513" s="269"/>
      <c r="B513" s="216"/>
      <c r="C513" s="1139"/>
      <c r="D513" s="1135"/>
      <c r="E513" s="1136"/>
      <c r="F513" s="1136"/>
      <c r="G513" s="1143"/>
      <c r="H513" s="708"/>
      <c r="I513" s="708"/>
      <c r="J513" s="708"/>
      <c r="K513" s="708"/>
      <c r="L513" s="708"/>
      <c r="M513" s="708"/>
      <c r="N513" s="708"/>
      <c r="O513" s="708"/>
      <c r="P513" s="708"/>
      <c r="Q513" s="708"/>
      <c r="R513" s="708"/>
      <c r="S513" s="1145"/>
      <c r="T513" s="1145"/>
      <c r="U513" s="1145"/>
      <c r="V513" s="1145"/>
      <c r="W513" s="1145"/>
      <c r="X513" s="1144"/>
      <c r="Y513" s="1243"/>
      <c r="Z513" s="141"/>
      <c r="AA513" s="794"/>
    </row>
    <row r="514" spans="1:28" s="313" customFormat="1" ht="24" customHeight="1" thickTop="1" thickBot="1" x14ac:dyDescent="0.25">
      <c r="A514" s="1236" t="s">
        <v>1588</v>
      </c>
      <c r="B514" s="216"/>
      <c r="C514" s="2313" t="s">
        <v>849</v>
      </c>
      <c r="D514" s="2314"/>
      <c r="E514" s="2315"/>
      <c r="F514" s="2316"/>
      <c r="G514" s="2317"/>
      <c r="H514" s="1363"/>
      <c r="I514" s="1363"/>
      <c r="J514" s="1363"/>
      <c r="K514" s="1363"/>
      <c r="L514" s="1363"/>
      <c r="M514" s="1363"/>
      <c r="N514" s="1363"/>
      <c r="O514" s="1363"/>
      <c r="P514" s="1363"/>
      <c r="Q514" s="1363"/>
      <c r="R514" s="1363"/>
      <c r="S514" s="1363"/>
      <c r="T514" s="1363"/>
      <c r="U514" s="1363"/>
      <c r="V514" s="1363"/>
      <c r="W514" s="1363"/>
      <c r="X514" s="2318"/>
      <c r="Y514" s="1243"/>
      <c r="Z514" s="141"/>
      <c r="AA514" s="794">
        <f>IF(C514="?",0,IF(C514&lt;&gt;"",1,0))+IF(G514="?",0,IF(G514&lt;&gt;"",1,0))</f>
        <v>0</v>
      </c>
    </row>
    <row r="515" spans="1:28" s="313" customFormat="1" ht="5.25" customHeight="1" thickTop="1" x14ac:dyDescent="0.2">
      <c r="A515" s="269"/>
      <c r="B515" s="216"/>
      <c r="C515" s="1141"/>
      <c r="D515" s="1134"/>
      <c r="E515" s="215"/>
      <c r="F515" s="215"/>
      <c r="G515" s="1146"/>
      <c r="H515" s="227"/>
      <c r="I515" s="227"/>
      <c r="J515" s="227"/>
      <c r="K515" s="227"/>
      <c r="L515" s="227"/>
      <c r="M515" s="227"/>
      <c r="N515" s="227"/>
      <c r="O515" s="227"/>
      <c r="P515" s="227"/>
      <c r="Q515" s="227"/>
      <c r="R515" s="227"/>
      <c r="S515" s="227"/>
      <c r="T515" s="227"/>
      <c r="U515" s="227"/>
      <c r="V515" s="227"/>
      <c r="W515" s="227"/>
      <c r="X515" s="1147"/>
      <c r="Y515" s="1243"/>
      <c r="Z515" s="141"/>
      <c r="AA515" s="794"/>
    </row>
    <row r="516" spans="1:28" s="313" customFormat="1" ht="9" customHeight="1" x14ac:dyDescent="0.2">
      <c r="A516" s="265" t="str">
        <f>IF(L459&lt;&gt;"",L459,"")</f>
        <v/>
      </c>
      <c r="B516" s="635"/>
      <c r="C516" s="262"/>
      <c r="D516" s="262"/>
      <c r="E516" s="262"/>
      <c r="F516" s="262"/>
      <c r="G516" s="262"/>
      <c r="H516" s="262"/>
      <c r="I516" s="262"/>
      <c r="J516" s="262"/>
      <c r="K516" s="262"/>
      <c r="L516" s="262"/>
      <c r="M516" s="262"/>
      <c r="N516" s="262"/>
      <c r="O516" s="262"/>
      <c r="P516" s="262"/>
      <c r="Q516" s="262"/>
      <c r="R516" s="262"/>
      <c r="S516" s="262"/>
      <c r="T516" s="262"/>
      <c r="U516" s="262"/>
      <c r="V516" s="262"/>
      <c r="W516" s="262"/>
      <c r="X516" s="262"/>
      <c r="Y516" s="668"/>
      <c r="Z516" s="196"/>
      <c r="AA516" s="794"/>
    </row>
    <row r="517" spans="1:28" s="313" customFormat="1" ht="5.25" customHeight="1" x14ac:dyDescent="0.2">
      <c r="A517" s="269"/>
      <c r="B517" s="1237"/>
      <c r="C517" s="817"/>
      <c r="D517" s="817"/>
      <c r="E517" s="817"/>
      <c r="F517" s="817"/>
      <c r="G517" s="817"/>
      <c r="H517" s="817"/>
      <c r="I517" s="817"/>
      <c r="J517" s="817"/>
      <c r="K517" s="817"/>
      <c r="L517" s="817"/>
      <c r="M517" s="817"/>
      <c r="N517" s="817"/>
      <c r="O517" s="817"/>
      <c r="P517" s="817"/>
      <c r="Q517" s="817"/>
      <c r="R517" s="817"/>
      <c r="S517" s="817"/>
      <c r="T517" s="817"/>
      <c r="U517" s="817"/>
      <c r="V517" s="817"/>
      <c r="W517" s="817"/>
      <c r="X517" s="817"/>
      <c r="Y517" s="1238"/>
      <c r="Z517" s="871"/>
      <c r="AA517" s="794"/>
    </row>
    <row r="518" spans="1:28" s="313" customFormat="1" ht="24" customHeight="1" x14ac:dyDescent="0.2">
      <c r="A518" s="385"/>
      <c r="B518" s="259"/>
      <c r="C518" s="224" t="s">
        <v>1759</v>
      </c>
      <c r="D518" s="627"/>
      <c r="E518" s="627"/>
      <c r="F518" s="627"/>
      <c r="G518" s="627"/>
      <c r="H518" s="627"/>
      <c r="I518" s="627"/>
      <c r="J518" s="627"/>
      <c r="K518" s="627"/>
      <c r="L518" s="627"/>
      <c r="M518" s="2319" t="str">
        <f>IF(J480&lt;&gt;"",J480,"")</f>
        <v/>
      </c>
      <c r="N518" s="1751"/>
      <c r="O518" s="1751"/>
      <c r="P518" s="1751"/>
      <c r="Q518" s="1751"/>
      <c r="R518" s="1751"/>
      <c r="S518" s="1751"/>
      <c r="T518" s="1751"/>
      <c r="U518" s="1751"/>
      <c r="V518" s="1751"/>
      <c r="W518" s="1751"/>
      <c r="X518" s="1751"/>
      <c r="Y518" s="206"/>
      <c r="Z518" s="175"/>
      <c r="AA518" s="794"/>
    </row>
    <row r="519" spans="1:28" s="764" customFormat="1" ht="5.25" customHeight="1" x14ac:dyDescent="0.2">
      <c r="A519" s="269"/>
      <c r="B519" s="216"/>
      <c r="C519" s="627"/>
      <c r="D519" s="628"/>
      <c r="E519" s="627"/>
      <c r="F519" s="627"/>
      <c r="G519" s="627"/>
      <c r="H519" s="627"/>
      <c r="I519" s="627"/>
      <c r="J519" s="627"/>
      <c r="K519" s="627"/>
      <c r="L519" s="627"/>
      <c r="M519" s="627"/>
      <c r="N519" s="627"/>
      <c r="O519" s="627"/>
      <c r="P519" s="627"/>
      <c r="Q519" s="627"/>
      <c r="R519" s="627"/>
      <c r="S519" s="1241"/>
      <c r="T519" s="1241"/>
      <c r="U519" s="1241"/>
      <c r="V519" s="1241"/>
      <c r="W519" s="1241"/>
      <c r="X519" s="1241"/>
      <c r="Y519" s="1243"/>
      <c r="Z519" s="141"/>
      <c r="AA519" s="797"/>
      <c r="AB519" s="313"/>
    </row>
    <row r="520" spans="1:28" s="312" customFormat="1" ht="15" customHeight="1" x14ac:dyDescent="0.2">
      <c r="A520" s="397" t="s">
        <v>219</v>
      </c>
      <c r="B520" s="155"/>
      <c r="C520" s="2320" t="s">
        <v>1054</v>
      </c>
      <c r="D520" s="2321"/>
      <c r="E520" s="2321"/>
      <c r="F520" s="2321"/>
      <c r="G520" s="2321"/>
      <c r="H520" s="2321"/>
      <c r="I520" s="2321"/>
      <c r="J520" s="2321"/>
      <c r="K520" s="2321"/>
      <c r="L520" s="2321"/>
      <c r="M520" s="2321"/>
      <c r="N520" s="2321"/>
      <c r="O520" s="2321"/>
      <c r="P520" s="2321"/>
      <c r="Q520" s="2321"/>
      <c r="R520" s="2321"/>
      <c r="S520" s="2321"/>
      <c r="T520" s="2322"/>
      <c r="U520" s="2322"/>
      <c r="V520" s="2322"/>
      <c r="W520" s="2322"/>
      <c r="X520" s="2323"/>
      <c r="Y520" s="225"/>
      <c r="Z520" s="156"/>
      <c r="AA520" s="794"/>
      <c r="AB520" s="313"/>
    </row>
    <row r="521" spans="1:28" s="313" customFormat="1" ht="9" customHeight="1" x14ac:dyDescent="0.2">
      <c r="A521" s="269"/>
      <c r="B521" s="259"/>
      <c r="C521" s="627"/>
      <c r="D521" s="627"/>
      <c r="E521" s="627"/>
      <c r="F521" s="627"/>
      <c r="G521" s="627"/>
      <c r="H521" s="627"/>
      <c r="I521" s="627"/>
      <c r="J521" s="627"/>
      <c r="K521" s="627"/>
      <c r="L521" s="627"/>
      <c r="M521" s="627"/>
      <c r="N521" s="627"/>
      <c r="O521" s="627"/>
      <c r="P521" s="627"/>
      <c r="Q521" s="627"/>
      <c r="R521" s="627"/>
      <c r="S521" s="627"/>
      <c r="T521" s="627"/>
      <c r="U521" s="627"/>
      <c r="V521" s="627"/>
      <c r="W521" s="627"/>
      <c r="X521" s="627"/>
      <c r="Y521" s="206"/>
      <c r="Z521" s="175"/>
      <c r="AA521" s="794"/>
    </row>
    <row r="522" spans="1:28" s="313" customFormat="1" ht="21" customHeight="1" x14ac:dyDescent="0.2">
      <c r="A522" s="272" t="s">
        <v>1744</v>
      </c>
      <c r="B522" s="216"/>
      <c r="C522" s="627"/>
      <c r="D522" s="1213" t="s">
        <v>849</v>
      </c>
      <c r="E522" s="627" t="s">
        <v>1673</v>
      </c>
      <c r="F522" s="627"/>
      <c r="G522" s="627"/>
      <c r="H522" s="627"/>
      <c r="I522" s="627"/>
      <c r="J522" s="627"/>
      <c r="K522" s="627"/>
      <c r="L522" s="627"/>
      <c r="M522" s="627"/>
      <c r="N522" s="627"/>
      <c r="O522" s="627"/>
      <c r="P522" s="627"/>
      <c r="Q522" s="627"/>
      <c r="R522" s="627"/>
      <c r="S522" s="627"/>
      <c r="T522" s="627"/>
      <c r="U522" s="627"/>
      <c r="V522" s="627"/>
      <c r="W522" s="627"/>
      <c r="X522" s="627"/>
      <c r="Y522" s="206"/>
      <c r="Z522" s="141"/>
      <c r="AA522" s="794">
        <f>IF(D522="?",0,IF(D522&lt;&gt;"",1,0))</f>
        <v>0</v>
      </c>
    </row>
    <row r="523" spans="1:28" s="764" customFormat="1" ht="5.25" customHeight="1" x14ac:dyDescent="0.2">
      <c r="A523" s="269"/>
      <c r="B523" s="216"/>
      <c r="C523" s="627"/>
      <c r="D523" s="628"/>
      <c r="E523" s="627"/>
      <c r="F523" s="627"/>
      <c r="G523" s="627"/>
      <c r="H523" s="627"/>
      <c r="I523" s="627"/>
      <c r="J523" s="627"/>
      <c r="K523" s="627"/>
      <c r="L523" s="627"/>
      <c r="M523" s="627"/>
      <c r="N523" s="627"/>
      <c r="O523" s="627"/>
      <c r="P523" s="627"/>
      <c r="Q523" s="627"/>
      <c r="R523" s="627"/>
      <c r="S523" s="1241"/>
      <c r="T523" s="1241"/>
      <c r="U523" s="1241"/>
      <c r="V523" s="1241"/>
      <c r="W523" s="1241"/>
      <c r="X523" s="1241"/>
      <c r="Y523" s="1243"/>
      <c r="Z523" s="141"/>
      <c r="AA523" s="797"/>
      <c r="AB523" s="313"/>
    </row>
    <row r="524" spans="1:28" s="313" customFormat="1" ht="21" customHeight="1" x14ac:dyDescent="0.2">
      <c r="A524" s="272" t="s">
        <v>1745</v>
      </c>
      <c r="B524" s="216"/>
      <c r="C524" s="627"/>
      <c r="D524" s="1213" t="s">
        <v>849</v>
      </c>
      <c r="E524" s="627" t="s">
        <v>1672</v>
      </c>
      <c r="F524" s="627"/>
      <c r="G524" s="627"/>
      <c r="H524" s="627"/>
      <c r="I524" s="627"/>
      <c r="J524" s="627"/>
      <c r="K524" s="627"/>
      <c r="L524" s="627"/>
      <c r="M524" s="627"/>
      <c r="N524" s="627"/>
      <c r="O524" s="627"/>
      <c r="P524" s="627"/>
      <c r="Q524" s="627"/>
      <c r="R524" s="1241"/>
      <c r="S524" s="1241"/>
      <c r="T524" s="1241"/>
      <c r="U524" s="1241"/>
      <c r="V524" s="1241"/>
      <c r="W524" s="1241"/>
      <c r="X524" s="627"/>
      <c r="Y524" s="206"/>
      <c r="Z524" s="141"/>
      <c r="AA524" s="794">
        <f>IF(D524="?",0,IF(D524&lt;&gt;"",1,0))</f>
        <v>0</v>
      </c>
    </row>
    <row r="525" spans="1:28" s="764" customFormat="1" ht="5.25" customHeight="1" x14ac:dyDescent="0.2">
      <c r="A525" s="269"/>
      <c r="B525" s="216"/>
      <c r="C525" s="627"/>
      <c r="D525" s="628"/>
      <c r="E525" s="627"/>
      <c r="F525" s="627"/>
      <c r="G525" s="627"/>
      <c r="H525" s="627"/>
      <c r="I525" s="627"/>
      <c r="J525" s="627"/>
      <c r="K525" s="627"/>
      <c r="L525" s="627"/>
      <c r="M525" s="627"/>
      <c r="N525" s="627"/>
      <c r="O525" s="627"/>
      <c r="P525" s="627"/>
      <c r="Q525" s="627"/>
      <c r="R525" s="627"/>
      <c r="S525" s="1241"/>
      <c r="T525" s="1241"/>
      <c r="U525" s="1241"/>
      <c r="V525" s="1241"/>
      <c r="W525" s="1241"/>
      <c r="X525" s="1241"/>
      <c r="Y525" s="1243"/>
      <c r="Z525" s="141"/>
      <c r="AA525" s="797"/>
      <c r="AB525" s="313"/>
    </row>
    <row r="526" spans="1:28" s="313" customFormat="1" ht="21" customHeight="1" x14ac:dyDescent="0.2">
      <c r="A526" s="272" t="s">
        <v>1659</v>
      </c>
      <c r="B526" s="216"/>
      <c r="C526" s="627"/>
      <c r="D526" s="1213" t="s">
        <v>849</v>
      </c>
      <c r="E526" s="627" t="s">
        <v>1834</v>
      </c>
      <c r="F526" s="627"/>
      <c r="G526" s="627"/>
      <c r="H526" s="627"/>
      <c r="I526" s="627"/>
      <c r="J526" s="627"/>
      <c r="K526" s="627"/>
      <c r="L526" s="627"/>
      <c r="M526" s="627"/>
      <c r="N526" s="1213" t="s">
        <v>849</v>
      </c>
      <c r="O526" s="627" t="s">
        <v>1656</v>
      </c>
      <c r="P526" s="627"/>
      <c r="Q526" s="627"/>
      <c r="R526" s="1241"/>
      <c r="S526" s="1241"/>
      <c r="T526" s="1241"/>
      <c r="U526" s="1241"/>
      <c r="V526" s="1241"/>
      <c r="W526" s="1241"/>
      <c r="X526" s="627"/>
      <c r="Y526" s="206"/>
      <c r="Z526" s="141"/>
      <c r="AA526" s="794">
        <f>IF(D526="?",0,IF(D526&lt;&gt;"",1,0))+IF(N526="?",0,IF(N526&lt;&gt;"",1,0))</f>
        <v>0</v>
      </c>
    </row>
    <row r="527" spans="1:28" s="764" customFormat="1" ht="5.25" customHeight="1" x14ac:dyDescent="0.2">
      <c r="A527" s="269"/>
      <c r="B527" s="216"/>
      <c r="C527" s="627"/>
      <c r="D527" s="628"/>
      <c r="E527" s="627"/>
      <c r="F527" s="627"/>
      <c r="G527" s="627"/>
      <c r="H527" s="627"/>
      <c r="I527" s="627"/>
      <c r="J527" s="627"/>
      <c r="K527" s="627"/>
      <c r="L527" s="627"/>
      <c r="M527" s="627"/>
      <c r="N527" s="627"/>
      <c r="O527" s="627"/>
      <c r="P527" s="627"/>
      <c r="Q527" s="627"/>
      <c r="R527" s="627"/>
      <c r="S527" s="1241"/>
      <c r="T527" s="1241"/>
      <c r="U527" s="1241"/>
      <c r="V527" s="1241"/>
      <c r="W527" s="1241"/>
      <c r="X527" s="1241"/>
      <c r="Y527" s="1243"/>
      <c r="Z527" s="141"/>
      <c r="AA527" s="797"/>
      <c r="AB527" s="313"/>
    </row>
    <row r="528" spans="1:28" s="313" customFormat="1" ht="21" customHeight="1" x14ac:dyDescent="0.2">
      <c r="A528" s="272" t="s">
        <v>1662</v>
      </c>
      <c r="B528" s="216"/>
      <c r="C528" s="627"/>
      <c r="D528" s="1213" t="s">
        <v>849</v>
      </c>
      <c r="E528" s="627" t="s">
        <v>1044</v>
      </c>
      <c r="F528" s="627"/>
      <c r="G528" s="627"/>
      <c r="H528" s="627"/>
      <c r="I528" s="1213" t="s">
        <v>849</v>
      </c>
      <c r="J528" s="627" t="s">
        <v>1046</v>
      </c>
      <c r="K528" s="627"/>
      <c r="L528" s="627"/>
      <c r="M528" s="627"/>
      <c r="N528" s="1213" t="s">
        <v>849</v>
      </c>
      <c r="O528" s="627" t="s">
        <v>1660</v>
      </c>
      <c r="P528" s="627"/>
      <c r="Q528" s="627"/>
      <c r="R528" s="1241"/>
      <c r="S528" s="1241"/>
      <c r="T528" s="1241"/>
      <c r="U528" s="1241"/>
      <c r="V528" s="1241"/>
      <c r="W528" s="1241"/>
      <c r="X528" s="627"/>
      <c r="Y528" s="206"/>
      <c r="Z528" s="141"/>
      <c r="AA528" s="794">
        <f>IF(D528="?",0,IF(D528&lt;&gt;"",1,0))+IF(I528="?",0,IF(I528&lt;&gt;"",1,0))+IF(N528="?",0,IF(N528&lt;&gt;"",1,0))</f>
        <v>0</v>
      </c>
    </row>
    <row r="529" spans="1:28" s="764" customFormat="1" ht="5.25" customHeight="1" x14ac:dyDescent="0.2">
      <c r="A529" s="269"/>
      <c r="B529" s="216"/>
      <c r="C529" s="627"/>
      <c r="D529" s="628"/>
      <c r="E529" s="627"/>
      <c r="F529" s="627"/>
      <c r="G529" s="627"/>
      <c r="H529" s="627"/>
      <c r="I529" s="627"/>
      <c r="J529" s="627"/>
      <c r="K529" s="627"/>
      <c r="L529" s="627"/>
      <c r="M529" s="627"/>
      <c r="N529" s="627"/>
      <c r="O529" s="627"/>
      <c r="P529" s="627"/>
      <c r="Q529" s="627"/>
      <c r="R529" s="1241"/>
      <c r="S529" s="1241"/>
      <c r="T529" s="1241"/>
      <c r="U529" s="1241"/>
      <c r="V529" s="1241"/>
      <c r="W529" s="1241"/>
      <c r="X529" s="627"/>
      <c r="Y529" s="1243"/>
      <c r="Z529" s="141"/>
      <c r="AA529" s="797"/>
      <c r="AB529" s="313"/>
    </row>
    <row r="530" spans="1:28" s="313" customFormat="1" ht="21" customHeight="1" x14ac:dyDescent="0.2">
      <c r="A530" s="272" t="s">
        <v>1663</v>
      </c>
      <c r="B530" s="216"/>
      <c r="C530" s="627"/>
      <c r="D530" s="1213" t="s">
        <v>849</v>
      </c>
      <c r="E530" s="627" t="s">
        <v>1045</v>
      </c>
      <c r="F530" s="627"/>
      <c r="G530" s="627"/>
      <c r="H530" s="627"/>
      <c r="I530" s="1213" t="s">
        <v>849</v>
      </c>
      <c r="J530" s="627" t="s">
        <v>1657</v>
      </c>
      <c r="K530" s="627"/>
      <c r="L530" s="627"/>
      <c r="M530" s="627"/>
      <c r="N530" s="1213" t="s">
        <v>849</v>
      </c>
      <c r="O530" s="627" t="s">
        <v>1658</v>
      </c>
      <c r="P530" s="627"/>
      <c r="Q530" s="627"/>
      <c r="R530" s="1241"/>
      <c r="S530" s="1241"/>
      <c r="T530" s="1241"/>
      <c r="U530" s="1241"/>
      <c r="V530" s="1241"/>
      <c r="W530" s="1241"/>
      <c r="X530" s="627"/>
      <c r="Y530" s="206"/>
      <c r="Z530" s="141"/>
      <c r="AA530" s="794">
        <f>IF(D530="?",0,IF(D530&lt;&gt;"",1,0))+IF(I530="?",0,IF(I530&lt;&gt;"",1,0))+IF(N530="?",0,IF(N530&lt;&gt;"",1,0))</f>
        <v>0</v>
      </c>
    </row>
    <row r="531" spans="1:28" s="764" customFormat="1" ht="5.25" customHeight="1" x14ac:dyDescent="0.2">
      <c r="A531" s="269"/>
      <c r="B531" s="216"/>
      <c r="C531" s="627"/>
      <c r="D531" s="628"/>
      <c r="E531" s="628"/>
      <c r="F531" s="628"/>
      <c r="G531" s="628"/>
      <c r="H531" s="628"/>
      <c r="I531" s="628"/>
      <c r="J531" s="628"/>
      <c r="K531" s="628"/>
      <c r="L531" s="628"/>
      <c r="M531" s="627"/>
      <c r="N531" s="627"/>
      <c r="O531" s="628"/>
      <c r="P531" s="628"/>
      <c r="Q531" s="628"/>
      <c r="R531" s="664"/>
      <c r="S531" s="664"/>
      <c r="T531" s="664"/>
      <c r="U531" s="664"/>
      <c r="V531" s="664"/>
      <c r="W531" s="664"/>
      <c r="X531" s="628"/>
      <c r="Y531" s="1243"/>
      <c r="Z531" s="141"/>
      <c r="AA531" s="797"/>
      <c r="AB531" s="313"/>
    </row>
    <row r="532" spans="1:28" s="313" customFormat="1" ht="21" customHeight="1" x14ac:dyDescent="0.2">
      <c r="A532" s="272" t="s">
        <v>1661</v>
      </c>
      <c r="B532" s="216"/>
      <c r="C532" s="627"/>
      <c r="D532" s="627" t="s">
        <v>1053</v>
      </c>
      <c r="E532" s="628"/>
      <c r="F532" s="2324"/>
      <c r="G532" s="2324"/>
      <c r="H532" s="2324"/>
      <c r="I532" s="2324"/>
      <c r="J532" s="2324"/>
      <c r="K532" s="1400"/>
      <c r="L532" s="1400"/>
      <c r="M532" s="1400"/>
      <c r="N532" s="1400"/>
      <c r="O532" s="1400"/>
      <c r="P532" s="1400"/>
      <c r="Q532" s="1400"/>
      <c r="R532" s="1400"/>
      <c r="S532" s="1400"/>
      <c r="T532" s="1400"/>
      <c r="U532" s="1400"/>
      <c r="V532" s="1400"/>
      <c r="W532" s="1400"/>
      <c r="X532" s="1400"/>
      <c r="Y532" s="206"/>
      <c r="Z532" s="141"/>
      <c r="AA532" s="794">
        <f>IF(F532="?",0,IF(F532&lt;&gt;"",1,0))</f>
        <v>0</v>
      </c>
    </row>
    <row r="533" spans="1:28" ht="9" customHeight="1" x14ac:dyDescent="0.2">
      <c r="A533" s="269"/>
      <c r="B533" s="259"/>
      <c r="C533" s="627"/>
      <c r="D533" s="627"/>
      <c r="E533" s="627"/>
      <c r="F533" s="627"/>
      <c r="G533" s="627"/>
      <c r="H533" s="627"/>
      <c r="I533" s="627"/>
      <c r="J533" s="627"/>
      <c r="K533" s="627"/>
      <c r="L533" s="627"/>
      <c r="M533" s="627"/>
      <c r="N533" s="528"/>
      <c r="O533" s="528"/>
      <c r="P533" s="528"/>
      <c r="Q533" s="528"/>
      <c r="R533" s="627"/>
      <c r="S533" s="627"/>
      <c r="T533" s="627"/>
      <c r="U533" s="528"/>
      <c r="V533" s="528"/>
      <c r="W533" s="528"/>
      <c r="X533" s="528"/>
      <c r="Y533" s="172"/>
      <c r="Z533" s="175"/>
      <c r="AA533" s="794"/>
      <c r="AB533" s="313"/>
    </row>
    <row r="534" spans="1:28" s="313" customFormat="1" ht="5.45" customHeight="1" x14ac:dyDescent="0.2">
      <c r="A534" s="269"/>
      <c r="B534" s="757"/>
      <c r="C534" s="758"/>
      <c r="D534" s="758"/>
      <c r="E534" s="758"/>
      <c r="F534" s="758"/>
      <c r="G534" s="758"/>
      <c r="H534" s="758"/>
      <c r="I534" s="758"/>
      <c r="J534" s="758"/>
      <c r="K534" s="758"/>
      <c r="L534" s="758"/>
      <c r="M534" s="758"/>
      <c r="N534" s="758"/>
      <c r="O534" s="758"/>
      <c r="P534" s="758"/>
      <c r="Q534" s="758"/>
      <c r="R534" s="758"/>
      <c r="S534" s="758"/>
      <c r="T534" s="758"/>
      <c r="U534" s="758"/>
      <c r="V534" s="669"/>
      <c r="W534" s="669"/>
      <c r="X534" s="669"/>
      <c r="Y534" s="669"/>
      <c r="Z534" s="670"/>
      <c r="AA534" s="794"/>
    </row>
    <row r="535" spans="1:28" s="712" customFormat="1" ht="36" customHeight="1" x14ac:dyDescent="0.2">
      <c r="A535" s="269"/>
      <c r="B535" s="211"/>
      <c r="C535" s="2204" t="s">
        <v>751</v>
      </c>
      <c r="D535" s="2325"/>
      <c r="E535" s="2325"/>
      <c r="F535" s="2325"/>
      <c r="G535" s="2325"/>
      <c r="H535" s="2325"/>
      <c r="I535" s="2325"/>
      <c r="J535" s="2325"/>
      <c r="K535" s="2325"/>
      <c r="L535" s="2325"/>
      <c r="M535" s="2325"/>
      <c r="N535" s="2325"/>
      <c r="O535" s="2325"/>
      <c r="P535" s="2325"/>
      <c r="Q535" s="2325"/>
      <c r="R535" s="2325"/>
      <c r="S535" s="2325"/>
      <c r="T535" s="2325"/>
      <c r="U535" s="2325"/>
      <c r="V535" s="2325"/>
      <c r="W535" s="2325"/>
      <c r="X535" s="2326"/>
      <c r="Y535" s="594"/>
      <c r="Z535" s="1231"/>
      <c r="AA535" s="794"/>
      <c r="AB535" s="313"/>
    </row>
    <row r="536" spans="1:28" s="313" customFormat="1" ht="5.25" customHeight="1" x14ac:dyDescent="0.2">
      <c r="A536" s="269"/>
      <c r="B536" s="216"/>
      <c r="C536" s="628"/>
      <c r="D536" s="628"/>
      <c r="E536" s="628"/>
      <c r="F536" s="628"/>
      <c r="G536" s="628"/>
      <c r="H536" s="628"/>
      <c r="I536" s="628"/>
      <c r="J536" s="628"/>
      <c r="K536" s="628"/>
      <c r="L536" s="628"/>
      <c r="M536" s="628"/>
      <c r="N536" s="628"/>
      <c r="O536" s="628"/>
      <c r="P536" s="628"/>
      <c r="Q536" s="628"/>
      <c r="R536" s="628"/>
      <c r="S536" s="628"/>
      <c r="T536" s="628"/>
      <c r="U536" s="628"/>
      <c r="V536" s="628"/>
      <c r="W536" s="628"/>
      <c r="X536" s="628"/>
      <c r="Y536" s="628"/>
      <c r="Z536" s="141"/>
      <c r="AA536" s="794"/>
    </row>
    <row r="537" spans="1:28" s="767" customFormat="1" ht="22.5" customHeight="1" x14ac:dyDescent="0.2">
      <c r="A537" s="269"/>
      <c r="B537" s="759"/>
      <c r="C537" s="624" t="s">
        <v>1047</v>
      </c>
      <c r="D537" s="624"/>
      <c r="E537" s="624"/>
      <c r="F537" s="624"/>
      <c r="G537" s="624"/>
      <c r="H537" s="624"/>
      <c r="I537" s="624"/>
      <c r="J537" s="624"/>
      <c r="K537" s="624"/>
      <c r="L537" s="624"/>
      <c r="M537" s="624"/>
      <c r="N537" s="624"/>
      <c r="O537" s="624"/>
      <c r="P537" s="624"/>
      <c r="Q537" s="624"/>
      <c r="R537" s="627"/>
      <c r="S537" s="627"/>
      <c r="T537" s="627"/>
      <c r="U537" s="627"/>
      <c r="V537" s="627"/>
      <c r="W537" s="627"/>
      <c r="X537" s="627"/>
      <c r="Y537" s="1228"/>
      <c r="Z537" s="766"/>
      <c r="AA537" s="794"/>
      <c r="AB537" s="313"/>
    </row>
    <row r="538" spans="1:28" s="313" customFormat="1" ht="5.25" customHeight="1" x14ac:dyDescent="0.2">
      <c r="A538" s="269"/>
      <c r="B538" s="216"/>
      <c r="C538" s="628"/>
      <c r="D538" s="1230"/>
      <c r="E538" s="1230"/>
      <c r="F538" s="628"/>
      <c r="G538" s="628"/>
      <c r="H538" s="628"/>
      <c r="I538" s="628"/>
      <c r="J538" s="628"/>
      <c r="K538" s="628"/>
      <c r="L538" s="628"/>
      <c r="M538" s="628"/>
      <c r="N538" s="628"/>
      <c r="O538" s="628"/>
      <c r="P538" s="628"/>
      <c r="Q538" s="628"/>
      <c r="R538" s="628"/>
      <c r="S538" s="628"/>
      <c r="T538" s="628"/>
      <c r="U538" s="628"/>
      <c r="V538" s="628"/>
      <c r="W538" s="628"/>
      <c r="X538" s="628"/>
      <c r="Y538" s="628"/>
      <c r="Z538" s="141"/>
      <c r="AA538" s="794"/>
    </row>
    <row r="539" spans="1:28" s="313" customFormat="1" ht="21" customHeight="1" x14ac:dyDescent="0.2">
      <c r="A539" s="269" t="s">
        <v>1075</v>
      </c>
      <c r="B539" s="216"/>
      <c r="C539" s="628" t="s">
        <v>69</v>
      </c>
      <c r="D539" s="1242"/>
      <c r="E539" s="1242"/>
      <c r="F539" s="628"/>
      <c r="G539" s="628"/>
      <c r="H539" s="628"/>
      <c r="I539" s="1785"/>
      <c r="J539" s="1786"/>
      <c r="K539" s="1786"/>
      <c r="L539" s="1786"/>
      <c r="M539" s="1786"/>
      <c r="N539" s="1786"/>
      <c r="O539" s="1786"/>
      <c r="P539" s="1786"/>
      <c r="Q539" s="1786"/>
      <c r="R539" s="1786"/>
      <c r="S539" s="1786"/>
      <c r="T539" s="1786"/>
      <c r="U539" s="1786"/>
      <c r="V539" s="1786"/>
      <c r="W539" s="1786"/>
      <c r="X539" s="1787"/>
      <c r="Y539" s="628"/>
      <c r="Z539" s="141"/>
      <c r="AA539" s="794">
        <f>IF(I539="?",0,IF(I539&lt;&gt;"",1,0))</f>
        <v>0</v>
      </c>
    </row>
    <row r="540" spans="1:28" s="313" customFormat="1" ht="5.25" customHeight="1" x14ac:dyDescent="0.2">
      <c r="A540" s="269"/>
      <c r="B540" s="216"/>
      <c r="C540" s="627"/>
      <c r="D540" s="1242"/>
      <c r="E540" s="1242"/>
      <c r="F540" s="628"/>
      <c r="G540" s="628"/>
      <c r="H540" s="628"/>
      <c r="I540" s="628"/>
      <c r="J540" s="628"/>
      <c r="K540" s="628"/>
      <c r="L540" s="628"/>
      <c r="M540" s="628"/>
      <c r="N540" s="628"/>
      <c r="O540" s="628"/>
      <c r="P540" s="628"/>
      <c r="Q540" s="628"/>
      <c r="R540" s="628"/>
      <c r="S540" s="628"/>
      <c r="T540" s="628"/>
      <c r="U540" s="628"/>
      <c r="V540" s="628"/>
      <c r="W540" s="628"/>
      <c r="X540" s="628"/>
      <c r="Y540" s="628"/>
      <c r="Z540" s="141"/>
      <c r="AA540" s="794"/>
    </row>
    <row r="541" spans="1:28" s="313" customFormat="1" ht="21" customHeight="1" x14ac:dyDescent="0.2">
      <c r="A541" s="269" t="s">
        <v>1076</v>
      </c>
      <c r="B541" s="221"/>
      <c r="C541" s="628" t="s">
        <v>51</v>
      </c>
      <c r="D541" s="1242"/>
      <c r="E541" s="1242"/>
      <c r="F541" s="628"/>
      <c r="G541" s="628"/>
      <c r="H541" s="628"/>
      <c r="I541" s="1785"/>
      <c r="J541" s="1786"/>
      <c r="K541" s="1786"/>
      <c r="L541" s="1786"/>
      <c r="M541" s="1786"/>
      <c r="N541" s="1786"/>
      <c r="O541" s="1786"/>
      <c r="P541" s="1786"/>
      <c r="Q541" s="1786"/>
      <c r="R541" s="1786"/>
      <c r="S541" s="1786"/>
      <c r="T541" s="1786"/>
      <c r="U541" s="1786"/>
      <c r="V541" s="1786"/>
      <c r="W541" s="1786"/>
      <c r="X541" s="1787"/>
      <c r="Y541" s="628"/>
      <c r="Z541" s="141"/>
      <c r="AA541" s="794">
        <f>IF(I541="?",0,IF(I541&lt;&gt;"",1,0))</f>
        <v>0</v>
      </c>
    </row>
    <row r="542" spans="1:28" s="313" customFormat="1" ht="5.25" customHeight="1" x14ac:dyDescent="0.2">
      <c r="A542" s="269"/>
      <c r="B542" s="216"/>
      <c r="C542" s="627"/>
      <c r="D542" s="1242"/>
      <c r="E542" s="1242"/>
      <c r="F542" s="628"/>
      <c r="G542" s="628"/>
      <c r="H542" s="628"/>
      <c r="I542" s="628"/>
      <c r="J542" s="628"/>
      <c r="K542" s="628"/>
      <c r="L542" s="628"/>
      <c r="M542" s="628"/>
      <c r="N542" s="628"/>
      <c r="O542" s="628"/>
      <c r="P542" s="628"/>
      <c r="Q542" s="628"/>
      <c r="R542" s="628"/>
      <c r="S542" s="628"/>
      <c r="T542" s="628"/>
      <c r="U542" s="628"/>
      <c r="V542" s="628"/>
      <c r="W542" s="628"/>
      <c r="X542" s="628"/>
      <c r="Y542" s="628"/>
      <c r="Z542" s="141"/>
      <c r="AA542" s="794"/>
    </row>
    <row r="543" spans="1:28" s="313" customFormat="1" ht="21" customHeight="1" x14ac:dyDescent="0.2">
      <c r="A543" s="269" t="s">
        <v>1078</v>
      </c>
      <c r="B543" s="221"/>
      <c r="C543" s="628" t="s">
        <v>205</v>
      </c>
      <c r="D543" s="1242"/>
      <c r="E543" s="1242"/>
      <c r="F543" s="628"/>
      <c r="G543" s="628"/>
      <c r="H543" s="628"/>
      <c r="I543" s="1785"/>
      <c r="J543" s="1786"/>
      <c r="K543" s="1786"/>
      <c r="L543" s="1786"/>
      <c r="M543" s="1786"/>
      <c r="N543" s="1786"/>
      <c r="O543" s="1786"/>
      <c r="P543" s="1786"/>
      <c r="Q543" s="1786"/>
      <c r="R543" s="1786"/>
      <c r="S543" s="1786"/>
      <c r="T543" s="1786"/>
      <c r="U543" s="1786"/>
      <c r="V543" s="1786"/>
      <c r="W543" s="1786"/>
      <c r="X543" s="1787"/>
      <c r="Y543" s="628"/>
      <c r="Z543" s="141"/>
      <c r="AA543" s="794">
        <f>IF(I543="?",0,IF(I543&lt;&gt;"",1,0))</f>
        <v>0</v>
      </c>
    </row>
    <row r="544" spans="1:28" s="313" customFormat="1" ht="5.25" customHeight="1" x14ac:dyDescent="0.2">
      <c r="A544" s="269"/>
      <c r="B544" s="214"/>
      <c r="C544" s="215"/>
      <c r="D544" s="215"/>
      <c r="E544" s="215"/>
      <c r="F544" s="215"/>
      <c r="G544" s="215"/>
      <c r="H544" s="215"/>
      <c r="I544" s="215"/>
      <c r="J544" s="215"/>
      <c r="K544" s="215"/>
      <c r="L544" s="215"/>
      <c r="M544" s="215"/>
      <c r="N544" s="215"/>
      <c r="O544" s="215"/>
      <c r="P544" s="215"/>
      <c r="Q544" s="215"/>
      <c r="R544" s="215"/>
      <c r="S544" s="215"/>
      <c r="T544" s="215"/>
      <c r="U544" s="215"/>
      <c r="V544" s="215"/>
      <c r="W544" s="215"/>
      <c r="X544" s="215"/>
      <c r="Y544" s="215"/>
      <c r="Z544" s="145"/>
      <c r="AA544" s="794"/>
    </row>
    <row r="545" spans="1:28" s="313" customFormat="1" ht="5.25" customHeight="1" x14ac:dyDescent="0.2">
      <c r="A545" s="269"/>
      <c r="B545" s="216"/>
      <c r="C545" s="628"/>
      <c r="D545" s="628"/>
      <c r="E545" s="628"/>
      <c r="F545" s="628"/>
      <c r="G545" s="628"/>
      <c r="H545" s="628"/>
      <c r="I545" s="628"/>
      <c r="J545" s="628"/>
      <c r="K545" s="628"/>
      <c r="L545" s="628"/>
      <c r="M545" s="628"/>
      <c r="N545" s="628"/>
      <c r="O545" s="628"/>
      <c r="P545" s="628"/>
      <c r="Q545" s="628"/>
      <c r="R545" s="628"/>
      <c r="S545" s="628"/>
      <c r="T545" s="628"/>
      <c r="U545" s="628"/>
      <c r="V545" s="628"/>
      <c r="W545" s="628"/>
      <c r="X545" s="628"/>
      <c r="Y545" s="628"/>
      <c r="Z545" s="141"/>
      <c r="AA545" s="794"/>
    </row>
    <row r="546" spans="1:28" s="711" customFormat="1" ht="36" customHeight="1" x14ac:dyDescent="0.2">
      <c r="A546" s="269"/>
      <c r="B546" s="211"/>
      <c r="C546" s="2204" t="s">
        <v>750</v>
      </c>
      <c r="D546" s="2325"/>
      <c r="E546" s="2325"/>
      <c r="F546" s="2325"/>
      <c r="G546" s="2325"/>
      <c r="H546" s="2325"/>
      <c r="I546" s="2325"/>
      <c r="J546" s="2325"/>
      <c r="K546" s="2325"/>
      <c r="L546" s="2325"/>
      <c r="M546" s="2325"/>
      <c r="N546" s="2325"/>
      <c r="O546" s="2325"/>
      <c r="P546" s="2325"/>
      <c r="Q546" s="2325"/>
      <c r="R546" s="2325"/>
      <c r="S546" s="2325"/>
      <c r="T546" s="2325"/>
      <c r="U546" s="2325"/>
      <c r="V546" s="2325"/>
      <c r="W546" s="2325"/>
      <c r="X546" s="2326"/>
      <c r="Y546" s="594"/>
      <c r="Z546" s="1231"/>
      <c r="AA546" s="794"/>
      <c r="AB546" s="313"/>
    </row>
    <row r="547" spans="1:28" s="313" customFormat="1" ht="5.25" customHeight="1" x14ac:dyDescent="0.2">
      <c r="A547" s="269"/>
      <c r="B547" s="214"/>
      <c r="C547" s="215"/>
      <c r="D547" s="215"/>
      <c r="E547" s="215"/>
      <c r="F547" s="215"/>
      <c r="G547" s="215"/>
      <c r="H547" s="215"/>
      <c r="I547" s="215"/>
      <c r="J547" s="215"/>
      <c r="K547" s="215"/>
      <c r="L547" s="215"/>
      <c r="M547" s="215"/>
      <c r="N547" s="215"/>
      <c r="O547" s="215"/>
      <c r="P547" s="215"/>
      <c r="Q547" s="215"/>
      <c r="R547" s="215"/>
      <c r="S547" s="215"/>
      <c r="T547" s="215"/>
      <c r="U547" s="215"/>
      <c r="V547" s="215"/>
      <c r="W547" s="215"/>
      <c r="X547" s="215"/>
      <c r="Y547" s="215"/>
      <c r="Z547" s="145"/>
      <c r="AA547" s="794"/>
    </row>
    <row r="548" spans="1:28" s="313" customFormat="1" ht="5.25" customHeight="1" x14ac:dyDescent="0.2">
      <c r="A548" s="269"/>
      <c r="B548" s="216"/>
      <c r="C548" s="628"/>
      <c r="D548" s="628"/>
      <c r="E548" s="628"/>
      <c r="F548" s="628"/>
      <c r="G548" s="628"/>
      <c r="H548" s="628"/>
      <c r="I548" s="628"/>
      <c r="J548" s="628"/>
      <c r="K548" s="628"/>
      <c r="L548" s="628"/>
      <c r="M548" s="628"/>
      <c r="N548" s="628"/>
      <c r="O548" s="628"/>
      <c r="P548" s="628"/>
      <c r="Q548" s="628"/>
      <c r="R548" s="628"/>
      <c r="S548" s="628"/>
      <c r="T548" s="628"/>
      <c r="U548" s="628"/>
      <c r="V548" s="628"/>
      <c r="W548" s="628"/>
      <c r="X548" s="628"/>
      <c r="Y548" s="628"/>
      <c r="Z548" s="141"/>
      <c r="AA548" s="794"/>
    </row>
    <row r="549" spans="1:28" s="313" customFormat="1" ht="30.75" customHeight="1" x14ac:dyDescent="0.2">
      <c r="A549" s="269" t="s">
        <v>1077</v>
      </c>
      <c r="B549" s="216"/>
      <c r="C549" s="1782" t="s">
        <v>837</v>
      </c>
      <c r="D549" s="1782"/>
      <c r="E549" s="1782"/>
      <c r="F549" s="1782"/>
      <c r="G549" s="1782"/>
      <c r="H549" s="1782"/>
      <c r="I549" s="1782"/>
      <c r="J549" s="1782"/>
      <c r="K549" s="1782"/>
      <c r="L549" s="1782"/>
      <c r="M549" s="1782"/>
      <c r="N549" s="1675"/>
      <c r="O549" s="1675"/>
      <c r="P549" s="1675"/>
      <c r="Q549" s="1675"/>
      <c r="R549" s="1675"/>
      <c r="S549" s="1675"/>
      <c r="T549" s="1675"/>
      <c r="U549" s="1229"/>
      <c r="V549" s="1229"/>
      <c r="W549" s="1358" t="s">
        <v>849</v>
      </c>
      <c r="X549" s="1359"/>
      <c r="Y549" s="628"/>
      <c r="Z549" s="141"/>
      <c r="AA549" s="794">
        <f>IF(W549="?",0,IF(W549&lt;&gt;"",1,0))</f>
        <v>0</v>
      </c>
    </row>
    <row r="550" spans="1:28" s="313" customFormat="1" ht="10.5" customHeight="1" x14ac:dyDescent="0.2">
      <c r="A550" s="265" t="str">
        <f>IF($L$4&lt;&gt;"",$L$4,"")</f>
        <v>00000000</v>
      </c>
      <c r="B550" s="183"/>
      <c r="C550" s="184"/>
      <c r="D550" s="184"/>
      <c r="E550" s="184"/>
      <c r="F550" s="184"/>
      <c r="G550" s="184"/>
      <c r="H550" s="184"/>
      <c r="I550" s="184"/>
      <c r="J550" s="184"/>
      <c r="K550" s="184"/>
      <c r="L550" s="184"/>
      <c r="M550" s="184"/>
      <c r="N550" s="184"/>
      <c r="O550" s="184"/>
      <c r="P550" s="184"/>
      <c r="Q550" s="184"/>
      <c r="R550" s="184"/>
      <c r="S550" s="184"/>
      <c r="T550" s="184"/>
      <c r="U550" s="184"/>
      <c r="V550" s="184"/>
      <c r="W550" s="184"/>
      <c r="X550" s="184"/>
      <c r="Y550" s="184"/>
      <c r="Z550" s="149"/>
      <c r="AA550" s="794"/>
    </row>
    <row r="551" spans="1:28" s="313" customFormat="1" ht="5.25" customHeight="1" x14ac:dyDescent="0.2">
      <c r="A551" s="269"/>
      <c r="B551" s="757"/>
      <c r="C551" s="758"/>
      <c r="D551" s="758"/>
      <c r="E551" s="758"/>
      <c r="F551" s="758"/>
      <c r="G551" s="758"/>
      <c r="H551" s="758"/>
      <c r="I551" s="758"/>
      <c r="J551" s="758"/>
      <c r="K551" s="758"/>
      <c r="L551" s="758"/>
      <c r="M551" s="758"/>
      <c r="N551" s="758"/>
      <c r="O551" s="758"/>
      <c r="P551" s="758"/>
      <c r="Q551" s="758"/>
      <c r="R551" s="758"/>
      <c r="S551" s="758"/>
      <c r="T551" s="758"/>
      <c r="U551" s="758"/>
      <c r="V551" s="669"/>
      <c r="W551" s="669"/>
      <c r="X551" s="669"/>
      <c r="Y551" s="669"/>
      <c r="Z551" s="670"/>
      <c r="AA551" s="794"/>
    </row>
    <row r="552" spans="1:28" s="313" customFormat="1" ht="21" customHeight="1" x14ac:dyDescent="0.2">
      <c r="A552" s="269"/>
      <c r="B552" s="259"/>
      <c r="C552" s="2361" t="s">
        <v>942</v>
      </c>
      <c r="D552" s="2074"/>
      <c r="E552" s="2074"/>
      <c r="F552" s="2074"/>
      <c r="G552" s="693" t="s">
        <v>956</v>
      </c>
      <c r="H552" s="1432" t="str">
        <f>$L$10</f>
        <v/>
      </c>
      <c r="I552" s="2362"/>
      <c r="J552" s="2362"/>
      <c r="K552" s="2362"/>
      <c r="L552" s="2362"/>
      <c r="M552" s="2362"/>
      <c r="N552" s="2362"/>
      <c r="O552" s="2362"/>
      <c r="P552" s="2362"/>
      <c r="Q552" s="2362"/>
      <c r="R552" s="2362"/>
      <c r="S552" s="2362"/>
      <c r="T552" s="2363"/>
      <c r="U552" s="2364" t="str">
        <f>$L$4</f>
        <v>00000000</v>
      </c>
      <c r="V552" s="2365"/>
      <c r="W552" s="2365"/>
      <c r="X552" s="2366"/>
      <c r="Y552" s="672"/>
      <c r="Z552" s="175"/>
      <c r="AA552" s="794">
        <f>IF(SUM(AA553:AA626)&gt;0,10000,0)</f>
        <v>0</v>
      </c>
    </row>
    <row r="553" spans="1:28" ht="9" customHeight="1" x14ac:dyDescent="0.2">
      <c r="A553" s="269"/>
      <c r="B553" s="150"/>
      <c r="C553" s="628"/>
      <c r="D553" s="628"/>
      <c r="E553" s="628"/>
      <c r="F553" s="628"/>
      <c r="G553" s="628"/>
      <c r="H553" s="628"/>
      <c r="I553" s="628"/>
      <c r="J553" s="628"/>
      <c r="K553" s="628"/>
      <c r="L553" s="628"/>
      <c r="M553" s="628"/>
      <c r="N553" s="628"/>
      <c r="O553" s="628"/>
      <c r="P553" s="628"/>
      <c r="Q553" s="628"/>
      <c r="R553" s="628"/>
      <c r="S553" s="628"/>
      <c r="T553" s="628"/>
      <c r="U553" s="628"/>
      <c r="V553" s="628"/>
      <c r="W553" s="628"/>
      <c r="X553" s="628"/>
      <c r="Y553" s="179"/>
      <c r="Z553" s="175"/>
      <c r="AA553" s="794"/>
      <c r="AB553" s="313"/>
    </row>
    <row r="554" spans="1:28" ht="21" customHeight="1" x14ac:dyDescent="0.2">
      <c r="A554" s="272" t="s">
        <v>1070</v>
      </c>
      <c r="B554" s="150"/>
      <c r="C554" s="628"/>
      <c r="D554" s="664"/>
      <c r="E554" s="664" t="s">
        <v>1141</v>
      </c>
      <c r="F554" s="2351"/>
      <c r="G554" s="2352"/>
      <c r="H554" s="2352"/>
      <c r="I554" s="2352"/>
      <c r="J554" s="2352"/>
      <c r="K554" s="2352"/>
      <c r="L554" s="2352"/>
      <c r="M554" s="2352"/>
      <c r="N554" s="2352"/>
      <c r="O554" s="2352"/>
      <c r="P554" s="2352"/>
      <c r="Q554" s="2352"/>
      <c r="R554" s="2352"/>
      <c r="S554" s="2352"/>
      <c r="T554" s="2352"/>
      <c r="U554" s="2352"/>
      <c r="V554" s="2352"/>
      <c r="W554" s="2352"/>
      <c r="X554" s="2352"/>
      <c r="Y554" s="179"/>
      <c r="Z554" s="175"/>
      <c r="AA554" s="794">
        <f>IF(F554="?",0,IF(F554&lt;&gt;"",1,0))</f>
        <v>0</v>
      </c>
      <c r="AB554" s="313"/>
    </row>
    <row r="555" spans="1:28" s="313" customFormat="1" ht="5.25" customHeight="1" x14ac:dyDescent="0.2">
      <c r="A555" s="269"/>
      <c r="B555" s="216"/>
      <c r="C555" s="664"/>
      <c r="D555" s="664"/>
      <c r="E555" s="628"/>
      <c r="F555" s="628"/>
      <c r="G555" s="628"/>
      <c r="H555" s="628"/>
      <c r="I555" s="628"/>
      <c r="J555" s="628"/>
      <c r="K555" s="628"/>
      <c r="L555" s="628"/>
      <c r="M555" s="628"/>
      <c r="N555" s="628"/>
      <c r="O555" s="628"/>
      <c r="P555" s="628"/>
      <c r="Q555" s="628"/>
      <c r="R555" s="664"/>
      <c r="S555" s="664"/>
      <c r="T555" s="664"/>
      <c r="U555" s="664"/>
      <c r="V555" s="664"/>
      <c r="W555" s="664"/>
      <c r="X555" s="628"/>
      <c r="Y555" s="1232"/>
      <c r="Z555" s="141"/>
      <c r="AA555" s="794"/>
    </row>
    <row r="556" spans="1:28" ht="21" customHeight="1" x14ac:dyDescent="0.2">
      <c r="A556" s="272" t="s">
        <v>1071</v>
      </c>
      <c r="B556" s="150"/>
      <c r="C556" s="628"/>
      <c r="D556" s="628"/>
      <c r="E556" s="664" t="s">
        <v>799</v>
      </c>
      <c r="F556" s="2351"/>
      <c r="G556" s="2352"/>
      <c r="H556" s="628"/>
      <c r="I556" s="664" t="s">
        <v>693</v>
      </c>
      <c r="J556" s="2351"/>
      <c r="K556" s="2352"/>
      <c r="L556" s="2352"/>
      <c r="M556" s="2352"/>
      <c r="N556" s="2352"/>
      <c r="O556" s="2352"/>
      <c r="P556" s="2352"/>
      <c r="Q556" s="2352"/>
      <c r="R556" s="2352"/>
      <c r="S556" s="2352"/>
      <c r="T556" s="2352"/>
      <c r="U556" s="2352"/>
      <c r="V556" s="2352"/>
      <c r="W556" s="2352"/>
      <c r="X556" s="2352"/>
      <c r="Y556" s="179"/>
      <c r="Z556" s="175"/>
      <c r="AA556" s="794">
        <f>IF(F556="?",0,IF(F556&lt;&gt;"",1,0))+IF(J556="?",0,IF(J556&lt;&gt;"",1,0))</f>
        <v>0</v>
      </c>
      <c r="AB556" s="313"/>
    </row>
    <row r="557" spans="1:28" ht="9" customHeight="1" x14ac:dyDescent="0.2">
      <c r="A557" s="269"/>
      <c r="B557" s="259"/>
      <c r="C557" s="627"/>
      <c r="D557" s="627"/>
      <c r="E557" s="627"/>
      <c r="F557" s="627"/>
      <c r="G557" s="627"/>
      <c r="H557" s="627"/>
      <c r="I557" s="627"/>
      <c r="J557" s="627"/>
      <c r="K557" s="627"/>
      <c r="L557" s="627"/>
      <c r="M557" s="627"/>
      <c r="N557" s="627"/>
      <c r="O557" s="627"/>
      <c r="P557" s="627"/>
      <c r="Q557" s="627"/>
      <c r="R557" s="627"/>
      <c r="S557" s="627"/>
      <c r="T557" s="627"/>
      <c r="U557" s="627"/>
      <c r="V557" s="627"/>
      <c r="W557" s="627"/>
      <c r="X557" s="627"/>
      <c r="Y557" s="206"/>
      <c r="Z557" s="175"/>
      <c r="AA557" s="794"/>
      <c r="AB557" s="313"/>
    </row>
    <row r="558" spans="1:28" s="313" customFormat="1" ht="12" customHeight="1" x14ac:dyDescent="0.2">
      <c r="A558" s="269"/>
      <c r="B558" s="216"/>
      <c r="C558" s="1139"/>
      <c r="D558" s="1135"/>
      <c r="E558" s="1136"/>
      <c r="F558" s="1136"/>
      <c r="G558" s="1136"/>
      <c r="H558" s="1142"/>
      <c r="I558" s="2353" t="s">
        <v>1489</v>
      </c>
      <c r="J558" s="2354"/>
      <c r="K558" s="2354"/>
      <c r="L558" s="2354"/>
      <c r="M558" s="2354"/>
      <c r="N558" s="2354"/>
      <c r="O558" s="2354"/>
      <c r="P558" s="2354"/>
      <c r="Q558" s="2355" t="s">
        <v>1490</v>
      </c>
      <c r="R558" s="2356"/>
      <c r="S558" s="2356"/>
      <c r="T558" s="2356"/>
      <c r="U558" s="2356"/>
      <c r="V558" s="2356"/>
      <c r="W558" s="2356"/>
      <c r="X558" s="2357"/>
      <c r="Y558" s="1232"/>
      <c r="Z558" s="141"/>
      <c r="AA558" s="794"/>
    </row>
    <row r="559" spans="1:28" s="313" customFormat="1" ht="7.5" customHeight="1" thickBot="1" x14ac:dyDescent="0.25">
      <c r="A559" s="269"/>
      <c r="B559" s="216"/>
      <c r="C559" s="1139"/>
      <c r="D559" s="1135"/>
      <c r="E559" s="1136"/>
      <c r="F559" s="1136"/>
      <c r="G559" s="1136"/>
      <c r="H559" s="1140"/>
      <c r="I559" s="1143"/>
      <c r="J559" s="708"/>
      <c r="K559" s="708"/>
      <c r="L559" s="708"/>
      <c r="M559" s="708"/>
      <c r="N559" s="708"/>
      <c r="O559" s="708"/>
      <c r="P559" s="708"/>
      <c r="Q559" s="1143"/>
      <c r="R559" s="1145"/>
      <c r="S559" s="1145"/>
      <c r="T559" s="1145"/>
      <c r="U559" s="1145"/>
      <c r="V559" s="1145"/>
      <c r="W559" s="1145"/>
      <c r="X559" s="1144"/>
      <c r="Y559" s="1232"/>
      <c r="Z559" s="141"/>
      <c r="AA559" s="794"/>
    </row>
    <row r="560" spans="1:28" s="313" customFormat="1" ht="24.75" customHeight="1" thickTop="1" thickBot="1" x14ac:dyDescent="0.25">
      <c r="A560" s="272" t="s">
        <v>1585</v>
      </c>
      <c r="B560" s="216"/>
      <c r="C560" s="2358" t="s">
        <v>1535</v>
      </c>
      <c r="D560" s="2359"/>
      <c r="E560" s="2359"/>
      <c r="F560" s="2359"/>
      <c r="G560" s="2359"/>
      <c r="H560" s="2360"/>
      <c r="I560" s="2313" t="s">
        <v>849</v>
      </c>
      <c r="J560" s="2327"/>
      <c r="K560" s="2328"/>
      <c r="L560" s="2329"/>
      <c r="M560" s="2329"/>
      <c r="N560" s="1363"/>
      <c r="O560" s="1363"/>
      <c r="P560" s="1363"/>
      <c r="Q560" s="2313" t="s">
        <v>849</v>
      </c>
      <c r="R560" s="2327"/>
      <c r="S560" s="2328"/>
      <c r="T560" s="2330"/>
      <c r="U560" s="2330"/>
      <c r="V560" s="2331"/>
      <c r="W560" s="2331"/>
      <c r="X560" s="2318"/>
      <c r="Y560" s="1243"/>
      <c r="Z560" s="141"/>
      <c r="AA560" s="794">
        <f>IF(I560="?",0,IF(I560&lt;&gt;"",1,0))+IF(K560="?",0,IF(K560&lt;&gt;"",1,0))+IF(Q560="?",0,IF(Q560&lt;&gt;"",1,0))+IF(S560="?",0,IF(S560&lt;&gt;"",1,0))</f>
        <v>0</v>
      </c>
    </row>
    <row r="561" spans="1:28" s="313" customFormat="1" ht="6.75" customHeight="1" thickTop="1" x14ac:dyDescent="0.2">
      <c r="A561" s="269"/>
      <c r="B561" s="216"/>
      <c r="C561" s="1141"/>
      <c r="D561" s="1134"/>
      <c r="E561" s="215"/>
      <c r="F561" s="215"/>
      <c r="G561" s="215"/>
      <c r="H561" s="1138"/>
      <c r="I561" s="1146"/>
      <c r="J561" s="227"/>
      <c r="K561" s="227"/>
      <c r="L561" s="227"/>
      <c r="M561" s="227"/>
      <c r="N561" s="227"/>
      <c r="O561" s="227"/>
      <c r="P561" s="1147"/>
      <c r="Q561" s="1146"/>
      <c r="R561" s="227"/>
      <c r="S561" s="227"/>
      <c r="T561" s="227"/>
      <c r="U561" s="227"/>
      <c r="V561" s="227"/>
      <c r="W561" s="227"/>
      <c r="X561" s="1147"/>
      <c r="Y561" s="1243"/>
      <c r="Z561" s="141"/>
      <c r="AA561" s="794"/>
    </row>
    <row r="562" spans="1:28" s="313" customFormat="1" ht="5.25" customHeight="1" thickBot="1" x14ac:dyDescent="0.25">
      <c r="A562" s="269"/>
      <c r="B562" s="216"/>
      <c r="C562" s="1139"/>
      <c r="D562" s="1135"/>
      <c r="E562" s="1136"/>
      <c r="F562" s="1136"/>
      <c r="G562" s="1136"/>
      <c r="H562" s="1140"/>
      <c r="I562" s="1143"/>
      <c r="J562" s="708"/>
      <c r="K562" s="708"/>
      <c r="L562" s="708"/>
      <c r="M562" s="708"/>
      <c r="N562" s="708"/>
      <c r="O562" s="708"/>
      <c r="P562" s="1144"/>
      <c r="Q562" s="1143"/>
      <c r="R562" s="708"/>
      <c r="S562" s="708"/>
      <c r="T562" s="708"/>
      <c r="U562" s="708"/>
      <c r="V562" s="708"/>
      <c r="W562" s="708"/>
      <c r="X562" s="1144"/>
      <c r="Y562" s="1243"/>
      <c r="Z562" s="141"/>
      <c r="AA562" s="794"/>
    </row>
    <row r="563" spans="1:28" s="313" customFormat="1" ht="24.75" customHeight="1" thickTop="1" thickBot="1" x14ac:dyDescent="0.25">
      <c r="A563" s="272" t="s">
        <v>1586</v>
      </c>
      <c r="B563" s="216"/>
      <c r="C563" s="1137" t="s">
        <v>1515</v>
      </c>
      <c r="D563" s="664"/>
      <c r="E563" s="628"/>
      <c r="F563" s="628"/>
      <c r="G563" s="628"/>
      <c r="H563" s="628"/>
      <c r="I563" s="2313" t="s">
        <v>849</v>
      </c>
      <c r="J563" s="2327"/>
      <c r="K563" s="2328"/>
      <c r="L563" s="2329"/>
      <c r="M563" s="2329"/>
      <c r="N563" s="1363"/>
      <c r="O563" s="1363"/>
      <c r="P563" s="1363"/>
      <c r="Q563" s="2313" t="s">
        <v>849</v>
      </c>
      <c r="R563" s="2327"/>
      <c r="S563" s="2328"/>
      <c r="T563" s="2330"/>
      <c r="U563" s="2330"/>
      <c r="V563" s="2331"/>
      <c r="W563" s="2331"/>
      <c r="X563" s="2318"/>
      <c r="Y563" s="1243"/>
      <c r="Z563" s="141"/>
      <c r="AA563" s="794">
        <f>IF(I563="?",0,IF(I563&lt;&gt;"",1,0))+IF(K563="?",0,IF(K563&lt;&gt;"",1,0))+IF(Q563="?",0,IF(Q563&lt;&gt;"",1,0))+IF(S563="?",0,IF(S563&lt;&gt;"",1,0))</f>
        <v>0</v>
      </c>
    </row>
    <row r="564" spans="1:28" s="313" customFormat="1" ht="5.25" customHeight="1" thickTop="1" x14ac:dyDescent="0.2">
      <c r="A564" s="269"/>
      <c r="B564" s="216"/>
      <c r="C564" s="1141"/>
      <c r="D564" s="1134"/>
      <c r="E564" s="215"/>
      <c r="F564" s="215"/>
      <c r="G564" s="215"/>
      <c r="H564" s="1138"/>
      <c r="I564" s="1146"/>
      <c r="J564" s="227"/>
      <c r="K564" s="227"/>
      <c r="L564" s="227"/>
      <c r="M564" s="227"/>
      <c r="N564" s="227"/>
      <c r="O564" s="227"/>
      <c r="P564" s="227"/>
      <c r="Q564" s="1146"/>
      <c r="R564" s="1148"/>
      <c r="S564" s="1148"/>
      <c r="T564" s="1148"/>
      <c r="U564" s="1148"/>
      <c r="V564" s="1148"/>
      <c r="W564" s="1148"/>
      <c r="X564" s="1147"/>
      <c r="Y564" s="1243"/>
      <c r="Z564" s="141"/>
      <c r="AA564" s="794"/>
    </row>
    <row r="565" spans="1:28" s="313" customFormat="1" ht="9" customHeight="1" x14ac:dyDescent="0.2">
      <c r="A565" s="269"/>
      <c r="B565" s="216"/>
      <c r="C565" s="664"/>
      <c r="D565" s="664"/>
      <c r="E565" s="628"/>
      <c r="F565" s="628"/>
      <c r="G565" s="628"/>
      <c r="H565" s="628"/>
      <c r="I565" s="628"/>
      <c r="J565" s="628"/>
      <c r="K565" s="628"/>
      <c r="L565" s="628"/>
      <c r="M565" s="628"/>
      <c r="N565" s="628"/>
      <c r="O565" s="628"/>
      <c r="P565" s="628"/>
      <c r="Q565" s="628"/>
      <c r="R565" s="664"/>
      <c r="S565" s="664"/>
      <c r="T565" s="664"/>
      <c r="U565" s="664"/>
      <c r="V565" s="664"/>
      <c r="W565" s="664"/>
      <c r="X565" s="628"/>
      <c r="Y565" s="1243"/>
      <c r="Z565" s="141"/>
      <c r="AA565" s="794"/>
    </row>
    <row r="566" spans="1:28" s="313" customFormat="1" ht="24" customHeight="1" x14ac:dyDescent="0.2">
      <c r="A566" s="272" t="s">
        <v>1072</v>
      </c>
      <c r="B566" s="216"/>
      <c r="C566" s="2332" t="s">
        <v>1146</v>
      </c>
      <c r="D566" s="2333"/>
      <c r="E566" s="2333"/>
      <c r="F566" s="2333"/>
      <c r="G566" s="2333"/>
      <c r="H566" s="2333"/>
      <c r="I566" s="2333"/>
      <c r="J566" s="2333"/>
      <c r="K566" s="2333"/>
      <c r="L566" s="2333"/>
      <c r="M566" s="2333"/>
      <c r="N566" s="2333"/>
      <c r="O566" s="2333"/>
      <c r="P566" s="2333"/>
      <c r="Q566" s="2333"/>
      <c r="R566" s="2333"/>
      <c r="S566" s="2333"/>
      <c r="T566" s="2333"/>
      <c r="U566" s="1241"/>
      <c r="V566" s="1213" t="s">
        <v>849</v>
      </c>
      <c r="W566" s="93"/>
      <c r="X566" s="1213" t="s">
        <v>849</v>
      </c>
      <c r="Y566" s="664"/>
      <c r="Z566" s="141"/>
      <c r="AA566" s="794">
        <f>IF(V566="?",0,IF(V566&lt;&gt;"",1,0))+IF(X566="?",0,IF(X566&lt;&gt;"",1,0))</f>
        <v>0</v>
      </c>
    </row>
    <row r="567" spans="1:28" s="313" customFormat="1" ht="9" customHeight="1" x14ac:dyDescent="0.2">
      <c r="A567" s="269"/>
      <c r="B567" s="216"/>
      <c r="C567" s="664"/>
      <c r="D567" s="664"/>
      <c r="E567" s="628"/>
      <c r="F567" s="628"/>
      <c r="G567" s="628"/>
      <c r="H567" s="628"/>
      <c r="I567" s="628"/>
      <c r="J567" s="628"/>
      <c r="K567" s="628"/>
      <c r="L567" s="628"/>
      <c r="M567" s="628"/>
      <c r="N567" s="628"/>
      <c r="O567" s="628"/>
      <c r="P567" s="628"/>
      <c r="Q567" s="628"/>
      <c r="R567" s="664"/>
      <c r="S567" s="664"/>
      <c r="T567" s="664"/>
      <c r="U567" s="664"/>
      <c r="V567" s="664"/>
      <c r="W567" s="664"/>
      <c r="X567" s="628"/>
      <c r="Y567" s="1243"/>
      <c r="Z567" s="141"/>
      <c r="AA567" s="794"/>
    </row>
    <row r="568" spans="1:28" s="313" customFormat="1" ht="21" customHeight="1" x14ac:dyDescent="0.2">
      <c r="A568" s="272" t="s">
        <v>1073</v>
      </c>
      <c r="B568" s="216"/>
      <c r="C568" s="664"/>
      <c r="D568" s="664"/>
      <c r="E568" s="664"/>
      <c r="F568" s="664"/>
      <c r="G568" s="664"/>
      <c r="H568" s="664" t="s">
        <v>1042</v>
      </c>
      <c r="I568" s="2334" t="s">
        <v>849</v>
      </c>
      <c r="J568" s="2335"/>
      <c r="K568" s="2335"/>
      <c r="L568" s="2335"/>
      <c r="M568" s="2336"/>
      <c r="N568" s="2336"/>
      <c r="O568" s="2336"/>
      <c r="P568" s="2336"/>
      <c r="Q568" s="2336"/>
      <c r="R568" s="2336"/>
      <c r="S568" s="2336"/>
      <c r="T568" s="2336"/>
      <c r="U568" s="2336"/>
      <c r="V568" s="2336"/>
      <c r="W568" s="2336"/>
      <c r="X568" s="2337"/>
      <c r="Y568" s="1243"/>
      <c r="Z568" s="141"/>
      <c r="AA568" s="794">
        <f>IF(I568="?",0,IF(I568&lt;&gt;"",1,0))</f>
        <v>0</v>
      </c>
    </row>
    <row r="569" spans="1:28" s="313" customFormat="1" ht="5.25" customHeight="1" x14ac:dyDescent="0.2">
      <c r="A569" s="269"/>
      <c r="B569" s="216"/>
      <c r="C569" s="664"/>
      <c r="D569" s="664"/>
      <c r="E569" s="628"/>
      <c r="F569" s="628"/>
      <c r="G569" s="628"/>
      <c r="H569" s="628"/>
      <c r="I569" s="628"/>
      <c r="J569" s="628"/>
      <c r="K569" s="628"/>
      <c r="L569" s="628"/>
      <c r="M569" s="628"/>
      <c r="N569" s="628"/>
      <c r="O569" s="628"/>
      <c r="P569" s="628"/>
      <c r="Q569" s="628"/>
      <c r="R569" s="664"/>
      <c r="S569" s="664"/>
      <c r="T569" s="664"/>
      <c r="U569" s="664"/>
      <c r="V569" s="664"/>
      <c r="W569" s="664"/>
      <c r="X569" s="628"/>
      <c r="Y569" s="1243"/>
      <c r="Z569" s="141"/>
      <c r="AA569" s="794"/>
    </row>
    <row r="570" spans="1:28" s="313" customFormat="1" ht="21" customHeight="1" x14ac:dyDescent="0.2">
      <c r="A570" s="272" t="s">
        <v>1079</v>
      </c>
      <c r="B570" s="216"/>
      <c r="C570" s="628" t="s">
        <v>1517</v>
      </c>
      <c r="D570" s="664"/>
      <c r="E570" s="664"/>
      <c r="F570" s="664"/>
      <c r="G570" s="664"/>
      <c r="H570" s="664"/>
      <c r="I570" s="664"/>
      <c r="J570" s="664"/>
      <c r="K570" s="664"/>
      <c r="L570" s="664"/>
      <c r="M570" s="664"/>
      <c r="N570" s="664"/>
      <c r="O570" s="664"/>
      <c r="P570" s="664"/>
      <c r="Q570" s="1213" t="s">
        <v>849</v>
      </c>
      <c r="R570" s="627" t="s">
        <v>1050</v>
      </c>
      <c r="S570" s="1243"/>
      <c r="T570" s="1213" t="s">
        <v>849</v>
      </c>
      <c r="U570" s="627" t="s">
        <v>1051</v>
      </c>
      <c r="V570" s="1243"/>
      <c r="W570" s="1213" t="s">
        <v>849</v>
      </c>
      <c r="X570" s="627" t="s">
        <v>1052</v>
      </c>
      <c r="Y570" s="1243"/>
      <c r="Z570" s="141"/>
      <c r="AA570" s="794">
        <f>IF(Q570="?",0,IF(Q570&lt;&gt;"",1,0))+IF(T570="?",0,IF(T570&lt;&gt;"",1,0))+IF(W570="?",0,IF(W570&lt;&gt;"",1,0))</f>
        <v>0</v>
      </c>
    </row>
    <row r="571" spans="1:28" ht="9" customHeight="1" x14ac:dyDescent="0.2">
      <c r="A571" s="269"/>
      <c r="B571" s="259"/>
      <c r="C571" s="627"/>
      <c r="D571" s="627"/>
      <c r="E571" s="627"/>
      <c r="F571" s="627"/>
      <c r="G571" s="627"/>
      <c r="H571" s="627"/>
      <c r="I571" s="627"/>
      <c r="J571" s="627"/>
      <c r="K571" s="627"/>
      <c r="L571" s="627"/>
      <c r="M571" s="627"/>
      <c r="N571" s="627"/>
      <c r="O571" s="627"/>
      <c r="P571" s="627"/>
      <c r="Q571" s="627"/>
      <c r="R571" s="627"/>
      <c r="S571" s="627"/>
      <c r="T571" s="627"/>
      <c r="U571" s="627"/>
      <c r="V571" s="627"/>
      <c r="W571" s="627"/>
      <c r="X571" s="627"/>
      <c r="Y571" s="206"/>
      <c r="Z571" s="175"/>
      <c r="AA571" s="794"/>
      <c r="AB571" s="313"/>
    </row>
    <row r="572" spans="1:28" s="312" customFormat="1" ht="27" customHeight="1" x14ac:dyDescent="0.2">
      <c r="A572" s="397" t="s">
        <v>219</v>
      </c>
      <c r="B572" s="155"/>
      <c r="C572" s="2338" t="s">
        <v>1521</v>
      </c>
      <c r="D572" s="2339"/>
      <c r="E572" s="2339"/>
      <c r="F572" s="2339"/>
      <c r="G572" s="2339"/>
      <c r="H572" s="2339"/>
      <c r="I572" s="2339"/>
      <c r="J572" s="2339"/>
      <c r="K572" s="2339"/>
      <c r="L572" s="2339"/>
      <c r="M572" s="2339"/>
      <c r="N572" s="2339"/>
      <c r="O572" s="2339"/>
      <c r="P572" s="2339"/>
      <c r="Q572" s="2339"/>
      <c r="R572" s="2339"/>
      <c r="S572" s="2339"/>
      <c r="T572" s="2340"/>
      <c r="U572" s="2340"/>
      <c r="V572" s="2340"/>
      <c r="W572" s="2340"/>
      <c r="X572" s="2341"/>
      <c r="Y572" s="225"/>
      <c r="Z572" s="156"/>
      <c r="AA572" s="794"/>
      <c r="AB572" s="313"/>
    </row>
    <row r="573" spans="1:28" ht="5.25" customHeight="1" x14ac:dyDescent="0.2">
      <c r="A573" s="269"/>
      <c r="B573" s="259"/>
      <c r="C573" s="627"/>
      <c r="D573" s="627"/>
      <c r="E573" s="627"/>
      <c r="F573" s="627"/>
      <c r="G573" s="627"/>
      <c r="H573" s="627"/>
      <c r="I573" s="627"/>
      <c r="J573" s="627"/>
      <c r="K573" s="627"/>
      <c r="L573" s="627"/>
      <c r="M573" s="627"/>
      <c r="N573" s="627"/>
      <c r="O573" s="627"/>
      <c r="P573" s="627"/>
      <c r="Q573" s="627"/>
      <c r="R573" s="627"/>
      <c r="S573" s="627"/>
      <c r="T573" s="627"/>
      <c r="U573" s="627"/>
      <c r="V573" s="627"/>
      <c r="W573" s="627"/>
      <c r="X573" s="627"/>
      <c r="Y573" s="206"/>
      <c r="Z573" s="175"/>
      <c r="AA573" s="794"/>
      <c r="AB573" s="313"/>
    </row>
    <row r="574" spans="1:28" s="313" customFormat="1" ht="21" customHeight="1" x14ac:dyDescent="0.2">
      <c r="A574" s="272" t="s">
        <v>1251</v>
      </c>
      <c r="B574" s="216"/>
      <c r="C574" s="2342" t="s">
        <v>1370</v>
      </c>
      <c r="D574" s="2342"/>
      <c r="E574" s="2342"/>
      <c r="F574" s="2342"/>
      <c r="G574" s="2342"/>
      <c r="H574" s="2342"/>
      <c r="I574" s="2342"/>
      <c r="J574" s="2342"/>
      <c r="K574" s="2342"/>
      <c r="L574" s="2342"/>
      <c r="M574" s="664"/>
      <c r="N574" s="2343"/>
      <c r="O574" s="2344"/>
      <c r="P574" s="2345"/>
      <c r="Q574" s="627" t="s">
        <v>783</v>
      </c>
      <c r="R574" s="664"/>
      <c r="S574" s="664"/>
      <c r="T574" s="2343"/>
      <c r="U574" s="2343"/>
      <c r="V574" s="2343"/>
      <c r="W574" s="627" t="s">
        <v>1043</v>
      </c>
      <c r="X574" s="664"/>
      <c r="Y574" s="664"/>
      <c r="Z574" s="141"/>
      <c r="AA574" s="794">
        <f>IF(N574="?",0,IF(N574&lt;&gt;"",1,0))+IF(T574="?",0,IF(T574&lt;&gt;"",1,0))</f>
        <v>0</v>
      </c>
    </row>
    <row r="575" spans="1:28" s="313" customFormat="1" ht="5.25" customHeight="1" x14ac:dyDescent="0.2">
      <c r="A575" s="269"/>
      <c r="B575" s="216"/>
      <c r="C575" s="664"/>
      <c r="D575" s="664"/>
      <c r="E575" s="628"/>
      <c r="F575" s="628"/>
      <c r="G575" s="628"/>
      <c r="H575" s="628"/>
      <c r="I575" s="628"/>
      <c r="J575" s="628"/>
      <c r="K575" s="628"/>
      <c r="L575" s="628"/>
      <c r="M575" s="628"/>
      <c r="N575" s="628"/>
      <c r="O575" s="628"/>
      <c r="P575" s="628"/>
      <c r="Q575" s="628"/>
      <c r="R575" s="664"/>
      <c r="S575" s="664"/>
      <c r="T575" s="664"/>
      <c r="U575" s="664"/>
      <c r="V575" s="664"/>
      <c r="W575" s="664"/>
      <c r="X575" s="628"/>
      <c r="Y575" s="1243"/>
      <c r="Z575" s="141"/>
      <c r="AA575" s="794"/>
    </row>
    <row r="576" spans="1:28" s="312" customFormat="1" ht="27" customHeight="1" x14ac:dyDescent="0.2">
      <c r="A576" s="397" t="s">
        <v>219</v>
      </c>
      <c r="B576" s="155"/>
      <c r="C576" s="2338" t="s">
        <v>1262</v>
      </c>
      <c r="D576" s="2339"/>
      <c r="E576" s="2339"/>
      <c r="F576" s="2339"/>
      <c r="G576" s="2339"/>
      <c r="H576" s="2339"/>
      <c r="I576" s="2339"/>
      <c r="J576" s="2339"/>
      <c r="K576" s="2339"/>
      <c r="L576" s="2339"/>
      <c r="M576" s="2339"/>
      <c r="N576" s="2339"/>
      <c r="O576" s="2339"/>
      <c r="P576" s="2339"/>
      <c r="Q576" s="2339"/>
      <c r="R576" s="2339"/>
      <c r="S576" s="2339"/>
      <c r="T576" s="2340"/>
      <c r="U576" s="2340"/>
      <c r="V576" s="2340"/>
      <c r="W576" s="2340"/>
      <c r="X576" s="2341"/>
      <c r="Y576" s="225"/>
      <c r="Z576" s="156"/>
      <c r="AA576" s="794"/>
      <c r="AB576" s="313"/>
    </row>
    <row r="577" spans="1:28" s="313" customFormat="1" ht="5.25" customHeight="1" x14ac:dyDescent="0.2">
      <c r="A577" s="269"/>
      <c r="B577" s="216"/>
      <c r="C577" s="664"/>
      <c r="D577" s="664"/>
      <c r="E577" s="628"/>
      <c r="F577" s="628"/>
      <c r="G577" s="628"/>
      <c r="H577" s="628"/>
      <c r="I577" s="628"/>
      <c r="J577" s="628"/>
      <c r="K577" s="628"/>
      <c r="L577" s="628"/>
      <c r="M577" s="628"/>
      <c r="N577" s="628"/>
      <c r="O577" s="628"/>
      <c r="P577" s="628"/>
      <c r="Q577" s="628"/>
      <c r="R577" s="664"/>
      <c r="S577" s="664"/>
      <c r="T577" s="664"/>
      <c r="U577" s="664"/>
      <c r="V577" s="664"/>
      <c r="W577" s="664"/>
      <c r="X577" s="628"/>
      <c r="Y577" s="1243"/>
      <c r="Z577" s="141"/>
      <c r="AA577" s="794"/>
    </row>
    <row r="578" spans="1:28" s="313" customFormat="1" ht="21" customHeight="1" x14ac:dyDescent="0.2">
      <c r="A578" s="272" t="s">
        <v>1252</v>
      </c>
      <c r="B578" s="216"/>
      <c r="C578" s="2342" t="s">
        <v>1371</v>
      </c>
      <c r="D578" s="2342"/>
      <c r="E578" s="2342"/>
      <c r="F578" s="2342"/>
      <c r="G578" s="2342"/>
      <c r="H578" s="2342"/>
      <c r="I578" s="2342"/>
      <c r="J578" s="2342"/>
      <c r="K578" s="2342"/>
      <c r="L578" s="2342"/>
      <c r="M578" s="664"/>
      <c r="N578" s="2343"/>
      <c r="O578" s="2344"/>
      <c r="P578" s="2345"/>
      <c r="Q578" s="627" t="s">
        <v>783</v>
      </c>
      <c r="R578" s="664"/>
      <c r="S578" s="664"/>
      <c r="T578" s="2343"/>
      <c r="U578" s="2344"/>
      <c r="V578" s="2345"/>
      <c r="W578" s="627" t="s">
        <v>1043</v>
      </c>
      <c r="X578" s="664"/>
      <c r="Y578" s="664"/>
      <c r="Z578" s="141"/>
      <c r="AA578" s="794">
        <f>IF(N578="?",0,IF(N578&lt;&gt;"",1,0))+IF(T578="?",0,IF(T578&lt;&gt;"",1,0))</f>
        <v>0</v>
      </c>
    </row>
    <row r="579" spans="1:28" s="313" customFormat="1" ht="9" customHeight="1" x14ac:dyDescent="0.2">
      <c r="A579" s="269"/>
      <c r="B579" s="259"/>
      <c r="C579" s="627"/>
      <c r="D579" s="627"/>
      <c r="E579" s="627"/>
      <c r="F579" s="627"/>
      <c r="G579" s="627"/>
      <c r="H579" s="627"/>
      <c r="I579" s="627"/>
      <c r="J579" s="627"/>
      <c r="K579" s="627"/>
      <c r="L579" s="627"/>
      <c r="M579" s="627"/>
      <c r="N579" s="627"/>
      <c r="O579" s="627"/>
      <c r="P579" s="627"/>
      <c r="Q579" s="627"/>
      <c r="R579" s="627"/>
      <c r="S579" s="627"/>
      <c r="T579" s="627"/>
      <c r="U579" s="627"/>
      <c r="V579" s="627"/>
      <c r="W579" s="627"/>
      <c r="X579" s="627"/>
      <c r="Y579" s="206"/>
      <c r="Z579" s="175"/>
      <c r="AA579" s="794"/>
    </row>
    <row r="580" spans="1:28" s="312" customFormat="1" ht="23.25" customHeight="1" x14ac:dyDescent="0.2">
      <c r="A580" s="397" t="s">
        <v>219</v>
      </c>
      <c r="B580" s="155"/>
      <c r="C580" s="2320" t="s">
        <v>1491</v>
      </c>
      <c r="D580" s="2321"/>
      <c r="E580" s="2321"/>
      <c r="F580" s="2321"/>
      <c r="G580" s="2321"/>
      <c r="H580" s="2321"/>
      <c r="I580" s="2321"/>
      <c r="J580" s="2321"/>
      <c r="K580" s="2321"/>
      <c r="L580" s="2321"/>
      <c r="M580" s="2321"/>
      <c r="N580" s="2321"/>
      <c r="O580" s="2321"/>
      <c r="P580" s="2321"/>
      <c r="Q580" s="2321"/>
      <c r="R580" s="2321"/>
      <c r="S580" s="2321"/>
      <c r="T580" s="2346"/>
      <c r="U580" s="2346"/>
      <c r="V580" s="2346"/>
      <c r="W580" s="2346"/>
      <c r="X580" s="2347"/>
      <c r="Y580" s="225"/>
      <c r="Z580" s="156"/>
      <c r="AA580" s="794"/>
      <c r="AB580" s="313"/>
    </row>
    <row r="581" spans="1:28" s="313" customFormat="1" ht="5.25" customHeight="1" x14ac:dyDescent="0.2">
      <c r="A581" s="269"/>
      <c r="B581" s="259"/>
      <c r="C581" s="627"/>
      <c r="D581" s="627"/>
      <c r="E581" s="627"/>
      <c r="F581" s="627"/>
      <c r="G581" s="627"/>
      <c r="H581" s="627"/>
      <c r="I581" s="627"/>
      <c r="J581" s="627"/>
      <c r="K581" s="627"/>
      <c r="L581" s="627"/>
      <c r="M581" s="627"/>
      <c r="N581" s="627"/>
      <c r="O581" s="627"/>
      <c r="P581" s="627"/>
      <c r="Q581" s="627"/>
      <c r="R581" s="627"/>
      <c r="S581" s="627"/>
      <c r="T581" s="627"/>
      <c r="U581" s="627"/>
      <c r="V581" s="627"/>
      <c r="W581" s="627"/>
      <c r="X581" s="627"/>
      <c r="Y581" s="206"/>
      <c r="Z581" s="175"/>
      <c r="AA581" s="794"/>
    </row>
    <row r="582" spans="1:28" s="313" customFormat="1" ht="21" customHeight="1" x14ac:dyDescent="0.2">
      <c r="A582" s="272" t="s">
        <v>1074</v>
      </c>
      <c r="B582" s="216"/>
      <c r="C582" s="628" t="s">
        <v>1831</v>
      </c>
      <c r="D582" s="664"/>
      <c r="E582" s="664"/>
      <c r="F582" s="664"/>
      <c r="G582" s="664"/>
      <c r="H582" s="664"/>
      <c r="I582" s="664"/>
      <c r="J582" s="628"/>
      <c r="K582" s="628"/>
      <c r="L582" s="628"/>
      <c r="M582" s="628"/>
      <c r="N582" s="628"/>
      <c r="O582" s="628"/>
      <c r="P582" s="628"/>
      <c r="Q582" s="628"/>
      <c r="R582" s="628"/>
      <c r="S582" s="628"/>
      <c r="T582" s="2343"/>
      <c r="U582" s="2344"/>
      <c r="V582" s="2345"/>
      <c r="W582" s="627" t="s">
        <v>122</v>
      </c>
      <c r="X582" s="664"/>
      <c r="Y582" s="664"/>
      <c r="Z582" s="141"/>
      <c r="AA582" s="794">
        <f>IF(T582="?",0,IF(T582&lt;&gt;"",1,0))</f>
        <v>0</v>
      </c>
    </row>
    <row r="583" spans="1:28" s="313" customFormat="1" ht="5.25" customHeight="1" x14ac:dyDescent="0.2">
      <c r="A583" s="269"/>
      <c r="B583" s="259"/>
      <c r="C583" s="627"/>
      <c r="D583" s="627"/>
      <c r="E583" s="627"/>
      <c r="F583" s="627"/>
      <c r="G583" s="627"/>
      <c r="H583" s="627"/>
      <c r="I583" s="627"/>
      <c r="J583" s="627"/>
      <c r="K583" s="627"/>
      <c r="L583" s="627"/>
      <c r="M583" s="627"/>
      <c r="N583" s="627"/>
      <c r="O583" s="627"/>
      <c r="P583" s="627"/>
      <c r="Q583" s="627"/>
      <c r="R583" s="627"/>
      <c r="S583" s="627"/>
      <c r="T583" s="627"/>
      <c r="U583" s="627"/>
      <c r="V583" s="627"/>
      <c r="W583" s="627"/>
      <c r="X583" s="206"/>
      <c r="Y583" s="206"/>
      <c r="Z583" s="175"/>
      <c r="AA583" s="794"/>
    </row>
    <row r="584" spans="1:28" s="313" customFormat="1" ht="21" customHeight="1" x14ac:dyDescent="0.2">
      <c r="A584" s="272" t="s">
        <v>1587</v>
      </c>
      <c r="B584" s="216"/>
      <c r="C584" s="628" t="s">
        <v>1749</v>
      </c>
      <c r="D584" s="664"/>
      <c r="E584" s="664"/>
      <c r="F584" s="664"/>
      <c r="G584" s="664"/>
      <c r="H584" s="664"/>
      <c r="I584" s="664"/>
      <c r="J584" s="628"/>
      <c r="K584" s="628"/>
      <c r="L584" s="628"/>
      <c r="M584" s="664"/>
      <c r="N584" s="2348"/>
      <c r="O584" s="2349"/>
      <c r="P584" s="2350"/>
      <c r="Q584" s="627" t="s">
        <v>1493</v>
      </c>
      <c r="R584" s="628"/>
      <c r="S584" s="628"/>
      <c r="T584" s="2348"/>
      <c r="U584" s="2349"/>
      <c r="V584" s="2350"/>
      <c r="W584" s="627" t="s">
        <v>1492</v>
      </c>
      <c r="X584" s="664"/>
      <c r="Y584" s="664"/>
      <c r="Z584" s="141"/>
      <c r="AA584" s="794">
        <f>IF(N584="?",0,IF(N584&lt;&gt;"",1,0))+IF(T584="?",0,IF(T584&lt;&gt;"",1,0))</f>
        <v>0</v>
      </c>
    </row>
    <row r="585" spans="1:28" s="313" customFormat="1" ht="9" customHeight="1" x14ac:dyDescent="0.2">
      <c r="A585" s="269"/>
      <c r="B585" s="259"/>
      <c r="C585" s="627"/>
      <c r="D585" s="627"/>
      <c r="E585" s="627"/>
      <c r="F585" s="627"/>
      <c r="G585" s="627"/>
      <c r="H585" s="627"/>
      <c r="I585" s="627"/>
      <c r="J585" s="627"/>
      <c r="K585" s="627"/>
      <c r="L585" s="627"/>
      <c r="M585" s="627"/>
      <c r="N585" s="627"/>
      <c r="O585" s="627"/>
      <c r="P585" s="627"/>
      <c r="Q585" s="627"/>
      <c r="R585" s="627"/>
      <c r="S585" s="627"/>
      <c r="T585" s="627"/>
      <c r="U585" s="627"/>
      <c r="V585" s="627"/>
      <c r="W585" s="627"/>
      <c r="X585" s="627"/>
      <c r="Y585" s="206"/>
      <c r="Z585" s="175"/>
      <c r="AA585" s="794"/>
    </row>
    <row r="586" spans="1:28" s="313" customFormat="1" ht="36" customHeight="1" x14ac:dyDescent="0.2">
      <c r="A586" s="746" t="s">
        <v>219</v>
      </c>
      <c r="B586" s="221"/>
      <c r="C586" s="1543" t="s">
        <v>1516</v>
      </c>
      <c r="D586" s="2218"/>
      <c r="E586" s="2218"/>
      <c r="F586" s="2218"/>
      <c r="G586" s="2218"/>
      <c r="H586" s="2218"/>
      <c r="I586" s="2218"/>
      <c r="J586" s="2218"/>
      <c r="K586" s="2218"/>
      <c r="L586" s="2218"/>
      <c r="M586" s="2218"/>
      <c r="N586" s="2218"/>
      <c r="O586" s="2218"/>
      <c r="P586" s="2218"/>
      <c r="Q586" s="2218"/>
      <c r="R586" s="2218"/>
      <c r="S586" s="2218"/>
      <c r="T586" s="2218"/>
      <c r="U586" s="2218"/>
      <c r="V586" s="2218"/>
      <c r="W586" s="2218"/>
      <c r="X586" s="2219"/>
      <c r="Y586" s="1240"/>
      <c r="Z586" s="254"/>
      <c r="AA586" s="794"/>
    </row>
    <row r="587" spans="1:28" s="313" customFormat="1" ht="5.25" customHeight="1" x14ac:dyDescent="0.2">
      <c r="A587" s="269"/>
      <c r="B587" s="259"/>
      <c r="C587" s="627"/>
      <c r="D587" s="627"/>
      <c r="E587" s="627"/>
      <c r="F587" s="627"/>
      <c r="G587" s="627"/>
      <c r="H587" s="627"/>
      <c r="I587" s="627"/>
      <c r="J587" s="627"/>
      <c r="K587" s="627"/>
      <c r="L587" s="627"/>
      <c r="M587" s="627"/>
      <c r="N587" s="627"/>
      <c r="O587" s="627"/>
      <c r="P587" s="627"/>
      <c r="Q587" s="627"/>
      <c r="R587" s="627"/>
      <c r="S587" s="627"/>
      <c r="T587" s="627"/>
      <c r="U587" s="627"/>
      <c r="V587" s="627"/>
      <c r="W587" s="627"/>
      <c r="X587" s="627"/>
      <c r="Y587" s="206"/>
      <c r="Z587" s="175"/>
      <c r="AA587" s="794"/>
    </row>
    <row r="588" spans="1:28" s="313" customFormat="1" ht="12" customHeight="1" x14ac:dyDescent="0.2">
      <c r="A588" s="269"/>
      <c r="B588" s="216"/>
      <c r="C588" s="242" t="s">
        <v>1495</v>
      </c>
      <c r="D588" s="1149"/>
      <c r="E588" s="1149"/>
      <c r="F588" s="1149"/>
      <c r="G588" s="1149"/>
      <c r="H588" s="1149"/>
      <c r="I588" s="1149"/>
      <c r="J588" s="1149"/>
      <c r="K588" s="1149"/>
      <c r="L588" s="1149"/>
      <c r="M588" s="1149"/>
      <c r="N588" s="1149"/>
      <c r="O588" s="1149"/>
      <c r="P588" s="1149"/>
      <c r="Q588" s="1149"/>
      <c r="R588" s="1149"/>
      <c r="S588" s="1149"/>
      <c r="T588" s="1149"/>
      <c r="U588" s="1149"/>
      <c r="V588" s="1149"/>
      <c r="W588" s="1149"/>
      <c r="X588" s="1149"/>
      <c r="Y588" s="1243"/>
      <c r="Z588" s="141"/>
      <c r="AA588" s="794"/>
    </row>
    <row r="589" spans="1:28" s="313" customFormat="1" ht="5.25" customHeight="1" thickBot="1" x14ac:dyDescent="0.25">
      <c r="A589" s="269"/>
      <c r="B589" s="216"/>
      <c r="C589" s="1139"/>
      <c r="D589" s="1135"/>
      <c r="E589" s="1136"/>
      <c r="F589" s="1136"/>
      <c r="G589" s="1143"/>
      <c r="H589" s="708"/>
      <c r="I589" s="708"/>
      <c r="J589" s="708"/>
      <c r="K589" s="708"/>
      <c r="L589" s="708"/>
      <c r="M589" s="708"/>
      <c r="N589" s="708"/>
      <c r="O589" s="708"/>
      <c r="P589" s="708"/>
      <c r="Q589" s="708"/>
      <c r="R589" s="708"/>
      <c r="S589" s="1145"/>
      <c r="T589" s="1145"/>
      <c r="U589" s="1145"/>
      <c r="V589" s="1145"/>
      <c r="W589" s="1145"/>
      <c r="X589" s="1144"/>
      <c r="Y589" s="1243"/>
      <c r="Z589" s="141"/>
      <c r="AA589" s="794"/>
    </row>
    <row r="590" spans="1:28" s="313" customFormat="1" ht="24" customHeight="1" thickTop="1" thickBot="1" x14ac:dyDescent="0.25">
      <c r="A590" s="1236" t="s">
        <v>1588</v>
      </c>
      <c r="B590" s="216"/>
      <c r="C590" s="2313" t="s">
        <v>849</v>
      </c>
      <c r="D590" s="2314"/>
      <c r="E590" s="2315"/>
      <c r="F590" s="2316"/>
      <c r="G590" s="2317"/>
      <c r="H590" s="1363"/>
      <c r="I590" s="1363"/>
      <c r="J590" s="1363"/>
      <c r="K590" s="1363"/>
      <c r="L590" s="1363"/>
      <c r="M590" s="1363"/>
      <c r="N590" s="1363"/>
      <c r="O590" s="1363"/>
      <c r="P590" s="1363"/>
      <c r="Q590" s="1363"/>
      <c r="R590" s="1363"/>
      <c r="S590" s="1363"/>
      <c r="T590" s="1363"/>
      <c r="U590" s="1363"/>
      <c r="V590" s="1363"/>
      <c r="W590" s="1363"/>
      <c r="X590" s="2318"/>
      <c r="Y590" s="1243"/>
      <c r="Z590" s="141"/>
      <c r="AA590" s="794">
        <f>IF(C590="?",0,IF(C590&lt;&gt;"",1,0))+IF(G590="?",0,IF(G590&lt;&gt;"",1,0))</f>
        <v>0</v>
      </c>
    </row>
    <row r="591" spans="1:28" s="313" customFormat="1" ht="5.25" customHeight="1" thickTop="1" x14ac:dyDescent="0.2">
      <c r="A591" s="269"/>
      <c r="B591" s="216"/>
      <c r="C591" s="1141"/>
      <c r="D591" s="1134"/>
      <c r="E591" s="215"/>
      <c r="F591" s="215"/>
      <c r="G591" s="1146"/>
      <c r="H591" s="227"/>
      <c r="I591" s="227"/>
      <c r="J591" s="227"/>
      <c r="K591" s="227"/>
      <c r="L591" s="227"/>
      <c r="M591" s="227"/>
      <c r="N591" s="227"/>
      <c r="O591" s="227"/>
      <c r="P591" s="227"/>
      <c r="Q591" s="227"/>
      <c r="R591" s="227"/>
      <c r="S591" s="227"/>
      <c r="T591" s="227"/>
      <c r="U591" s="227"/>
      <c r="V591" s="227"/>
      <c r="W591" s="227"/>
      <c r="X591" s="1147"/>
      <c r="Y591" s="1243"/>
      <c r="Z591" s="141"/>
      <c r="AA591" s="794"/>
    </row>
    <row r="592" spans="1:28" s="313" customFormat="1" ht="9" customHeight="1" x14ac:dyDescent="0.2">
      <c r="A592" s="265" t="str">
        <f>IF(L535&lt;&gt;"",L535,"")</f>
        <v/>
      </c>
      <c r="B592" s="635"/>
      <c r="C592" s="262"/>
      <c r="D592" s="262"/>
      <c r="E592" s="262"/>
      <c r="F592" s="262"/>
      <c r="G592" s="262"/>
      <c r="H592" s="262"/>
      <c r="I592" s="262"/>
      <c r="J592" s="262"/>
      <c r="K592" s="262"/>
      <c r="L592" s="262"/>
      <c r="M592" s="262"/>
      <c r="N592" s="262"/>
      <c r="O592" s="262"/>
      <c r="P592" s="262"/>
      <c r="Q592" s="262"/>
      <c r="R592" s="262"/>
      <c r="S592" s="262"/>
      <c r="T592" s="262"/>
      <c r="U592" s="262"/>
      <c r="V592" s="262"/>
      <c r="W592" s="262"/>
      <c r="X592" s="262"/>
      <c r="Y592" s="668"/>
      <c r="Z592" s="196"/>
      <c r="AA592" s="794"/>
    </row>
    <row r="593" spans="1:28" s="313" customFormat="1" ht="5.25" customHeight="1" x14ac:dyDescent="0.2">
      <c r="A593" s="269"/>
      <c r="B593" s="1237"/>
      <c r="C593" s="817"/>
      <c r="D593" s="817"/>
      <c r="E593" s="817"/>
      <c r="F593" s="817"/>
      <c r="G593" s="817"/>
      <c r="H593" s="817"/>
      <c r="I593" s="817"/>
      <c r="J593" s="817"/>
      <c r="K593" s="817"/>
      <c r="L593" s="817"/>
      <c r="M593" s="817"/>
      <c r="N593" s="817"/>
      <c r="O593" s="817"/>
      <c r="P593" s="817"/>
      <c r="Q593" s="817"/>
      <c r="R593" s="817"/>
      <c r="S593" s="817"/>
      <c r="T593" s="817"/>
      <c r="U593" s="817"/>
      <c r="V593" s="817"/>
      <c r="W593" s="817"/>
      <c r="X593" s="817"/>
      <c r="Y593" s="1238"/>
      <c r="Z593" s="871"/>
      <c r="AA593" s="794"/>
    </row>
    <row r="594" spans="1:28" s="313" customFormat="1" ht="24" customHeight="1" x14ac:dyDescent="0.2">
      <c r="A594" s="385"/>
      <c r="B594" s="259"/>
      <c r="C594" s="224" t="s">
        <v>1759</v>
      </c>
      <c r="D594" s="627"/>
      <c r="E594" s="627"/>
      <c r="F594" s="627"/>
      <c r="G594" s="627"/>
      <c r="H594" s="627"/>
      <c r="I594" s="627"/>
      <c r="J594" s="627"/>
      <c r="K594" s="627"/>
      <c r="L594" s="627"/>
      <c r="M594" s="2319" t="str">
        <f>IF(J556&lt;&gt;"",J556,"")</f>
        <v/>
      </c>
      <c r="N594" s="1751"/>
      <c r="O594" s="1751"/>
      <c r="P594" s="1751"/>
      <c r="Q594" s="1751"/>
      <c r="R594" s="1751"/>
      <c r="S594" s="1751"/>
      <c r="T594" s="1751"/>
      <c r="U594" s="1751"/>
      <c r="V594" s="1751"/>
      <c r="W594" s="1751"/>
      <c r="X594" s="1751"/>
      <c r="Y594" s="206"/>
      <c r="Z594" s="175"/>
      <c r="AA594" s="794"/>
    </row>
    <row r="595" spans="1:28" s="764" customFormat="1" ht="5.25" customHeight="1" x14ac:dyDescent="0.2">
      <c r="A595" s="269"/>
      <c r="B595" s="216"/>
      <c r="C595" s="627"/>
      <c r="D595" s="628"/>
      <c r="E595" s="627"/>
      <c r="F595" s="627"/>
      <c r="G595" s="627"/>
      <c r="H595" s="627"/>
      <c r="I595" s="627"/>
      <c r="J595" s="627"/>
      <c r="K595" s="627"/>
      <c r="L595" s="627"/>
      <c r="M595" s="627"/>
      <c r="N595" s="627"/>
      <c r="O595" s="627"/>
      <c r="P595" s="627"/>
      <c r="Q595" s="627"/>
      <c r="R595" s="627"/>
      <c r="S595" s="1241"/>
      <c r="T595" s="1241"/>
      <c r="U595" s="1241"/>
      <c r="V595" s="1241"/>
      <c r="W595" s="1241"/>
      <c r="X595" s="1241"/>
      <c r="Y595" s="1243"/>
      <c r="Z595" s="141"/>
      <c r="AA595" s="797"/>
      <c r="AB595" s="313"/>
    </row>
    <row r="596" spans="1:28" s="312" customFormat="1" ht="15" customHeight="1" x14ac:dyDescent="0.2">
      <c r="A596" s="397" t="s">
        <v>219</v>
      </c>
      <c r="B596" s="155"/>
      <c r="C596" s="2320" t="s">
        <v>1054</v>
      </c>
      <c r="D596" s="2321"/>
      <c r="E596" s="2321"/>
      <c r="F596" s="2321"/>
      <c r="G596" s="2321"/>
      <c r="H596" s="2321"/>
      <c r="I596" s="2321"/>
      <c r="J596" s="2321"/>
      <c r="K596" s="2321"/>
      <c r="L596" s="2321"/>
      <c r="M596" s="2321"/>
      <c r="N596" s="2321"/>
      <c r="O596" s="2321"/>
      <c r="P596" s="2321"/>
      <c r="Q596" s="2321"/>
      <c r="R596" s="2321"/>
      <c r="S596" s="2321"/>
      <c r="T596" s="2322"/>
      <c r="U596" s="2322"/>
      <c r="V596" s="2322"/>
      <c r="W596" s="2322"/>
      <c r="X596" s="2323"/>
      <c r="Y596" s="225"/>
      <c r="Z596" s="156"/>
      <c r="AA596" s="794"/>
      <c r="AB596" s="313"/>
    </row>
    <row r="597" spans="1:28" s="313" customFormat="1" ht="9" customHeight="1" x14ac:dyDescent="0.2">
      <c r="A597" s="269"/>
      <c r="B597" s="259"/>
      <c r="C597" s="627"/>
      <c r="D597" s="627"/>
      <c r="E597" s="627"/>
      <c r="F597" s="627"/>
      <c r="G597" s="627"/>
      <c r="H597" s="627"/>
      <c r="I597" s="627"/>
      <c r="J597" s="627"/>
      <c r="K597" s="627"/>
      <c r="L597" s="627"/>
      <c r="M597" s="627"/>
      <c r="N597" s="627"/>
      <c r="O597" s="627"/>
      <c r="P597" s="627"/>
      <c r="Q597" s="627"/>
      <c r="R597" s="627"/>
      <c r="S597" s="627"/>
      <c r="T597" s="627"/>
      <c r="U597" s="627"/>
      <c r="V597" s="627"/>
      <c r="W597" s="627"/>
      <c r="X597" s="627"/>
      <c r="Y597" s="206"/>
      <c r="Z597" s="175"/>
      <c r="AA597" s="794"/>
    </row>
    <row r="598" spans="1:28" s="313" customFormat="1" ht="21" customHeight="1" x14ac:dyDescent="0.2">
      <c r="A598" s="272" t="s">
        <v>1744</v>
      </c>
      <c r="B598" s="216"/>
      <c r="C598" s="627"/>
      <c r="D598" s="1213" t="s">
        <v>849</v>
      </c>
      <c r="E598" s="627" t="s">
        <v>1673</v>
      </c>
      <c r="F598" s="627"/>
      <c r="G598" s="627"/>
      <c r="H598" s="627"/>
      <c r="I598" s="627"/>
      <c r="J598" s="627"/>
      <c r="K598" s="627"/>
      <c r="L598" s="627"/>
      <c r="M598" s="627"/>
      <c r="N598" s="627"/>
      <c r="O598" s="627"/>
      <c r="P598" s="627"/>
      <c r="Q598" s="627"/>
      <c r="R598" s="627"/>
      <c r="S598" s="627"/>
      <c r="T598" s="627"/>
      <c r="U598" s="627"/>
      <c r="V598" s="627"/>
      <c r="W598" s="627"/>
      <c r="X598" s="627"/>
      <c r="Y598" s="206"/>
      <c r="Z598" s="141"/>
      <c r="AA598" s="794">
        <f>IF(D598="?",0,IF(D598&lt;&gt;"",1,0))</f>
        <v>0</v>
      </c>
    </row>
    <row r="599" spans="1:28" s="764" customFormat="1" ht="5.25" customHeight="1" x14ac:dyDescent="0.2">
      <c r="A599" s="269"/>
      <c r="B599" s="216"/>
      <c r="C599" s="627"/>
      <c r="D599" s="628"/>
      <c r="E599" s="627"/>
      <c r="F599" s="627"/>
      <c r="G599" s="627"/>
      <c r="H599" s="627"/>
      <c r="I599" s="627"/>
      <c r="J599" s="627"/>
      <c r="K599" s="627"/>
      <c r="L599" s="627"/>
      <c r="M599" s="627"/>
      <c r="N599" s="627"/>
      <c r="O599" s="627"/>
      <c r="P599" s="627"/>
      <c r="Q599" s="627"/>
      <c r="R599" s="627"/>
      <c r="S599" s="1241"/>
      <c r="T599" s="1241"/>
      <c r="U599" s="1241"/>
      <c r="V599" s="1241"/>
      <c r="W599" s="1241"/>
      <c r="X599" s="1241"/>
      <c r="Y599" s="1243"/>
      <c r="Z599" s="141"/>
      <c r="AA599" s="797"/>
      <c r="AB599" s="313"/>
    </row>
    <row r="600" spans="1:28" s="313" customFormat="1" ht="21" customHeight="1" x14ac:dyDescent="0.2">
      <c r="A600" s="272" t="s">
        <v>1745</v>
      </c>
      <c r="B600" s="216"/>
      <c r="C600" s="627"/>
      <c r="D600" s="1213" t="s">
        <v>849</v>
      </c>
      <c r="E600" s="627" t="s">
        <v>1672</v>
      </c>
      <c r="F600" s="627"/>
      <c r="G600" s="627"/>
      <c r="H600" s="627"/>
      <c r="I600" s="627"/>
      <c r="J600" s="627"/>
      <c r="K600" s="627"/>
      <c r="L600" s="627"/>
      <c r="M600" s="627"/>
      <c r="N600" s="627"/>
      <c r="O600" s="627"/>
      <c r="P600" s="627"/>
      <c r="Q600" s="627"/>
      <c r="R600" s="1241"/>
      <c r="S600" s="1241"/>
      <c r="T600" s="1241"/>
      <c r="U600" s="1241"/>
      <c r="V600" s="1241"/>
      <c r="W600" s="1241"/>
      <c r="X600" s="627"/>
      <c r="Y600" s="206"/>
      <c r="Z600" s="141"/>
      <c r="AA600" s="794">
        <f>IF(D600="?",0,IF(D600&lt;&gt;"",1,0))</f>
        <v>0</v>
      </c>
    </row>
    <row r="601" spans="1:28" s="764" customFormat="1" ht="5.25" customHeight="1" x14ac:dyDescent="0.2">
      <c r="A601" s="269"/>
      <c r="B601" s="216"/>
      <c r="C601" s="627"/>
      <c r="D601" s="628"/>
      <c r="E601" s="627"/>
      <c r="F601" s="627"/>
      <c r="G601" s="627"/>
      <c r="H601" s="627"/>
      <c r="I601" s="627"/>
      <c r="J601" s="627"/>
      <c r="K601" s="627"/>
      <c r="L601" s="627"/>
      <c r="M601" s="627"/>
      <c r="N601" s="627"/>
      <c r="O601" s="627"/>
      <c r="P601" s="627"/>
      <c r="Q601" s="627"/>
      <c r="R601" s="627"/>
      <c r="S601" s="1241"/>
      <c r="T601" s="1241"/>
      <c r="U601" s="1241"/>
      <c r="V601" s="1241"/>
      <c r="W601" s="1241"/>
      <c r="X601" s="1241"/>
      <c r="Y601" s="1243"/>
      <c r="Z601" s="141"/>
      <c r="AA601" s="797"/>
      <c r="AB601" s="313"/>
    </row>
    <row r="602" spans="1:28" s="313" customFormat="1" ht="21" customHeight="1" x14ac:dyDescent="0.2">
      <c r="A602" s="272" t="s">
        <v>1659</v>
      </c>
      <c r="B602" s="216"/>
      <c r="C602" s="627"/>
      <c r="D602" s="1213" t="s">
        <v>849</v>
      </c>
      <c r="E602" s="627" t="s">
        <v>1834</v>
      </c>
      <c r="F602" s="627"/>
      <c r="G602" s="627"/>
      <c r="H602" s="627"/>
      <c r="I602" s="627"/>
      <c r="J602" s="627"/>
      <c r="K602" s="627"/>
      <c r="L602" s="627"/>
      <c r="M602" s="627"/>
      <c r="N602" s="1213" t="s">
        <v>849</v>
      </c>
      <c r="O602" s="627" t="s">
        <v>1656</v>
      </c>
      <c r="P602" s="627"/>
      <c r="Q602" s="627"/>
      <c r="R602" s="1241"/>
      <c r="S602" s="1241"/>
      <c r="T602" s="1241"/>
      <c r="U602" s="1241"/>
      <c r="V602" s="1241"/>
      <c r="W602" s="1241"/>
      <c r="X602" s="627"/>
      <c r="Y602" s="206"/>
      <c r="Z602" s="141"/>
      <c r="AA602" s="794">
        <f>IF(D602="?",0,IF(D602&lt;&gt;"",1,0))+IF(N602="?",0,IF(N602&lt;&gt;"",1,0))</f>
        <v>0</v>
      </c>
    </row>
    <row r="603" spans="1:28" s="764" customFormat="1" ht="5.25" customHeight="1" x14ac:dyDescent="0.2">
      <c r="A603" s="269"/>
      <c r="B603" s="216"/>
      <c r="C603" s="627"/>
      <c r="D603" s="628"/>
      <c r="E603" s="627"/>
      <c r="F603" s="627"/>
      <c r="G603" s="627"/>
      <c r="H603" s="627"/>
      <c r="I603" s="627"/>
      <c r="J603" s="627"/>
      <c r="K603" s="627"/>
      <c r="L603" s="627"/>
      <c r="M603" s="627"/>
      <c r="N603" s="627"/>
      <c r="O603" s="627"/>
      <c r="P603" s="627"/>
      <c r="Q603" s="627"/>
      <c r="R603" s="627"/>
      <c r="S603" s="1241"/>
      <c r="T603" s="1241"/>
      <c r="U603" s="1241"/>
      <c r="V603" s="1241"/>
      <c r="W603" s="1241"/>
      <c r="X603" s="1241"/>
      <c r="Y603" s="1243"/>
      <c r="Z603" s="141"/>
      <c r="AA603" s="797"/>
      <c r="AB603" s="313"/>
    </row>
    <row r="604" spans="1:28" s="313" customFormat="1" ht="21" customHeight="1" x14ac:dyDescent="0.2">
      <c r="A604" s="272" t="s">
        <v>1662</v>
      </c>
      <c r="B604" s="216"/>
      <c r="C604" s="627"/>
      <c r="D604" s="1213" t="s">
        <v>849</v>
      </c>
      <c r="E604" s="627" t="s">
        <v>1044</v>
      </c>
      <c r="F604" s="627"/>
      <c r="G604" s="627"/>
      <c r="H604" s="627"/>
      <c r="I604" s="1213" t="s">
        <v>849</v>
      </c>
      <c r="J604" s="627" t="s">
        <v>1046</v>
      </c>
      <c r="K604" s="627"/>
      <c r="L604" s="627"/>
      <c r="M604" s="627"/>
      <c r="N604" s="1213" t="s">
        <v>849</v>
      </c>
      <c r="O604" s="627" t="s">
        <v>1660</v>
      </c>
      <c r="P604" s="627"/>
      <c r="Q604" s="627"/>
      <c r="R604" s="1241"/>
      <c r="S604" s="1241"/>
      <c r="T604" s="1241"/>
      <c r="U604" s="1241"/>
      <c r="V604" s="1241"/>
      <c r="W604" s="1241"/>
      <c r="X604" s="627"/>
      <c r="Y604" s="206"/>
      <c r="Z604" s="141"/>
      <c r="AA604" s="794">
        <f>IF(D604="?",0,IF(D604&lt;&gt;"",1,0))+IF(I604="?",0,IF(I604&lt;&gt;"",1,0))+IF(N604="?",0,IF(N604&lt;&gt;"",1,0))</f>
        <v>0</v>
      </c>
    </row>
    <row r="605" spans="1:28" s="764" customFormat="1" ht="5.25" customHeight="1" x14ac:dyDescent="0.2">
      <c r="A605" s="269"/>
      <c r="B605" s="216"/>
      <c r="C605" s="627"/>
      <c r="D605" s="628"/>
      <c r="E605" s="627"/>
      <c r="F605" s="627"/>
      <c r="G605" s="627"/>
      <c r="H605" s="627"/>
      <c r="I605" s="627"/>
      <c r="J605" s="627"/>
      <c r="K605" s="627"/>
      <c r="L605" s="627"/>
      <c r="M605" s="627"/>
      <c r="N605" s="627"/>
      <c r="O605" s="627"/>
      <c r="P605" s="627"/>
      <c r="Q605" s="627"/>
      <c r="R605" s="1241"/>
      <c r="S605" s="1241"/>
      <c r="T605" s="1241"/>
      <c r="U605" s="1241"/>
      <c r="V605" s="1241"/>
      <c r="W605" s="1241"/>
      <c r="X605" s="627"/>
      <c r="Y605" s="1243"/>
      <c r="Z605" s="141"/>
      <c r="AA605" s="797"/>
      <c r="AB605" s="313"/>
    </row>
    <row r="606" spans="1:28" s="313" customFormat="1" ht="21" customHeight="1" x14ac:dyDescent="0.2">
      <c r="A606" s="272" t="s">
        <v>1663</v>
      </c>
      <c r="B606" s="216"/>
      <c r="C606" s="627"/>
      <c r="D606" s="1213" t="s">
        <v>849</v>
      </c>
      <c r="E606" s="627" t="s">
        <v>1045</v>
      </c>
      <c r="F606" s="627"/>
      <c r="G606" s="627"/>
      <c r="H606" s="627"/>
      <c r="I606" s="1213" t="s">
        <v>849</v>
      </c>
      <c r="J606" s="627" t="s">
        <v>1657</v>
      </c>
      <c r="K606" s="627"/>
      <c r="L606" s="627"/>
      <c r="M606" s="627"/>
      <c r="N606" s="1213" t="s">
        <v>849</v>
      </c>
      <c r="O606" s="627" t="s">
        <v>1658</v>
      </c>
      <c r="P606" s="627"/>
      <c r="Q606" s="627"/>
      <c r="R606" s="1241"/>
      <c r="S606" s="1241"/>
      <c r="T606" s="1241"/>
      <c r="U606" s="1241"/>
      <c r="V606" s="1241"/>
      <c r="W606" s="1241"/>
      <c r="X606" s="627"/>
      <c r="Y606" s="206"/>
      <c r="Z606" s="141"/>
      <c r="AA606" s="794">
        <f>IF(D606="?",0,IF(D606&lt;&gt;"",1,0))+IF(I606="?",0,IF(I606&lt;&gt;"",1,0))+IF(N606="?",0,IF(N606&lt;&gt;"",1,0))</f>
        <v>0</v>
      </c>
    </row>
    <row r="607" spans="1:28" s="764" customFormat="1" ht="5.25" customHeight="1" x14ac:dyDescent="0.2">
      <c r="A607" s="269"/>
      <c r="B607" s="216"/>
      <c r="C607" s="627"/>
      <c r="D607" s="628"/>
      <c r="E607" s="628"/>
      <c r="F607" s="628"/>
      <c r="G607" s="628"/>
      <c r="H607" s="628"/>
      <c r="I607" s="628"/>
      <c r="J607" s="628"/>
      <c r="K607" s="628"/>
      <c r="L607" s="628"/>
      <c r="M607" s="627"/>
      <c r="N607" s="627"/>
      <c r="O607" s="628"/>
      <c r="P607" s="628"/>
      <c r="Q607" s="628"/>
      <c r="R607" s="664"/>
      <c r="S607" s="664"/>
      <c r="T607" s="664"/>
      <c r="U607" s="664"/>
      <c r="V607" s="664"/>
      <c r="W607" s="664"/>
      <c r="X607" s="628"/>
      <c r="Y607" s="1243"/>
      <c r="Z607" s="141"/>
      <c r="AA607" s="797"/>
      <c r="AB607" s="313"/>
    </row>
    <row r="608" spans="1:28" s="313" customFormat="1" ht="21" customHeight="1" x14ac:dyDescent="0.2">
      <c r="A608" s="272" t="s">
        <v>1661</v>
      </c>
      <c r="B608" s="216"/>
      <c r="C608" s="627"/>
      <c r="D608" s="627" t="s">
        <v>1053</v>
      </c>
      <c r="E608" s="628"/>
      <c r="F608" s="2324"/>
      <c r="G608" s="2324"/>
      <c r="H608" s="2324"/>
      <c r="I608" s="2324"/>
      <c r="J608" s="2324"/>
      <c r="K608" s="1400"/>
      <c r="L608" s="1400"/>
      <c r="M608" s="1400"/>
      <c r="N608" s="1400"/>
      <c r="O608" s="1400"/>
      <c r="P608" s="1400"/>
      <c r="Q608" s="1400"/>
      <c r="R608" s="1400"/>
      <c r="S608" s="1400"/>
      <c r="T608" s="1400"/>
      <c r="U608" s="1400"/>
      <c r="V608" s="1400"/>
      <c r="W608" s="1400"/>
      <c r="X608" s="1400"/>
      <c r="Y608" s="206"/>
      <c r="Z608" s="141"/>
      <c r="AA608" s="794">
        <f>IF(F608="?",0,IF(F608&lt;&gt;"",1,0))</f>
        <v>0</v>
      </c>
    </row>
    <row r="609" spans="1:28" ht="9" customHeight="1" x14ac:dyDescent="0.2">
      <c r="A609" s="269"/>
      <c r="B609" s="259"/>
      <c r="C609" s="627"/>
      <c r="D609" s="627"/>
      <c r="E609" s="627"/>
      <c r="F609" s="627"/>
      <c r="G609" s="627"/>
      <c r="H609" s="627"/>
      <c r="I609" s="627"/>
      <c r="J609" s="627"/>
      <c r="K609" s="627"/>
      <c r="L609" s="627"/>
      <c r="M609" s="627"/>
      <c r="N609" s="528"/>
      <c r="O609" s="528"/>
      <c r="P609" s="528"/>
      <c r="Q609" s="528"/>
      <c r="R609" s="627"/>
      <c r="S609" s="627"/>
      <c r="T609" s="627"/>
      <c r="U609" s="528"/>
      <c r="V609" s="528"/>
      <c r="W609" s="528"/>
      <c r="X609" s="528"/>
      <c r="Y609" s="172"/>
      <c r="Z609" s="175"/>
      <c r="AA609" s="794"/>
      <c r="AB609" s="313"/>
    </row>
    <row r="610" spans="1:28" s="313" customFormat="1" ht="5.45" customHeight="1" x14ac:dyDescent="0.2">
      <c r="A610" s="269"/>
      <c r="B610" s="757"/>
      <c r="C610" s="758"/>
      <c r="D610" s="758"/>
      <c r="E610" s="758"/>
      <c r="F610" s="758"/>
      <c r="G610" s="758"/>
      <c r="H610" s="758"/>
      <c r="I610" s="758"/>
      <c r="J610" s="758"/>
      <c r="K610" s="758"/>
      <c r="L610" s="758"/>
      <c r="M610" s="758"/>
      <c r="N610" s="758"/>
      <c r="O610" s="758"/>
      <c r="P610" s="758"/>
      <c r="Q610" s="758"/>
      <c r="R610" s="758"/>
      <c r="S610" s="758"/>
      <c r="T610" s="758"/>
      <c r="U610" s="758"/>
      <c r="V610" s="669"/>
      <c r="W610" s="669"/>
      <c r="X610" s="669"/>
      <c r="Y610" s="669"/>
      <c r="Z610" s="670"/>
      <c r="AA610" s="794"/>
    </row>
    <row r="611" spans="1:28" s="712" customFormat="1" ht="36" customHeight="1" x14ac:dyDescent="0.2">
      <c r="A611" s="269"/>
      <c r="B611" s="211"/>
      <c r="C611" s="2204" t="s">
        <v>751</v>
      </c>
      <c r="D611" s="2325"/>
      <c r="E611" s="2325"/>
      <c r="F611" s="2325"/>
      <c r="G611" s="2325"/>
      <c r="H611" s="2325"/>
      <c r="I611" s="2325"/>
      <c r="J611" s="2325"/>
      <c r="K611" s="2325"/>
      <c r="L611" s="2325"/>
      <c r="M611" s="2325"/>
      <c r="N611" s="2325"/>
      <c r="O611" s="2325"/>
      <c r="P611" s="2325"/>
      <c r="Q611" s="2325"/>
      <c r="R611" s="2325"/>
      <c r="S611" s="2325"/>
      <c r="T611" s="2325"/>
      <c r="U611" s="2325"/>
      <c r="V611" s="2325"/>
      <c r="W611" s="2325"/>
      <c r="X611" s="2326"/>
      <c r="Y611" s="594"/>
      <c r="Z611" s="1231"/>
      <c r="AA611" s="794"/>
      <c r="AB611" s="313"/>
    </row>
    <row r="612" spans="1:28" s="313" customFormat="1" ht="5.25" customHeight="1" x14ac:dyDescent="0.2">
      <c r="A612" s="269"/>
      <c r="B612" s="216"/>
      <c r="C612" s="628"/>
      <c r="D612" s="628"/>
      <c r="E612" s="628"/>
      <c r="F612" s="628"/>
      <c r="G612" s="628"/>
      <c r="H612" s="628"/>
      <c r="I612" s="628"/>
      <c r="J612" s="628"/>
      <c r="K612" s="628"/>
      <c r="L612" s="628"/>
      <c r="M612" s="628"/>
      <c r="N612" s="628"/>
      <c r="O612" s="628"/>
      <c r="P612" s="628"/>
      <c r="Q612" s="628"/>
      <c r="R612" s="628"/>
      <c r="S612" s="628"/>
      <c r="T612" s="628"/>
      <c r="U612" s="628"/>
      <c r="V612" s="628"/>
      <c r="W612" s="628"/>
      <c r="X612" s="628"/>
      <c r="Y612" s="628"/>
      <c r="Z612" s="141"/>
      <c r="AA612" s="794"/>
    </row>
    <row r="613" spans="1:28" s="767" customFormat="1" ht="22.5" customHeight="1" x14ac:dyDescent="0.2">
      <c r="A613" s="269"/>
      <c r="B613" s="759"/>
      <c r="C613" s="624" t="s">
        <v>1047</v>
      </c>
      <c r="D613" s="624"/>
      <c r="E613" s="624"/>
      <c r="F613" s="624"/>
      <c r="G613" s="624"/>
      <c r="H613" s="624"/>
      <c r="I613" s="624"/>
      <c r="J613" s="624"/>
      <c r="K613" s="624"/>
      <c r="L613" s="624"/>
      <c r="M613" s="624"/>
      <c r="N613" s="624"/>
      <c r="O613" s="624"/>
      <c r="P613" s="624"/>
      <c r="Q613" s="624"/>
      <c r="R613" s="627"/>
      <c r="S613" s="627"/>
      <c r="T613" s="627"/>
      <c r="U613" s="627"/>
      <c r="V613" s="627"/>
      <c r="W613" s="627"/>
      <c r="X613" s="627"/>
      <c r="Y613" s="1228"/>
      <c r="Z613" s="766"/>
      <c r="AA613" s="794"/>
      <c r="AB613" s="313"/>
    </row>
    <row r="614" spans="1:28" s="313" customFormat="1" ht="5.25" customHeight="1" x14ac:dyDescent="0.2">
      <c r="A614" s="269"/>
      <c r="B614" s="216"/>
      <c r="C614" s="628"/>
      <c r="D614" s="1230"/>
      <c r="E614" s="1230"/>
      <c r="F614" s="628"/>
      <c r="G614" s="628"/>
      <c r="H614" s="628"/>
      <c r="I614" s="628"/>
      <c r="J614" s="628"/>
      <c r="K614" s="628"/>
      <c r="L614" s="628"/>
      <c r="M614" s="628"/>
      <c r="N614" s="628"/>
      <c r="O614" s="628"/>
      <c r="P614" s="628"/>
      <c r="Q614" s="628"/>
      <c r="R614" s="628"/>
      <c r="S614" s="628"/>
      <c r="T614" s="628"/>
      <c r="U614" s="628"/>
      <c r="V614" s="628"/>
      <c r="W614" s="628"/>
      <c r="X614" s="628"/>
      <c r="Y614" s="628"/>
      <c r="Z614" s="141"/>
      <c r="AA614" s="794"/>
    </row>
    <row r="615" spans="1:28" s="313" customFormat="1" ht="21" customHeight="1" x14ac:dyDescent="0.2">
      <c r="A615" s="269" t="s">
        <v>1075</v>
      </c>
      <c r="B615" s="216"/>
      <c r="C615" s="628" t="s">
        <v>69</v>
      </c>
      <c r="D615" s="1242"/>
      <c r="E615" s="1242"/>
      <c r="F615" s="628"/>
      <c r="G615" s="628"/>
      <c r="H615" s="628"/>
      <c r="I615" s="1785"/>
      <c r="J615" s="1786"/>
      <c r="K615" s="1786"/>
      <c r="L615" s="1786"/>
      <c r="M615" s="1786"/>
      <c r="N615" s="1786"/>
      <c r="O615" s="1786"/>
      <c r="P615" s="1786"/>
      <c r="Q615" s="1786"/>
      <c r="R615" s="1786"/>
      <c r="S615" s="1786"/>
      <c r="T615" s="1786"/>
      <c r="U615" s="1786"/>
      <c r="V615" s="1786"/>
      <c r="W615" s="1786"/>
      <c r="X615" s="1787"/>
      <c r="Y615" s="628"/>
      <c r="Z615" s="141"/>
      <c r="AA615" s="794">
        <f>IF(I615="?",0,IF(I615&lt;&gt;"",1,0))</f>
        <v>0</v>
      </c>
    </row>
    <row r="616" spans="1:28" s="313" customFormat="1" ht="5.25" customHeight="1" x14ac:dyDescent="0.2">
      <c r="A616" s="269"/>
      <c r="B616" s="216"/>
      <c r="C616" s="627"/>
      <c r="D616" s="1242"/>
      <c r="E616" s="1242"/>
      <c r="F616" s="628"/>
      <c r="G616" s="628"/>
      <c r="H616" s="628"/>
      <c r="I616" s="628"/>
      <c r="J616" s="628"/>
      <c r="K616" s="628"/>
      <c r="L616" s="628"/>
      <c r="M616" s="628"/>
      <c r="N616" s="628"/>
      <c r="O616" s="628"/>
      <c r="P616" s="628"/>
      <c r="Q616" s="628"/>
      <c r="R616" s="628"/>
      <c r="S616" s="628"/>
      <c r="T616" s="628"/>
      <c r="U616" s="628"/>
      <c r="V616" s="628"/>
      <c r="W616" s="628"/>
      <c r="X616" s="628"/>
      <c r="Y616" s="628"/>
      <c r="Z616" s="141"/>
      <c r="AA616" s="794"/>
    </row>
    <row r="617" spans="1:28" s="313" customFormat="1" ht="21" customHeight="1" x14ac:dyDescent="0.2">
      <c r="A617" s="269" t="s">
        <v>1076</v>
      </c>
      <c r="B617" s="221"/>
      <c r="C617" s="628" t="s">
        <v>51</v>
      </c>
      <c r="D617" s="1242"/>
      <c r="E617" s="1242"/>
      <c r="F617" s="628"/>
      <c r="G617" s="628"/>
      <c r="H617" s="628"/>
      <c r="I617" s="1785"/>
      <c r="J617" s="1786"/>
      <c r="K617" s="1786"/>
      <c r="L617" s="1786"/>
      <c r="M617" s="1786"/>
      <c r="N617" s="1786"/>
      <c r="O617" s="1786"/>
      <c r="P617" s="1786"/>
      <c r="Q617" s="1786"/>
      <c r="R617" s="1786"/>
      <c r="S617" s="1786"/>
      <c r="T617" s="1786"/>
      <c r="U617" s="1786"/>
      <c r="V617" s="1786"/>
      <c r="W617" s="1786"/>
      <c r="X617" s="1787"/>
      <c r="Y617" s="628"/>
      <c r="Z617" s="141"/>
      <c r="AA617" s="794">
        <f>IF(I617="?",0,IF(I617&lt;&gt;"",1,0))</f>
        <v>0</v>
      </c>
    </row>
    <row r="618" spans="1:28" s="313" customFormat="1" ht="5.25" customHeight="1" x14ac:dyDescent="0.2">
      <c r="A618" s="269"/>
      <c r="B618" s="216"/>
      <c r="C618" s="627"/>
      <c r="D618" s="1242"/>
      <c r="E618" s="1242"/>
      <c r="F618" s="628"/>
      <c r="G618" s="628"/>
      <c r="H618" s="628"/>
      <c r="I618" s="628"/>
      <c r="J618" s="628"/>
      <c r="K618" s="628"/>
      <c r="L618" s="628"/>
      <c r="M618" s="628"/>
      <c r="N618" s="628"/>
      <c r="O618" s="628"/>
      <c r="P618" s="628"/>
      <c r="Q618" s="628"/>
      <c r="R618" s="628"/>
      <c r="S618" s="628"/>
      <c r="T618" s="628"/>
      <c r="U618" s="628"/>
      <c r="V618" s="628"/>
      <c r="W618" s="628"/>
      <c r="X618" s="628"/>
      <c r="Y618" s="628"/>
      <c r="Z618" s="141"/>
      <c r="AA618" s="794"/>
    </row>
    <row r="619" spans="1:28" s="313" customFormat="1" ht="21" customHeight="1" x14ac:dyDescent="0.2">
      <c r="A619" s="269" t="s">
        <v>1078</v>
      </c>
      <c r="B619" s="221"/>
      <c r="C619" s="628" t="s">
        <v>205</v>
      </c>
      <c r="D619" s="1242"/>
      <c r="E619" s="1242"/>
      <c r="F619" s="628"/>
      <c r="G619" s="628"/>
      <c r="H619" s="628"/>
      <c r="I619" s="1785"/>
      <c r="J619" s="1786"/>
      <c r="K619" s="1786"/>
      <c r="L619" s="1786"/>
      <c r="M619" s="1786"/>
      <c r="N619" s="1786"/>
      <c r="O619" s="1786"/>
      <c r="P619" s="1786"/>
      <c r="Q619" s="1786"/>
      <c r="R619" s="1786"/>
      <c r="S619" s="1786"/>
      <c r="T619" s="1786"/>
      <c r="U619" s="1786"/>
      <c r="V619" s="1786"/>
      <c r="W619" s="1786"/>
      <c r="X619" s="1787"/>
      <c r="Y619" s="628"/>
      <c r="Z619" s="141"/>
      <c r="AA619" s="794">
        <f>IF(I619="?",0,IF(I619&lt;&gt;"",1,0))</f>
        <v>0</v>
      </c>
    </row>
    <row r="620" spans="1:28" s="313" customFormat="1" ht="5.25" customHeight="1" x14ac:dyDescent="0.2">
      <c r="A620" s="269"/>
      <c r="B620" s="214"/>
      <c r="C620" s="215"/>
      <c r="D620" s="215"/>
      <c r="E620" s="215"/>
      <c r="F620" s="215"/>
      <c r="G620" s="215"/>
      <c r="H620" s="215"/>
      <c r="I620" s="215"/>
      <c r="J620" s="215"/>
      <c r="K620" s="215"/>
      <c r="L620" s="215"/>
      <c r="M620" s="215"/>
      <c r="N620" s="215"/>
      <c r="O620" s="215"/>
      <c r="P620" s="215"/>
      <c r="Q620" s="215"/>
      <c r="R620" s="215"/>
      <c r="S620" s="215"/>
      <c r="T620" s="215"/>
      <c r="U620" s="215"/>
      <c r="V620" s="215"/>
      <c r="W620" s="215"/>
      <c r="X620" s="215"/>
      <c r="Y620" s="215"/>
      <c r="Z620" s="145"/>
      <c r="AA620" s="794"/>
    </row>
    <row r="621" spans="1:28" s="313" customFormat="1" ht="5.25" customHeight="1" x14ac:dyDescent="0.2">
      <c r="A621" s="269"/>
      <c r="B621" s="216"/>
      <c r="C621" s="628"/>
      <c r="D621" s="628"/>
      <c r="E621" s="628"/>
      <c r="F621" s="628"/>
      <c r="G621" s="628"/>
      <c r="H621" s="628"/>
      <c r="I621" s="628"/>
      <c r="J621" s="628"/>
      <c r="K621" s="628"/>
      <c r="L621" s="628"/>
      <c r="M621" s="628"/>
      <c r="N621" s="628"/>
      <c r="O621" s="628"/>
      <c r="P621" s="628"/>
      <c r="Q621" s="628"/>
      <c r="R621" s="628"/>
      <c r="S621" s="628"/>
      <c r="T621" s="628"/>
      <c r="U621" s="628"/>
      <c r="V621" s="628"/>
      <c r="W621" s="628"/>
      <c r="X621" s="628"/>
      <c r="Y621" s="628"/>
      <c r="Z621" s="141"/>
      <c r="AA621" s="794"/>
    </row>
    <row r="622" spans="1:28" s="711" customFormat="1" ht="36" customHeight="1" x14ac:dyDescent="0.2">
      <c r="A622" s="269"/>
      <c r="B622" s="211"/>
      <c r="C622" s="2204" t="s">
        <v>750</v>
      </c>
      <c r="D622" s="2325"/>
      <c r="E622" s="2325"/>
      <c r="F622" s="2325"/>
      <c r="G622" s="2325"/>
      <c r="H622" s="2325"/>
      <c r="I622" s="2325"/>
      <c r="J622" s="2325"/>
      <c r="K622" s="2325"/>
      <c r="L622" s="2325"/>
      <c r="M622" s="2325"/>
      <c r="N622" s="2325"/>
      <c r="O622" s="2325"/>
      <c r="P622" s="2325"/>
      <c r="Q622" s="2325"/>
      <c r="R622" s="2325"/>
      <c r="S622" s="2325"/>
      <c r="T622" s="2325"/>
      <c r="U622" s="2325"/>
      <c r="V622" s="2325"/>
      <c r="W622" s="2325"/>
      <c r="X622" s="2326"/>
      <c r="Y622" s="594"/>
      <c r="Z622" s="1231"/>
      <c r="AA622" s="794"/>
      <c r="AB622" s="313"/>
    </row>
    <row r="623" spans="1:28" s="313" customFormat="1" ht="5.25" customHeight="1" x14ac:dyDescent="0.2">
      <c r="A623" s="269"/>
      <c r="B623" s="214"/>
      <c r="C623" s="215"/>
      <c r="D623" s="215"/>
      <c r="E623" s="215"/>
      <c r="F623" s="215"/>
      <c r="G623" s="215"/>
      <c r="H623" s="215"/>
      <c r="I623" s="215"/>
      <c r="J623" s="215"/>
      <c r="K623" s="215"/>
      <c r="L623" s="215"/>
      <c r="M623" s="215"/>
      <c r="N623" s="215"/>
      <c r="O623" s="215"/>
      <c r="P623" s="215"/>
      <c r="Q623" s="215"/>
      <c r="R623" s="215"/>
      <c r="S623" s="215"/>
      <c r="T623" s="215"/>
      <c r="U623" s="215"/>
      <c r="V623" s="215"/>
      <c r="W623" s="215"/>
      <c r="X623" s="215"/>
      <c r="Y623" s="215"/>
      <c r="Z623" s="145"/>
      <c r="AA623" s="794"/>
    </row>
    <row r="624" spans="1:28" s="313" customFormat="1" ht="5.25" customHeight="1" x14ac:dyDescent="0.2">
      <c r="A624" s="269"/>
      <c r="B624" s="216"/>
      <c r="C624" s="628"/>
      <c r="D624" s="628"/>
      <c r="E624" s="628"/>
      <c r="F624" s="628"/>
      <c r="G624" s="628"/>
      <c r="H624" s="628"/>
      <c r="I624" s="628"/>
      <c r="J624" s="628"/>
      <c r="K624" s="628"/>
      <c r="L624" s="628"/>
      <c r="M624" s="628"/>
      <c r="N624" s="628"/>
      <c r="O624" s="628"/>
      <c r="P624" s="628"/>
      <c r="Q624" s="628"/>
      <c r="R624" s="628"/>
      <c r="S624" s="628"/>
      <c r="T624" s="628"/>
      <c r="U624" s="628"/>
      <c r="V624" s="628"/>
      <c r="W624" s="628"/>
      <c r="X624" s="628"/>
      <c r="Y624" s="628"/>
      <c r="Z624" s="141"/>
      <c r="AA624" s="794"/>
    </row>
    <row r="625" spans="1:28" s="313" customFormat="1" ht="30.75" customHeight="1" x14ac:dyDescent="0.2">
      <c r="A625" s="269" t="s">
        <v>1077</v>
      </c>
      <c r="B625" s="216"/>
      <c r="C625" s="1782" t="s">
        <v>837</v>
      </c>
      <c r="D625" s="1782"/>
      <c r="E625" s="1782"/>
      <c r="F625" s="1782"/>
      <c r="G625" s="1782"/>
      <c r="H625" s="1782"/>
      <c r="I625" s="1782"/>
      <c r="J625" s="1782"/>
      <c r="K625" s="1782"/>
      <c r="L625" s="1782"/>
      <c r="M625" s="1782"/>
      <c r="N625" s="1675"/>
      <c r="O625" s="1675"/>
      <c r="P625" s="1675"/>
      <c r="Q625" s="1675"/>
      <c r="R625" s="1675"/>
      <c r="S625" s="1675"/>
      <c r="T625" s="1675"/>
      <c r="U625" s="1229"/>
      <c r="V625" s="1229"/>
      <c r="W625" s="1358" t="s">
        <v>849</v>
      </c>
      <c r="X625" s="1359"/>
      <c r="Y625" s="628"/>
      <c r="Z625" s="141"/>
      <c r="AA625" s="794">
        <f>IF(W625="?",0,IF(W625&lt;&gt;"",1,0))</f>
        <v>0</v>
      </c>
    </row>
    <row r="626" spans="1:28" s="313" customFormat="1" ht="10.5" customHeight="1" x14ac:dyDescent="0.2">
      <c r="A626" s="265" t="str">
        <f>IF($L$4&lt;&gt;"",$L$4,"")</f>
        <v>00000000</v>
      </c>
      <c r="B626" s="183"/>
      <c r="C626" s="184"/>
      <c r="D626" s="184"/>
      <c r="E626" s="184"/>
      <c r="F626" s="184"/>
      <c r="G626" s="184"/>
      <c r="H626" s="184"/>
      <c r="I626" s="184"/>
      <c r="J626" s="184"/>
      <c r="K626" s="184"/>
      <c r="L626" s="184"/>
      <c r="M626" s="184"/>
      <c r="N626" s="184"/>
      <c r="O626" s="184"/>
      <c r="P626" s="184"/>
      <c r="Q626" s="184"/>
      <c r="R626" s="184"/>
      <c r="S626" s="184"/>
      <c r="T626" s="184"/>
      <c r="U626" s="184"/>
      <c r="V626" s="184"/>
      <c r="W626" s="184"/>
      <c r="X626" s="184"/>
      <c r="Y626" s="184"/>
      <c r="Z626" s="149"/>
      <c r="AA626" s="794"/>
    </row>
    <row r="627" spans="1:28" s="313" customFormat="1" ht="5.25" customHeight="1" x14ac:dyDescent="0.2">
      <c r="A627" s="269"/>
      <c r="B627" s="757"/>
      <c r="C627" s="758"/>
      <c r="D627" s="758"/>
      <c r="E627" s="758"/>
      <c r="F627" s="758"/>
      <c r="G627" s="758"/>
      <c r="H627" s="758"/>
      <c r="I627" s="758"/>
      <c r="J627" s="758"/>
      <c r="K627" s="758"/>
      <c r="L627" s="758"/>
      <c r="M627" s="758"/>
      <c r="N627" s="758"/>
      <c r="O627" s="758"/>
      <c r="P627" s="758"/>
      <c r="Q627" s="758"/>
      <c r="R627" s="758"/>
      <c r="S627" s="758"/>
      <c r="T627" s="758"/>
      <c r="U627" s="758"/>
      <c r="V627" s="669"/>
      <c r="W627" s="669"/>
      <c r="X627" s="669"/>
      <c r="Y627" s="669"/>
      <c r="Z627" s="670"/>
      <c r="AA627" s="794"/>
    </row>
    <row r="628" spans="1:28" s="313" customFormat="1" ht="21" customHeight="1" x14ac:dyDescent="0.2">
      <c r="A628" s="269"/>
      <c r="B628" s="259"/>
      <c r="C628" s="2361" t="s">
        <v>942</v>
      </c>
      <c r="D628" s="2074"/>
      <c r="E628" s="2074"/>
      <c r="F628" s="2074"/>
      <c r="G628" s="693" t="s">
        <v>955</v>
      </c>
      <c r="H628" s="1432" t="str">
        <f>$L$10</f>
        <v/>
      </c>
      <c r="I628" s="2362"/>
      <c r="J628" s="2362"/>
      <c r="K628" s="2362"/>
      <c r="L628" s="2362"/>
      <c r="M628" s="2362"/>
      <c r="N628" s="2362"/>
      <c r="O628" s="2362"/>
      <c r="P628" s="2362"/>
      <c r="Q628" s="2362"/>
      <c r="R628" s="2362"/>
      <c r="S628" s="2362"/>
      <c r="T628" s="2363"/>
      <c r="U628" s="2364" t="str">
        <f>$L$4</f>
        <v>00000000</v>
      </c>
      <c r="V628" s="2365"/>
      <c r="W628" s="2365"/>
      <c r="X628" s="2366"/>
      <c r="Y628" s="672"/>
      <c r="Z628" s="175"/>
      <c r="AA628" s="794">
        <f>IF(SUM(AA629:AA702)&gt;0,10000,0)</f>
        <v>0</v>
      </c>
    </row>
    <row r="629" spans="1:28" ht="9" customHeight="1" x14ac:dyDescent="0.2">
      <c r="A629" s="269"/>
      <c r="B629" s="150"/>
      <c r="C629" s="628"/>
      <c r="D629" s="628"/>
      <c r="E629" s="628"/>
      <c r="F629" s="628"/>
      <c r="G629" s="628"/>
      <c r="H629" s="628"/>
      <c r="I629" s="628"/>
      <c r="J629" s="628"/>
      <c r="K629" s="628"/>
      <c r="L629" s="628"/>
      <c r="M629" s="628"/>
      <c r="N629" s="628"/>
      <c r="O629" s="628"/>
      <c r="P629" s="628"/>
      <c r="Q629" s="628"/>
      <c r="R629" s="628"/>
      <c r="S629" s="628"/>
      <c r="T629" s="628"/>
      <c r="U629" s="628"/>
      <c r="V629" s="628"/>
      <c r="W629" s="628"/>
      <c r="X629" s="628"/>
      <c r="Y629" s="179"/>
      <c r="Z629" s="175"/>
      <c r="AA629" s="794"/>
      <c r="AB629" s="313"/>
    </row>
    <row r="630" spans="1:28" ht="21" customHeight="1" x14ac:dyDescent="0.2">
      <c r="A630" s="272" t="s">
        <v>1070</v>
      </c>
      <c r="B630" s="150"/>
      <c r="C630" s="628"/>
      <c r="D630" s="664"/>
      <c r="E630" s="664" t="s">
        <v>1141</v>
      </c>
      <c r="F630" s="2351"/>
      <c r="G630" s="2352"/>
      <c r="H630" s="2352"/>
      <c r="I630" s="2352"/>
      <c r="J630" s="2352"/>
      <c r="K630" s="2352"/>
      <c r="L630" s="2352"/>
      <c r="M630" s="2352"/>
      <c r="N630" s="2352"/>
      <c r="O630" s="2352"/>
      <c r="P630" s="2352"/>
      <c r="Q630" s="2352"/>
      <c r="R630" s="2352"/>
      <c r="S630" s="2352"/>
      <c r="T630" s="2352"/>
      <c r="U630" s="2352"/>
      <c r="V630" s="2352"/>
      <c r="W630" s="2352"/>
      <c r="X630" s="2352"/>
      <c r="Y630" s="179"/>
      <c r="Z630" s="175"/>
      <c r="AA630" s="794">
        <f>IF(F630="?",0,IF(F630&lt;&gt;"",1,0))</f>
        <v>0</v>
      </c>
      <c r="AB630" s="313"/>
    </row>
    <row r="631" spans="1:28" s="313" customFormat="1" ht="5.25" customHeight="1" x14ac:dyDescent="0.2">
      <c r="A631" s="269"/>
      <c r="B631" s="216"/>
      <c r="C631" s="664"/>
      <c r="D631" s="664"/>
      <c r="E631" s="628"/>
      <c r="F631" s="628"/>
      <c r="G631" s="628"/>
      <c r="H631" s="628"/>
      <c r="I631" s="628"/>
      <c r="J631" s="628"/>
      <c r="K631" s="628"/>
      <c r="L631" s="628"/>
      <c r="M631" s="628"/>
      <c r="N631" s="628"/>
      <c r="O631" s="628"/>
      <c r="P631" s="628"/>
      <c r="Q631" s="628"/>
      <c r="R631" s="664"/>
      <c r="S631" s="664"/>
      <c r="T631" s="664"/>
      <c r="U631" s="664"/>
      <c r="V631" s="664"/>
      <c r="W631" s="664"/>
      <c r="X631" s="628"/>
      <c r="Y631" s="1232"/>
      <c r="Z631" s="141"/>
      <c r="AA631" s="794"/>
    </row>
    <row r="632" spans="1:28" ht="21" customHeight="1" x14ac:dyDescent="0.2">
      <c r="A632" s="272" t="s">
        <v>1071</v>
      </c>
      <c r="B632" s="150"/>
      <c r="C632" s="628"/>
      <c r="D632" s="628"/>
      <c r="E632" s="664" t="s">
        <v>799</v>
      </c>
      <c r="F632" s="2351"/>
      <c r="G632" s="2352"/>
      <c r="H632" s="628"/>
      <c r="I632" s="664" t="s">
        <v>693</v>
      </c>
      <c r="J632" s="2351"/>
      <c r="K632" s="2352"/>
      <c r="L632" s="2352"/>
      <c r="M632" s="2352"/>
      <c r="N632" s="2352"/>
      <c r="O632" s="2352"/>
      <c r="P632" s="2352"/>
      <c r="Q632" s="2352"/>
      <c r="R632" s="2352"/>
      <c r="S632" s="2352"/>
      <c r="T632" s="2352"/>
      <c r="U632" s="2352"/>
      <c r="V632" s="2352"/>
      <c r="W632" s="2352"/>
      <c r="X632" s="2352"/>
      <c r="Y632" s="179"/>
      <c r="Z632" s="175"/>
      <c r="AA632" s="794">
        <f>IF(F632="?",0,IF(F632&lt;&gt;"",1,0))+IF(J632="?",0,IF(J632&lt;&gt;"",1,0))</f>
        <v>0</v>
      </c>
      <c r="AB632" s="313"/>
    </row>
    <row r="633" spans="1:28" ht="9" customHeight="1" x14ac:dyDescent="0.2">
      <c r="A633" s="269"/>
      <c r="B633" s="259"/>
      <c r="C633" s="627"/>
      <c r="D633" s="627"/>
      <c r="E633" s="627"/>
      <c r="F633" s="627"/>
      <c r="G633" s="627"/>
      <c r="H633" s="627"/>
      <c r="I633" s="627"/>
      <c r="J633" s="627"/>
      <c r="K633" s="627"/>
      <c r="L633" s="627"/>
      <c r="M633" s="627"/>
      <c r="N633" s="627"/>
      <c r="O633" s="627"/>
      <c r="P633" s="627"/>
      <c r="Q633" s="627"/>
      <c r="R633" s="627"/>
      <c r="S633" s="627"/>
      <c r="T633" s="627"/>
      <c r="U633" s="627"/>
      <c r="V633" s="627"/>
      <c r="W633" s="627"/>
      <c r="X633" s="627"/>
      <c r="Y633" s="206"/>
      <c r="Z633" s="175"/>
      <c r="AA633" s="794"/>
      <c r="AB633" s="313"/>
    </row>
    <row r="634" spans="1:28" s="313" customFormat="1" ht="12" customHeight="1" x14ac:dyDescent="0.2">
      <c r="A634" s="269"/>
      <c r="B634" s="216"/>
      <c r="C634" s="1139"/>
      <c r="D634" s="1135"/>
      <c r="E634" s="1136"/>
      <c r="F634" s="1136"/>
      <c r="G634" s="1136"/>
      <c r="H634" s="1142"/>
      <c r="I634" s="2353" t="s">
        <v>1489</v>
      </c>
      <c r="J634" s="2354"/>
      <c r="K634" s="2354"/>
      <c r="L634" s="2354"/>
      <c r="M634" s="2354"/>
      <c r="N634" s="2354"/>
      <c r="O634" s="2354"/>
      <c r="P634" s="2354"/>
      <c r="Q634" s="2355" t="s">
        <v>1490</v>
      </c>
      <c r="R634" s="2356"/>
      <c r="S634" s="2356"/>
      <c r="T634" s="2356"/>
      <c r="U634" s="2356"/>
      <c r="V634" s="2356"/>
      <c r="W634" s="2356"/>
      <c r="X634" s="2357"/>
      <c r="Y634" s="1232"/>
      <c r="Z634" s="141"/>
      <c r="AA634" s="794"/>
    </row>
    <row r="635" spans="1:28" s="313" customFormat="1" ht="7.5" customHeight="1" thickBot="1" x14ac:dyDescent="0.25">
      <c r="A635" s="269"/>
      <c r="B635" s="216"/>
      <c r="C635" s="1139"/>
      <c r="D635" s="1135"/>
      <c r="E635" s="1136"/>
      <c r="F635" s="1136"/>
      <c r="G635" s="1136"/>
      <c r="H635" s="1140"/>
      <c r="I635" s="1143"/>
      <c r="J635" s="708"/>
      <c r="K635" s="708"/>
      <c r="L635" s="708"/>
      <c r="M635" s="708"/>
      <c r="N635" s="708"/>
      <c r="O635" s="708"/>
      <c r="P635" s="708"/>
      <c r="Q635" s="1143"/>
      <c r="R635" s="1145"/>
      <c r="S635" s="1145"/>
      <c r="T635" s="1145"/>
      <c r="U635" s="1145"/>
      <c r="V635" s="1145"/>
      <c r="W635" s="1145"/>
      <c r="X635" s="1144"/>
      <c r="Y635" s="1232"/>
      <c r="Z635" s="141"/>
      <c r="AA635" s="794"/>
    </row>
    <row r="636" spans="1:28" s="313" customFormat="1" ht="24.75" customHeight="1" thickTop="1" thickBot="1" x14ac:dyDescent="0.25">
      <c r="A636" s="272" t="s">
        <v>1585</v>
      </c>
      <c r="B636" s="216"/>
      <c r="C636" s="2358" t="s">
        <v>1535</v>
      </c>
      <c r="D636" s="2359"/>
      <c r="E636" s="2359"/>
      <c r="F636" s="2359"/>
      <c r="G636" s="2359"/>
      <c r="H636" s="2360"/>
      <c r="I636" s="2313" t="s">
        <v>849</v>
      </c>
      <c r="J636" s="2327"/>
      <c r="K636" s="2328"/>
      <c r="L636" s="2329"/>
      <c r="M636" s="2329"/>
      <c r="N636" s="1363"/>
      <c r="O636" s="1363"/>
      <c r="P636" s="1363"/>
      <c r="Q636" s="2313" t="s">
        <v>849</v>
      </c>
      <c r="R636" s="2327"/>
      <c r="S636" s="2328"/>
      <c r="T636" s="2330"/>
      <c r="U636" s="2330"/>
      <c r="V636" s="2331"/>
      <c r="W636" s="2331"/>
      <c r="X636" s="2318"/>
      <c r="Y636" s="1243"/>
      <c r="Z636" s="141"/>
      <c r="AA636" s="794">
        <f>IF(I636="?",0,IF(I636&lt;&gt;"",1,0))+IF(K636="?",0,IF(K636&lt;&gt;"",1,0))+IF(Q636="?",0,IF(Q636&lt;&gt;"",1,0))+IF(S636="?",0,IF(S636&lt;&gt;"",1,0))</f>
        <v>0</v>
      </c>
    </row>
    <row r="637" spans="1:28" s="313" customFormat="1" ht="6.75" customHeight="1" thickTop="1" x14ac:dyDescent="0.2">
      <c r="A637" s="269"/>
      <c r="B637" s="216"/>
      <c r="C637" s="1141"/>
      <c r="D637" s="1134"/>
      <c r="E637" s="215"/>
      <c r="F637" s="215"/>
      <c r="G637" s="215"/>
      <c r="H637" s="1138"/>
      <c r="I637" s="1146"/>
      <c r="J637" s="227"/>
      <c r="K637" s="227"/>
      <c r="L637" s="227"/>
      <c r="M637" s="227"/>
      <c r="N637" s="227"/>
      <c r="O637" s="227"/>
      <c r="P637" s="1147"/>
      <c r="Q637" s="1146"/>
      <c r="R637" s="227"/>
      <c r="S637" s="227"/>
      <c r="T637" s="227"/>
      <c r="U637" s="227"/>
      <c r="V637" s="227"/>
      <c r="W637" s="227"/>
      <c r="X637" s="1147"/>
      <c r="Y637" s="1243"/>
      <c r="Z637" s="141"/>
      <c r="AA637" s="794"/>
    </row>
    <row r="638" spans="1:28" s="313" customFormat="1" ht="5.25" customHeight="1" thickBot="1" x14ac:dyDescent="0.25">
      <c r="A638" s="269"/>
      <c r="B638" s="216"/>
      <c r="C638" s="1139"/>
      <c r="D638" s="1135"/>
      <c r="E638" s="1136"/>
      <c r="F638" s="1136"/>
      <c r="G638" s="1136"/>
      <c r="H638" s="1140"/>
      <c r="I638" s="1143"/>
      <c r="J638" s="708"/>
      <c r="K638" s="708"/>
      <c r="L638" s="708"/>
      <c r="M638" s="708"/>
      <c r="N638" s="708"/>
      <c r="O638" s="708"/>
      <c r="P638" s="1144"/>
      <c r="Q638" s="1143"/>
      <c r="R638" s="708"/>
      <c r="S638" s="708"/>
      <c r="T638" s="708"/>
      <c r="U638" s="708"/>
      <c r="V638" s="708"/>
      <c r="W638" s="708"/>
      <c r="X638" s="1144"/>
      <c r="Y638" s="1243"/>
      <c r="Z638" s="141"/>
      <c r="AA638" s="794"/>
    </row>
    <row r="639" spans="1:28" s="313" customFormat="1" ht="24.75" customHeight="1" thickTop="1" thickBot="1" x14ac:dyDescent="0.25">
      <c r="A639" s="272" t="s">
        <v>1586</v>
      </c>
      <c r="B639" s="216"/>
      <c r="C639" s="1137" t="s">
        <v>1515</v>
      </c>
      <c r="D639" s="664"/>
      <c r="E639" s="628"/>
      <c r="F639" s="628"/>
      <c r="G639" s="628"/>
      <c r="H639" s="628"/>
      <c r="I639" s="2313" t="s">
        <v>849</v>
      </c>
      <c r="J639" s="2327"/>
      <c r="K639" s="2328"/>
      <c r="L639" s="2329"/>
      <c r="M639" s="2329"/>
      <c r="N639" s="1363"/>
      <c r="O639" s="1363"/>
      <c r="P639" s="1363"/>
      <c r="Q639" s="2313" t="s">
        <v>849</v>
      </c>
      <c r="R639" s="2327"/>
      <c r="S639" s="2328"/>
      <c r="T639" s="2330"/>
      <c r="U639" s="2330"/>
      <c r="V639" s="2331"/>
      <c r="W639" s="2331"/>
      <c r="X639" s="2318"/>
      <c r="Y639" s="1243"/>
      <c r="Z639" s="141"/>
      <c r="AA639" s="794">
        <f>IF(I639="?",0,IF(I639&lt;&gt;"",1,0))+IF(K639="?",0,IF(K639&lt;&gt;"",1,0))+IF(Q639="?",0,IF(Q639&lt;&gt;"",1,0))+IF(S639="?",0,IF(S639&lt;&gt;"",1,0))</f>
        <v>0</v>
      </c>
    </row>
    <row r="640" spans="1:28" s="313" customFormat="1" ht="5.25" customHeight="1" thickTop="1" x14ac:dyDescent="0.2">
      <c r="A640" s="269"/>
      <c r="B640" s="216"/>
      <c r="C640" s="1141"/>
      <c r="D640" s="1134"/>
      <c r="E640" s="215"/>
      <c r="F640" s="215"/>
      <c r="G640" s="215"/>
      <c r="H640" s="1138"/>
      <c r="I640" s="1146"/>
      <c r="J640" s="227"/>
      <c r="K640" s="227"/>
      <c r="L640" s="227"/>
      <c r="M640" s="227"/>
      <c r="N640" s="227"/>
      <c r="O640" s="227"/>
      <c r="P640" s="227"/>
      <c r="Q640" s="1146"/>
      <c r="R640" s="1148"/>
      <c r="S640" s="1148"/>
      <c r="T640" s="1148"/>
      <c r="U640" s="1148"/>
      <c r="V640" s="1148"/>
      <c r="W640" s="1148"/>
      <c r="X640" s="1147"/>
      <c r="Y640" s="1243"/>
      <c r="Z640" s="141"/>
      <c r="AA640" s="794"/>
    </row>
    <row r="641" spans="1:28" s="313" customFormat="1" ht="9" customHeight="1" x14ac:dyDescent="0.2">
      <c r="A641" s="269"/>
      <c r="B641" s="216"/>
      <c r="C641" s="664"/>
      <c r="D641" s="664"/>
      <c r="E641" s="628"/>
      <c r="F641" s="628"/>
      <c r="G641" s="628"/>
      <c r="H641" s="628"/>
      <c r="I641" s="628"/>
      <c r="J641" s="628"/>
      <c r="K641" s="628"/>
      <c r="L641" s="628"/>
      <c r="M641" s="628"/>
      <c r="N641" s="628"/>
      <c r="O641" s="628"/>
      <c r="P641" s="628"/>
      <c r="Q641" s="628"/>
      <c r="R641" s="664"/>
      <c r="S641" s="664"/>
      <c r="T641" s="664"/>
      <c r="U641" s="664"/>
      <c r="V641" s="664"/>
      <c r="W641" s="664"/>
      <c r="X641" s="628"/>
      <c r="Y641" s="1243"/>
      <c r="Z641" s="141"/>
      <c r="AA641" s="794"/>
    </row>
    <row r="642" spans="1:28" s="313" customFormat="1" ht="24" customHeight="1" x14ac:dyDescent="0.2">
      <c r="A642" s="272" t="s">
        <v>1072</v>
      </c>
      <c r="B642" s="216"/>
      <c r="C642" s="2332" t="s">
        <v>1146</v>
      </c>
      <c r="D642" s="2333"/>
      <c r="E642" s="2333"/>
      <c r="F642" s="2333"/>
      <c r="G642" s="2333"/>
      <c r="H642" s="2333"/>
      <c r="I642" s="2333"/>
      <c r="J642" s="2333"/>
      <c r="K642" s="2333"/>
      <c r="L642" s="2333"/>
      <c r="M642" s="2333"/>
      <c r="N642" s="2333"/>
      <c r="O642" s="2333"/>
      <c r="P642" s="2333"/>
      <c r="Q642" s="2333"/>
      <c r="R642" s="2333"/>
      <c r="S642" s="2333"/>
      <c r="T642" s="2333"/>
      <c r="U642" s="1241"/>
      <c r="V642" s="1213" t="s">
        <v>849</v>
      </c>
      <c r="W642" s="93"/>
      <c r="X642" s="1213" t="s">
        <v>849</v>
      </c>
      <c r="Y642" s="664"/>
      <c r="Z642" s="141"/>
      <c r="AA642" s="794">
        <f>IF(V642="?",0,IF(V642&lt;&gt;"",1,0))+IF(X642="?",0,IF(X642&lt;&gt;"",1,0))</f>
        <v>0</v>
      </c>
    </row>
    <row r="643" spans="1:28" s="313" customFormat="1" ht="9" customHeight="1" x14ac:dyDescent="0.2">
      <c r="A643" s="269"/>
      <c r="B643" s="216"/>
      <c r="C643" s="664"/>
      <c r="D643" s="664"/>
      <c r="E643" s="628"/>
      <c r="F643" s="628"/>
      <c r="G643" s="628"/>
      <c r="H643" s="628"/>
      <c r="I643" s="628"/>
      <c r="J643" s="628"/>
      <c r="K643" s="628"/>
      <c r="L643" s="628"/>
      <c r="M643" s="628"/>
      <c r="N643" s="628"/>
      <c r="O643" s="628"/>
      <c r="P643" s="628"/>
      <c r="Q643" s="628"/>
      <c r="R643" s="664"/>
      <c r="S643" s="664"/>
      <c r="T643" s="664"/>
      <c r="U643" s="664"/>
      <c r="V643" s="664"/>
      <c r="W643" s="664"/>
      <c r="X643" s="628"/>
      <c r="Y643" s="1243"/>
      <c r="Z643" s="141"/>
      <c r="AA643" s="794"/>
    </row>
    <row r="644" spans="1:28" s="313" customFormat="1" ht="21" customHeight="1" x14ac:dyDescent="0.2">
      <c r="A644" s="272" t="s">
        <v>1073</v>
      </c>
      <c r="B644" s="216"/>
      <c r="C644" s="664"/>
      <c r="D644" s="664"/>
      <c r="E644" s="664"/>
      <c r="F644" s="664"/>
      <c r="G644" s="664"/>
      <c r="H644" s="664" t="s">
        <v>1042</v>
      </c>
      <c r="I644" s="2334" t="s">
        <v>849</v>
      </c>
      <c r="J644" s="2335"/>
      <c r="K644" s="2335"/>
      <c r="L644" s="2335"/>
      <c r="M644" s="2336"/>
      <c r="N644" s="2336"/>
      <c r="O644" s="2336"/>
      <c r="P644" s="2336"/>
      <c r="Q644" s="2336"/>
      <c r="R644" s="2336"/>
      <c r="S644" s="2336"/>
      <c r="T644" s="2336"/>
      <c r="U644" s="2336"/>
      <c r="V644" s="2336"/>
      <c r="W644" s="2336"/>
      <c r="X644" s="2337"/>
      <c r="Y644" s="1243"/>
      <c r="Z644" s="141"/>
      <c r="AA644" s="794">
        <f>IF(I644="?",0,IF(I644&lt;&gt;"",1,0))</f>
        <v>0</v>
      </c>
    </row>
    <row r="645" spans="1:28" s="313" customFormat="1" ht="5.25" customHeight="1" x14ac:dyDescent="0.2">
      <c r="A645" s="269"/>
      <c r="B645" s="216"/>
      <c r="C645" s="664"/>
      <c r="D645" s="664"/>
      <c r="E645" s="628"/>
      <c r="F645" s="628"/>
      <c r="G645" s="628"/>
      <c r="H645" s="628"/>
      <c r="I645" s="628"/>
      <c r="J645" s="628"/>
      <c r="K645" s="628"/>
      <c r="L645" s="628"/>
      <c r="M645" s="628"/>
      <c r="N645" s="628"/>
      <c r="O645" s="628"/>
      <c r="P645" s="628"/>
      <c r="Q645" s="628"/>
      <c r="R645" s="664"/>
      <c r="S645" s="664"/>
      <c r="T645" s="664"/>
      <c r="U645" s="664"/>
      <c r="V645" s="664"/>
      <c r="W645" s="664"/>
      <c r="X645" s="628"/>
      <c r="Y645" s="1243"/>
      <c r="Z645" s="141"/>
      <c r="AA645" s="794"/>
    </row>
    <row r="646" spans="1:28" s="313" customFormat="1" ht="21" customHeight="1" x14ac:dyDescent="0.2">
      <c r="A646" s="272" t="s">
        <v>1079</v>
      </c>
      <c r="B646" s="216"/>
      <c r="C646" s="628" t="s">
        <v>1517</v>
      </c>
      <c r="D646" s="664"/>
      <c r="E646" s="664"/>
      <c r="F646" s="664"/>
      <c r="G646" s="664"/>
      <c r="H646" s="664"/>
      <c r="I646" s="664"/>
      <c r="J646" s="664"/>
      <c r="K646" s="664"/>
      <c r="L646" s="664"/>
      <c r="M646" s="664"/>
      <c r="N646" s="664"/>
      <c r="O646" s="664"/>
      <c r="P646" s="664"/>
      <c r="Q646" s="1213" t="s">
        <v>849</v>
      </c>
      <c r="R646" s="627" t="s">
        <v>1050</v>
      </c>
      <c r="S646" s="1243"/>
      <c r="T646" s="1213" t="s">
        <v>849</v>
      </c>
      <c r="U646" s="627" t="s">
        <v>1051</v>
      </c>
      <c r="V646" s="1243"/>
      <c r="W646" s="1213" t="s">
        <v>849</v>
      </c>
      <c r="X646" s="627" t="s">
        <v>1052</v>
      </c>
      <c r="Y646" s="1243"/>
      <c r="Z646" s="141"/>
      <c r="AA646" s="794">
        <f>IF(Q646="?",0,IF(Q646&lt;&gt;"",1,0))+IF(T646="?",0,IF(T646&lt;&gt;"",1,0))+IF(W646="?",0,IF(W646&lt;&gt;"",1,0))</f>
        <v>0</v>
      </c>
    </row>
    <row r="647" spans="1:28" ht="9" customHeight="1" x14ac:dyDescent="0.2">
      <c r="A647" s="269"/>
      <c r="B647" s="259"/>
      <c r="C647" s="627"/>
      <c r="D647" s="627"/>
      <c r="E647" s="627"/>
      <c r="F647" s="627"/>
      <c r="G647" s="627"/>
      <c r="H647" s="627"/>
      <c r="I647" s="627"/>
      <c r="J647" s="627"/>
      <c r="K647" s="627"/>
      <c r="L647" s="627"/>
      <c r="M647" s="627"/>
      <c r="N647" s="627"/>
      <c r="O647" s="627"/>
      <c r="P647" s="627"/>
      <c r="Q647" s="627"/>
      <c r="R647" s="627"/>
      <c r="S647" s="627"/>
      <c r="T647" s="627"/>
      <c r="U647" s="627"/>
      <c r="V647" s="627"/>
      <c r="W647" s="627"/>
      <c r="X647" s="627"/>
      <c r="Y647" s="206"/>
      <c r="Z647" s="175"/>
      <c r="AA647" s="794"/>
      <c r="AB647" s="313"/>
    </row>
    <row r="648" spans="1:28" s="312" customFormat="1" ht="27" customHeight="1" x14ac:dyDescent="0.2">
      <c r="A648" s="397" t="s">
        <v>219</v>
      </c>
      <c r="B648" s="155"/>
      <c r="C648" s="2338" t="s">
        <v>1521</v>
      </c>
      <c r="D648" s="2339"/>
      <c r="E648" s="2339"/>
      <c r="F648" s="2339"/>
      <c r="G648" s="2339"/>
      <c r="H648" s="2339"/>
      <c r="I648" s="2339"/>
      <c r="J648" s="2339"/>
      <c r="K648" s="2339"/>
      <c r="L648" s="2339"/>
      <c r="M648" s="2339"/>
      <c r="N648" s="2339"/>
      <c r="O648" s="2339"/>
      <c r="P648" s="2339"/>
      <c r="Q648" s="2339"/>
      <c r="R648" s="2339"/>
      <c r="S648" s="2339"/>
      <c r="T648" s="2340"/>
      <c r="U648" s="2340"/>
      <c r="V648" s="2340"/>
      <c r="W648" s="2340"/>
      <c r="X648" s="2341"/>
      <c r="Y648" s="225"/>
      <c r="Z648" s="156"/>
      <c r="AA648" s="794"/>
      <c r="AB648" s="313"/>
    </row>
    <row r="649" spans="1:28" ht="5.25" customHeight="1" x14ac:dyDescent="0.2">
      <c r="A649" s="269"/>
      <c r="B649" s="259"/>
      <c r="C649" s="627"/>
      <c r="D649" s="627"/>
      <c r="E649" s="627"/>
      <c r="F649" s="627"/>
      <c r="G649" s="627"/>
      <c r="H649" s="627"/>
      <c r="I649" s="627"/>
      <c r="J649" s="627"/>
      <c r="K649" s="627"/>
      <c r="L649" s="627"/>
      <c r="M649" s="627"/>
      <c r="N649" s="627"/>
      <c r="O649" s="627"/>
      <c r="P649" s="627"/>
      <c r="Q649" s="627"/>
      <c r="R649" s="627"/>
      <c r="S649" s="627"/>
      <c r="T649" s="627"/>
      <c r="U649" s="627"/>
      <c r="V649" s="627"/>
      <c r="W649" s="627"/>
      <c r="X649" s="627"/>
      <c r="Y649" s="206"/>
      <c r="Z649" s="175"/>
      <c r="AA649" s="794"/>
      <c r="AB649" s="313"/>
    </row>
    <row r="650" spans="1:28" s="313" customFormat="1" ht="21" customHeight="1" x14ac:dyDescent="0.2">
      <c r="A650" s="272" t="s">
        <v>1251</v>
      </c>
      <c r="B650" s="216"/>
      <c r="C650" s="2342" t="s">
        <v>1370</v>
      </c>
      <c r="D650" s="2342"/>
      <c r="E650" s="2342"/>
      <c r="F650" s="2342"/>
      <c r="G650" s="2342"/>
      <c r="H650" s="2342"/>
      <c r="I650" s="2342"/>
      <c r="J650" s="2342"/>
      <c r="K650" s="2342"/>
      <c r="L650" s="2342"/>
      <c r="M650" s="664"/>
      <c r="N650" s="2343"/>
      <c r="O650" s="2344"/>
      <c r="P650" s="2345"/>
      <c r="Q650" s="627" t="s">
        <v>783</v>
      </c>
      <c r="R650" s="664"/>
      <c r="S650" s="664"/>
      <c r="T650" s="2343"/>
      <c r="U650" s="2343"/>
      <c r="V650" s="2343"/>
      <c r="W650" s="627" t="s">
        <v>1043</v>
      </c>
      <c r="X650" s="664"/>
      <c r="Y650" s="664"/>
      <c r="Z650" s="141"/>
      <c r="AA650" s="794">
        <f>IF(N650="?",0,IF(N650&lt;&gt;"",1,0))+IF(T650="?",0,IF(T650&lt;&gt;"",1,0))</f>
        <v>0</v>
      </c>
    </row>
    <row r="651" spans="1:28" s="313" customFormat="1" ht="5.25" customHeight="1" x14ac:dyDescent="0.2">
      <c r="A651" s="269"/>
      <c r="B651" s="216"/>
      <c r="C651" s="664"/>
      <c r="D651" s="664"/>
      <c r="E651" s="628"/>
      <c r="F651" s="628"/>
      <c r="G651" s="628"/>
      <c r="H651" s="628"/>
      <c r="I651" s="628"/>
      <c r="J651" s="628"/>
      <c r="K651" s="628"/>
      <c r="L651" s="628"/>
      <c r="M651" s="628"/>
      <c r="N651" s="628"/>
      <c r="O651" s="628"/>
      <c r="P651" s="628"/>
      <c r="Q651" s="628"/>
      <c r="R651" s="664"/>
      <c r="S651" s="664"/>
      <c r="T651" s="664"/>
      <c r="U651" s="664"/>
      <c r="V651" s="664"/>
      <c r="W651" s="664"/>
      <c r="X651" s="628"/>
      <c r="Y651" s="1243"/>
      <c r="Z651" s="141"/>
      <c r="AA651" s="794"/>
    </row>
    <row r="652" spans="1:28" s="312" customFormat="1" ht="27" customHeight="1" x14ac:dyDescent="0.2">
      <c r="A652" s="397" t="s">
        <v>219</v>
      </c>
      <c r="B652" s="155"/>
      <c r="C652" s="2338" t="s">
        <v>1262</v>
      </c>
      <c r="D652" s="2339"/>
      <c r="E652" s="2339"/>
      <c r="F652" s="2339"/>
      <c r="G652" s="2339"/>
      <c r="H652" s="2339"/>
      <c r="I652" s="2339"/>
      <c r="J652" s="2339"/>
      <c r="K652" s="2339"/>
      <c r="L652" s="2339"/>
      <c r="M652" s="2339"/>
      <c r="N652" s="2339"/>
      <c r="O652" s="2339"/>
      <c r="P652" s="2339"/>
      <c r="Q652" s="2339"/>
      <c r="R652" s="2339"/>
      <c r="S652" s="2339"/>
      <c r="T652" s="2340"/>
      <c r="U652" s="2340"/>
      <c r="V652" s="2340"/>
      <c r="W652" s="2340"/>
      <c r="X652" s="2341"/>
      <c r="Y652" s="225"/>
      <c r="Z652" s="156"/>
      <c r="AA652" s="794"/>
      <c r="AB652" s="313"/>
    </row>
    <row r="653" spans="1:28" s="313" customFormat="1" ht="5.25" customHeight="1" x14ac:dyDescent="0.2">
      <c r="A653" s="269"/>
      <c r="B653" s="216"/>
      <c r="C653" s="664"/>
      <c r="D653" s="664"/>
      <c r="E653" s="628"/>
      <c r="F653" s="628"/>
      <c r="G653" s="628"/>
      <c r="H653" s="628"/>
      <c r="I653" s="628"/>
      <c r="J653" s="628"/>
      <c r="K653" s="628"/>
      <c r="L653" s="628"/>
      <c r="M653" s="628"/>
      <c r="N653" s="628"/>
      <c r="O653" s="628"/>
      <c r="P653" s="628"/>
      <c r="Q653" s="628"/>
      <c r="R653" s="664"/>
      <c r="S653" s="664"/>
      <c r="T653" s="664"/>
      <c r="U653" s="664"/>
      <c r="V653" s="664"/>
      <c r="W653" s="664"/>
      <c r="X653" s="628"/>
      <c r="Y653" s="1243"/>
      <c r="Z653" s="141"/>
      <c r="AA653" s="794"/>
    </row>
    <row r="654" spans="1:28" s="313" customFormat="1" ht="21" customHeight="1" x14ac:dyDescent="0.2">
      <c r="A654" s="272" t="s">
        <v>1252</v>
      </c>
      <c r="B654" s="216"/>
      <c r="C654" s="2342" t="s">
        <v>1371</v>
      </c>
      <c r="D654" s="2342"/>
      <c r="E654" s="2342"/>
      <c r="F654" s="2342"/>
      <c r="G654" s="2342"/>
      <c r="H654" s="2342"/>
      <c r="I654" s="2342"/>
      <c r="J654" s="2342"/>
      <c r="K654" s="2342"/>
      <c r="L654" s="2342"/>
      <c r="M654" s="664"/>
      <c r="N654" s="2343"/>
      <c r="O654" s="2344"/>
      <c r="P654" s="2345"/>
      <c r="Q654" s="627" t="s">
        <v>783</v>
      </c>
      <c r="R654" s="664"/>
      <c r="S654" s="664"/>
      <c r="T654" s="2343"/>
      <c r="U654" s="2344"/>
      <c r="V654" s="2345"/>
      <c r="W654" s="627" t="s">
        <v>1043</v>
      </c>
      <c r="X654" s="664"/>
      <c r="Y654" s="664"/>
      <c r="Z654" s="141"/>
      <c r="AA654" s="794">
        <f>IF(N654="?",0,IF(N654&lt;&gt;"",1,0))+IF(T654="?",0,IF(T654&lt;&gt;"",1,0))</f>
        <v>0</v>
      </c>
    </row>
    <row r="655" spans="1:28" s="313" customFormat="1" ht="9" customHeight="1" x14ac:dyDescent="0.2">
      <c r="A655" s="269"/>
      <c r="B655" s="259"/>
      <c r="C655" s="627"/>
      <c r="D655" s="627"/>
      <c r="E655" s="627"/>
      <c r="F655" s="627"/>
      <c r="G655" s="627"/>
      <c r="H655" s="627"/>
      <c r="I655" s="627"/>
      <c r="J655" s="627"/>
      <c r="K655" s="627"/>
      <c r="L655" s="627"/>
      <c r="M655" s="627"/>
      <c r="N655" s="627"/>
      <c r="O655" s="627"/>
      <c r="P655" s="627"/>
      <c r="Q655" s="627"/>
      <c r="R655" s="627"/>
      <c r="S655" s="627"/>
      <c r="T655" s="627"/>
      <c r="U655" s="627"/>
      <c r="V655" s="627"/>
      <c r="W655" s="627"/>
      <c r="X655" s="627"/>
      <c r="Y655" s="206"/>
      <c r="Z655" s="175"/>
      <c r="AA655" s="794"/>
    </row>
    <row r="656" spans="1:28" s="312" customFormat="1" ht="23.25" customHeight="1" x14ac:dyDescent="0.2">
      <c r="A656" s="397" t="s">
        <v>219</v>
      </c>
      <c r="B656" s="155"/>
      <c r="C656" s="2320" t="s">
        <v>1491</v>
      </c>
      <c r="D656" s="2321"/>
      <c r="E656" s="2321"/>
      <c r="F656" s="2321"/>
      <c r="G656" s="2321"/>
      <c r="H656" s="2321"/>
      <c r="I656" s="2321"/>
      <c r="J656" s="2321"/>
      <c r="K656" s="2321"/>
      <c r="L656" s="2321"/>
      <c r="M656" s="2321"/>
      <c r="N656" s="2321"/>
      <c r="O656" s="2321"/>
      <c r="P656" s="2321"/>
      <c r="Q656" s="2321"/>
      <c r="R656" s="2321"/>
      <c r="S656" s="2321"/>
      <c r="T656" s="2346"/>
      <c r="U656" s="2346"/>
      <c r="V656" s="2346"/>
      <c r="W656" s="2346"/>
      <c r="X656" s="2347"/>
      <c r="Y656" s="225"/>
      <c r="Z656" s="156"/>
      <c r="AA656" s="794"/>
      <c r="AB656" s="313"/>
    </row>
    <row r="657" spans="1:28" s="313" customFormat="1" ht="5.25" customHeight="1" x14ac:dyDescent="0.2">
      <c r="A657" s="269"/>
      <c r="B657" s="259"/>
      <c r="C657" s="627"/>
      <c r="D657" s="627"/>
      <c r="E657" s="627"/>
      <c r="F657" s="627"/>
      <c r="G657" s="627"/>
      <c r="H657" s="627"/>
      <c r="I657" s="627"/>
      <c r="J657" s="627"/>
      <c r="K657" s="627"/>
      <c r="L657" s="627"/>
      <c r="M657" s="627"/>
      <c r="N657" s="627"/>
      <c r="O657" s="627"/>
      <c r="P657" s="627"/>
      <c r="Q657" s="627"/>
      <c r="R657" s="627"/>
      <c r="S657" s="627"/>
      <c r="T657" s="627"/>
      <c r="U657" s="627"/>
      <c r="V657" s="627"/>
      <c r="W657" s="627"/>
      <c r="X657" s="627"/>
      <c r="Y657" s="206"/>
      <c r="Z657" s="175"/>
      <c r="AA657" s="794"/>
    </row>
    <row r="658" spans="1:28" s="313" customFormat="1" ht="21" customHeight="1" x14ac:dyDescent="0.2">
      <c r="A658" s="272" t="s">
        <v>1074</v>
      </c>
      <c r="B658" s="216"/>
      <c r="C658" s="628" t="s">
        <v>1831</v>
      </c>
      <c r="D658" s="664"/>
      <c r="E658" s="664"/>
      <c r="F658" s="664"/>
      <c r="G658" s="664"/>
      <c r="H658" s="664"/>
      <c r="I658" s="664"/>
      <c r="J658" s="628"/>
      <c r="K658" s="628"/>
      <c r="L658" s="628"/>
      <c r="M658" s="628"/>
      <c r="N658" s="628"/>
      <c r="O658" s="628"/>
      <c r="P658" s="628"/>
      <c r="Q658" s="628"/>
      <c r="R658" s="628"/>
      <c r="S658" s="628"/>
      <c r="T658" s="2343"/>
      <c r="U658" s="2344"/>
      <c r="V658" s="2345"/>
      <c r="W658" s="627" t="s">
        <v>122</v>
      </c>
      <c r="X658" s="664"/>
      <c r="Y658" s="664"/>
      <c r="Z658" s="141"/>
      <c r="AA658" s="794">
        <f>IF(T658="?",0,IF(T658&lt;&gt;"",1,0))</f>
        <v>0</v>
      </c>
    </row>
    <row r="659" spans="1:28" s="313" customFormat="1" ht="5.25" customHeight="1" x14ac:dyDescent="0.2">
      <c r="A659" s="269"/>
      <c r="B659" s="259"/>
      <c r="C659" s="627"/>
      <c r="D659" s="627"/>
      <c r="E659" s="627"/>
      <c r="F659" s="627"/>
      <c r="G659" s="627"/>
      <c r="H659" s="627"/>
      <c r="I659" s="627"/>
      <c r="J659" s="627"/>
      <c r="K659" s="627"/>
      <c r="L659" s="627"/>
      <c r="M659" s="627"/>
      <c r="N659" s="627"/>
      <c r="O659" s="627"/>
      <c r="P659" s="627"/>
      <c r="Q659" s="627"/>
      <c r="R659" s="627"/>
      <c r="S659" s="627"/>
      <c r="T659" s="627"/>
      <c r="U659" s="627"/>
      <c r="V659" s="627"/>
      <c r="W659" s="627"/>
      <c r="X659" s="206"/>
      <c r="Y659" s="206"/>
      <c r="Z659" s="175"/>
      <c r="AA659" s="794"/>
    </row>
    <row r="660" spans="1:28" s="313" customFormat="1" ht="21" customHeight="1" x14ac:dyDescent="0.2">
      <c r="A660" s="272" t="s">
        <v>1587</v>
      </c>
      <c r="B660" s="216"/>
      <c r="C660" s="628" t="s">
        <v>1749</v>
      </c>
      <c r="D660" s="664"/>
      <c r="E660" s="664"/>
      <c r="F660" s="664"/>
      <c r="G660" s="664"/>
      <c r="H660" s="664"/>
      <c r="I660" s="664"/>
      <c r="J660" s="628"/>
      <c r="K660" s="628"/>
      <c r="L660" s="628"/>
      <c r="M660" s="664"/>
      <c r="N660" s="2348"/>
      <c r="O660" s="2349"/>
      <c r="P660" s="2350"/>
      <c r="Q660" s="627" t="s">
        <v>1493</v>
      </c>
      <c r="R660" s="628"/>
      <c r="S660" s="628"/>
      <c r="T660" s="2348"/>
      <c r="U660" s="2349"/>
      <c r="V660" s="2350"/>
      <c r="W660" s="627" t="s">
        <v>1492</v>
      </c>
      <c r="X660" s="664"/>
      <c r="Y660" s="664"/>
      <c r="Z660" s="141"/>
      <c r="AA660" s="794">
        <f>IF(N660="?",0,IF(N660&lt;&gt;"",1,0))+IF(T660="?",0,IF(T660&lt;&gt;"",1,0))</f>
        <v>0</v>
      </c>
    </row>
    <row r="661" spans="1:28" s="313" customFormat="1" ht="9" customHeight="1" x14ac:dyDescent="0.2">
      <c r="A661" s="269"/>
      <c r="B661" s="259"/>
      <c r="C661" s="627"/>
      <c r="D661" s="627"/>
      <c r="E661" s="627"/>
      <c r="F661" s="627"/>
      <c r="G661" s="627"/>
      <c r="H661" s="627"/>
      <c r="I661" s="627"/>
      <c r="J661" s="627"/>
      <c r="K661" s="627"/>
      <c r="L661" s="627"/>
      <c r="M661" s="627"/>
      <c r="N661" s="627"/>
      <c r="O661" s="627"/>
      <c r="P661" s="627"/>
      <c r="Q661" s="627"/>
      <c r="R661" s="627"/>
      <c r="S661" s="627"/>
      <c r="T661" s="627"/>
      <c r="U661" s="627"/>
      <c r="V661" s="627"/>
      <c r="W661" s="627"/>
      <c r="X661" s="627"/>
      <c r="Y661" s="206"/>
      <c r="Z661" s="175"/>
      <c r="AA661" s="794"/>
    </row>
    <row r="662" spans="1:28" s="313" customFormat="1" ht="36" customHeight="1" x14ac:dyDescent="0.2">
      <c r="A662" s="746" t="s">
        <v>219</v>
      </c>
      <c r="B662" s="221"/>
      <c r="C662" s="1543" t="s">
        <v>1516</v>
      </c>
      <c r="D662" s="2218"/>
      <c r="E662" s="2218"/>
      <c r="F662" s="2218"/>
      <c r="G662" s="2218"/>
      <c r="H662" s="2218"/>
      <c r="I662" s="2218"/>
      <c r="J662" s="2218"/>
      <c r="K662" s="2218"/>
      <c r="L662" s="2218"/>
      <c r="M662" s="2218"/>
      <c r="N662" s="2218"/>
      <c r="O662" s="2218"/>
      <c r="P662" s="2218"/>
      <c r="Q662" s="2218"/>
      <c r="R662" s="2218"/>
      <c r="S662" s="2218"/>
      <c r="T662" s="2218"/>
      <c r="U662" s="2218"/>
      <c r="V662" s="2218"/>
      <c r="W662" s="2218"/>
      <c r="X662" s="2219"/>
      <c r="Y662" s="1240"/>
      <c r="Z662" s="254"/>
      <c r="AA662" s="794"/>
    </row>
    <row r="663" spans="1:28" s="313" customFormat="1" ht="5.25" customHeight="1" x14ac:dyDescent="0.2">
      <c r="A663" s="269"/>
      <c r="B663" s="259"/>
      <c r="C663" s="627"/>
      <c r="D663" s="627"/>
      <c r="E663" s="627"/>
      <c r="F663" s="627"/>
      <c r="G663" s="627"/>
      <c r="H663" s="627"/>
      <c r="I663" s="627"/>
      <c r="J663" s="627"/>
      <c r="K663" s="627"/>
      <c r="L663" s="627"/>
      <c r="M663" s="627"/>
      <c r="N663" s="627"/>
      <c r="O663" s="627"/>
      <c r="P663" s="627"/>
      <c r="Q663" s="627"/>
      <c r="R663" s="627"/>
      <c r="S663" s="627"/>
      <c r="T663" s="627"/>
      <c r="U663" s="627"/>
      <c r="V663" s="627"/>
      <c r="W663" s="627"/>
      <c r="X663" s="627"/>
      <c r="Y663" s="206"/>
      <c r="Z663" s="175"/>
      <c r="AA663" s="794"/>
    </row>
    <row r="664" spans="1:28" s="313" customFormat="1" ht="12" customHeight="1" x14ac:dyDescent="0.2">
      <c r="A664" s="269"/>
      <c r="B664" s="216"/>
      <c r="C664" s="242" t="s">
        <v>1495</v>
      </c>
      <c r="D664" s="1149"/>
      <c r="E664" s="1149"/>
      <c r="F664" s="1149"/>
      <c r="G664" s="1149"/>
      <c r="H664" s="1149"/>
      <c r="I664" s="1149"/>
      <c r="J664" s="1149"/>
      <c r="K664" s="1149"/>
      <c r="L664" s="1149"/>
      <c r="M664" s="1149"/>
      <c r="N664" s="1149"/>
      <c r="O664" s="1149"/>
      <c r="P664" s="1149"/>
      <c r="Q664" s="1149"/>
      <c r="R664" s="1149"/>
      <c r="S664" s="1149"/>
      <c r="T664" s="1149"/>
      <c r="U664" s="1149"/>
      <c r="V664" s="1149"/>
      <c r="W664" s="1149"/>
      <c r="X664" s="1149"/>
      <c r="Y664" s="1243"/>
      <c r="Z664" s="141"/>
      <c r="AA664" s="794"/>
    </row>
    <row r="665" spans="1:28" s="313" customFormat="1" ht="5.25" customHeight="1" thickBot="1" x14ac:dyDescent="0.25">
      <c r="A665" s="269"/>
      <c r="B665" s="216"/>
      <c r="C665" s="1139"/>
      <c r="D665" s="1135"/>
      <c r="E665" s="1136"/>
      <c r="F665" s="1136"/>
      <c r="G665" s="1143"/>
      <c r="H665" s="708"/>
      <c r="I665" s="708"/>
      <c r="J665" s="708"/>
      <c r="K665" s="708"/>
      <c r="L665" s="708"/>
      <c r="M665" s="708"/>
      <c r="N665" s="708"/>
      <c r="O665" s="708"/>
      <c r="P665" s="708"/>
      <c r="Q665" s="708"/>
      <c r="R665" s="708"/>
      <c r="S665" s="1145"/>
      <c r="T665" s="1145"/>
      <c r="U665" s="1145"/>
      <c r="V665" s="1145"/>
      <c r="W665" s="1145"/>
      <c r="X665" s="1144"/>
      <c r="Y665" s="1243"/>
      <c r="Z665" s="141"/>
      <c r="AA665" s="794"/>
    </row>
    <row r="666" spans="1:28" s="313" customFormat="1" ht="24" customHeight="1" thickTop="1" thickBot="1" x14ac:dyDescent="0.25">
      <c r="A666" s="1236" t="s">
        <v>1588</v>
      </c>
      <c r="B666" s="216"/>
      <c r="C666" s="2313" t="s">
        <v>849</v>
      </c>
      <c r="D666" s="2314"/>
      <c r="E666" s="2315"/>
      <c r="F666" s="2316"/>
      <c r="G666" s="2317"/>
      <c r="H666" s="1363"/>
      <c r="I666" s="1363"/>
      <c r="J666" s="1363"/>
      <c r="K666" s="1363"/>
      <c r="L666" s="1363"/>
      <c r="M666" s="1363"/>
      <c r="N666" s="1363"/>
      <c r="O666" s="1363"/>
      <c r="P666" s="1363"/>
      <c r="Q666" s="1363"/>
      <c r="R666" s="1363"/>
      <c r="S666" s="1363"/>
      <c r="T666" s="1363"/>
      <c r="U666" s="1363"/>
      <c r="V666" s="1363"/>
      <c r="W666" s="1363"/>
      <c r="X666" s="2318"/>
      <c r="Y666" s="1243"/>
      <c r="Z666" s="141"/>
      <c r="AA666" s="794">
        <f>IF(C666="?",0,IF(C666&lt;&gt;"",1,0))+IF(G666="?",0,IF(G666&lt;&gt;"",1,0))</f>
        <v>0</v>
      </c>
    </row>
    <row r="667" spans="1:28" s="313" customFormat="1" ht="5.25" customHeight="1" thickTop="1" x14ac:dyDescent="0.2">
      <c r="A667" s="269"/>
      <c r="B667" s="216"/>
      <c r="C667" s="1141"/>
      <c r="D667" s="1134"/>
      <c r="E667" s="215"/>
      <c r="F667" s="215"/>
      <c r="G667" s="1146"/>
      <c r="H667" s="227"/>
      <c r="I667" s="227"/>
      <c r="J667" s="227"/>
      <c r="K667" s="227"/>
      <c r="L667" s="227"/>
      <c r="M667" s="227"/>
      <c r="N667" s="227"/>
      <c r="O667" s="227"/>
      <c r="P667" s="227"/>
      <c r="Q667" s="227"/>
      <c r="R667" s="227"/>
      <c r="S667" s="227"/>
      <c r="T667" s="227"/>
      <c r="U667" s="227"/>
      <c r="V667" s="227"/>
      <c r="W667" s="227"/>
      <c r="X667" s="1147"/>
      <c r="Y667" s="1243"/>
      <c r="Z667" s="141"/>
      <c r="AA667" s="794"/>
    </row>
    <row r="668" spans="1:28" s="313" customFormat="1" ht="9" customHeight="1" x14ac:dyDescent="0.2">
      <c r="A668" s="265" t="str">
        <f>IF(L611&lt;&gt;"",L611,"")</f>
        <v/>
      </c>
      <c r="B668" s="635"/>
      <c r="C668" s="262"/>
      <c r="D668" s="262"/>
      <c r="E668" s="262"/>
      <c r="F668" s="262"/>
      <c r="G668" s="262"/>
      <c r="H668" s="262"/>
      <c r="I668" s="262"/>
      <c r="J668" s="262"/>
      <c r="K668" s="262"/>
      <c r="L668" s="262"/>
      <c r="M668" s="262"/>
      <c r="N668" s="262"/>
      <c r="O668" s="262"/>
      <c r="P668" s="262"/>
      <c r="Q668" s="262"/>
      <c r="R668" s="262"/>
      <c r="S668" s="262"/>
      <c r="T668" s="262"/>
      <c r="U668" s="262"/>
      <c r="V668" s="262"/>
      <c r="W668" s="262"/>
      <c r="X668" s="262"/>
      <c r="Y668" s="668"/>
      <c r="Z668" s="196"/>
      <c r="AA668" s="794"/>
    </row>
    <row r="669" spans="1:28" s="313" customFormat="1" ht="5.25" customHeight="1" x14ac:dyDescent="0.2">
      <c r="A669" s="269"/>
      <c r="B669" s="1237"/>
      <c r="C669" s="817"/>
      <c r="D669" s="817"/>
      <c r="E669" s="817"/>
      <c r="F669" s="817"/>
      <c r="G669" s="817"/>
      <c r="H669" s="817"/>
      <c r="I669" s="817"/>
      <c r="J669" s="817"/>
      <c r="K669" s="817"/>
      <c r="L669" s="817"/>
      <c r="M669" s="817"/>
      <c r="N669" s="817"/>
      <c r="O669" s="817"/>
      <c r="P669" s="817"/>
      <c r="Q669" s="817"/>
      <c r="R669" s="817"/>
      <c r="S669" s="817"/>
      <c r="T669" s="817"/>
      <c r="U669" s="817"/>
      <c r="V669" s="817"/>
      <c r="W669" s="817"/>
      <c r="X669" s="817"/>
      <c r="Y669" s="1238"/>
      <c r="Z669" s="871"/>
      <c r="AA669" s="794"/>
    </row>
    <row r="670" spans="1:28" s="313" customFormat="1" ht="24" customHeight="1" x14ac:dyDescent="0.2">
      <c r="A670" s="385"/>
      <c r="B670" s="259"/>
      <c r="C670" s="224" t="s">
        <v>1759</v>
      </c>
      <c r="D670" s="627"/>
      <c r="E670" s="627"/>
      <c r="F670" s="627"/>
      <c r="G670" s="627"/>
      <c r="H670" s="627"/>
      <c r="I670" s="627"/>
      <c r="J670" s="627"/>
      <c r="K670" s="627"/>
      <c r="L670" s="627"/>
      <c r="M670" s="2319" t="str">
        <f>IF(J632&lt;&gt;"",J632,"")</f>
        <v/>
      </c>
      <c r="N670" s="1751"/>
      <c r="O670" s="1751"/>
      <c r="P670" s="1751"/>
      <c r="Q670" s="1751"/>
      <c r="R670" s="1751"/>
      <c r="S670" s="1751"/>
      <c r="T670" s="1751"/>
      <c r="U670" s="1751"/>
      <c r="V670" s="1751"/>
      <c r="W670" s="1751"/>
      <c r="X670" s="1751"/>
      <c r="Y670" s="206"/>
      <c r="Z670" s="175"/>
      <c r="AA670" s="794"/>
    </row>
    <row r="671" spans="1:28" s="764" customFormat="1" ht="5.25" customHeight="1" x14ac:dyDescent="0.2">
      <c r="A671" s="269"/>
      <c r="B671" s="216"/>
      <c r="C671" s="627"/>
      <c r="D671" s="628"/>
      <c r="E671" s="627"/>
      <c r="F671" s="627"/>
      <c r="G671" s="627"/>
      <c r="H671" s="627"/>
      <c r="I671" s="627"/>
      <c r="J671" s="627"/>
      <c r="K671" s="627"/>
      <c r="L671" s="627"/>
      <c r="M671" s="627"/>
      <c r="N671" s="627"/>
      <c r="O671" s="627"/>
      <c r="P671" s="627"/>
      <c r="Q671" s="627"/>
      <c r="R671" s="627"/>
      <c r="S671" s="1241"/>
      <c r="T671" s="1241"/>
      <c r="U671" s="1241"/>
      <c r="V671" s="1241"/>
      <c r="W671" s="1241"/>
      <c r="X671" s="1241"/>
      <c r="Y671" s="1243"/>
      <c r="Z671" s="141"/>
      <c r="AA671" s="797"/>
      <c r="AB671" s="313"/>
    </row>
    <row r="672" spans="1:28" s="312" customFormat="1" ht="15" customHeight="1" x14ac:dyDescent="0.2">
      <c r="A672" s="397" t="s">
        <v>219</v>
      </c>
      <c r="B672" s="155"/>
      <c r="C672" s="2320" t="s">
        <v>1054</v>
      </c>
      <c r="D672" s="2321"/>
      <c r="E672" s="2321"/>
      <c r="F672" s="2321"/>
      <c r="G672" s="2321"/>
      <c r="H672" s="2321"/>
      <c r="I672" s="2321"/>
      <c r="J672" s="2321"/>
      <c r="K672" s="2321"/>
      <c r="L672" s="2321"/>
      <c r="M672" s="2321"/>
      <c r="N672" s="2321"/>
      <c r="O672" s="2321"/>
      <c r="P672" s="2321"/>
      <c r="Q672" s="2321"/>
      <c r="R672" s="2321"/>
      <c r="S672" s="2321"/>
      <c r="T672" s="2322"/>
      <c r="U672" s="2322"/>
      <c r="V672" s="2322"/>
      <c r="W672" s="2322"/>
      <c r="X672" s="2323"/>
      <c r="Y672" s="225"/>
      <c r="Z672" s="156"/>
      <c r="AA672" s="794"/>
      <c r="AB672" s="313"/>
    </row>
    <row r="673" spans="1:28" s="313" customFormat="1" ht="9" customHeight="1" x14ac:dyDescent="0.2">
      <c r="A673" s="269"/>
      <c r="B673" s="259"/>
      <c r="C673" s="627"/>
      <c r="D673" s="627"/>
      <c r="E673" s="627"/>
      <c r="F673" s="627"/>
      <c r="G673" s="627"/>
      <c r="H673" s="627"/>
      <c r="I673" s="627"/>
      <c r="J673" s="627"/>
      <c r="K673" s="627"/>
      <c r="L673" s="627"/>
      <c r="M673" s="627"/>
      <c r="N673" s="627"/>
      <c r="O673" s="627"/>
      <c r="P673" s="627"/>
      <c r="Q673" s="627"/>
      <c r="R673" s="627"/>
      <c r="S673" s="627"/>
      <c r="T673" s="627"/>
      <c r="U673" s="627"/>
      <c r="V673" s="627"/>
      <c r="W673" s="627"/>
      <c r="X673" s="627"/>
      <c r="Y673" s="206"/>
      <c r="Z673" s="175"/>
      <c r="AA673" s="794"/>
    </row>
    <row r="674" spans="1:28" s="313" customFormat="1" ht="21" customHeight="1" x14ac:dyDescent="0.2">
      <c r="A674" s="272" t="s">
        <v>1744</v>
      </c>
      <c r="B674" s="216"/>
      <c r="C674" s="627"/>
      <c r="D674" s="1213" t="s">
        <v>849</v>
      </c>
      <c r="E674" s="627" t="s">
        <v>1673</v>
      </c>
      <c r="F674" s="627"/>
      <c r="G674" s="627"/>
      <c r="H674" s="627"/>
      <c r="I674" s="627"/>
      <c r="J674" s="627"/>
      <c r="K674" s="627"/>
      <c r="L674" s="627"/>
      <c r="M674" s="627"/>
      <c r="N674" s="627"/>
      <c r="O674" s="627"/>
      <c r="P674" s="627"/>
      <c r="Q674" s="627"/>
      <c r="R674" s="627"/>
      <c r="S674" s="627"/>
      <c r="T674" s="627"/>
      <c r="U674" s="627"/>
      <c r="V674" s="627"/>
      <c r="W674" s="627"/>
      <c r="X674" s="627"/>
      <c r="Y674" s="206"/>
      <c r="Z674" s="141"/>
      <c r="AA674" s="794">
        <f>IF(D674="?",0,IF(D674&lt;&gt;"",1,0))</f>
        <v>0</v>
      </c>
    </row>
    <row r="675" spans="1:28" s="764" customFormat="1" ht="5.25" customHeight="1" x14ac:dyDescent="0.2">
      <c r="A675" s="269"/>
      <c r="B675" s="216"/>
      <c r="C675" s="627"/>
      <c r="D675" s="628"/>
      <c r="E675" s="627"/>
      <c r="F675" s="627"/>
      <c r="G675" s="627"/>
      <c r="H675" s="627"/>
      <c r="I675" s="627"/>
      <c r="J675" s="627"/>
      <c r="K675" s="627"/>
      <c r="L675" s="627"/>
      <c r="M675" s="627"/>
      <c r="N675" s="627"/>
      <c r="O675" s="627"/>
      <c r="P675" s="627"/>
      <c r="Q675" s="627"/>
      <c r="R675" s="627"/>
      <c r="S675" s="1241"/>
      <c r="T675" s="1241"/>
      <c r="U675" s="1241"/>
      <c r="V675" s="1241"/>
      <c r="W675" s="1241"/>
      <c r="X675" s="1241"/>
      <c r="Y675" s="1243"/>
      <c r="Z675" s="141"/>
      <c r="AA675" s="797"/>
      <c r="AB675" s="313"/>
    </row>
    <row r="676" spans="1:28" s="313" customFormat="1" ht="21" customHeight="1" x14ac:dyDescent="0.2">
      <c r="A676" s="272" t="s">
        <v>1745</v>
      </c>
      <c r="B676" s="216"/>
      <c r="C676" s="627"/>
      <c r="D676" s="1213" t="s">
        <v>849</v>
      </c>
      <c r="E676" s="627" t="s">
        <v>1672</v>
      </c>
      <c r="F676" s="627"/>
      <c r="G676" s="627"/>
      <c r="H676" s="627"/>
      <c r="I676" s="627"/>
      <c r="J676" s="627"/>
      <c r="K676" s="627"/>
      <c r="L676" s="627"/>
      <c r="M676" s="627"/>
      <c r="N676" s="627"/>
      <c r="O676" s="627"/>
      <c r="P676" s="627"/>
      <c r="Q676" s="627"/>
      <c r="R676" s="1241"/>
      <c r="S676" s="1241"/>
      <c r="T676" s="1241"/>
      <c r="U676" s="1241"/>
      <c r="V676" s="1241"/>
      <c r="W676" s="1241"/>
      <c r="X676" s="627"/>
      <c r="Y676" s="206"/>
      <c r="Z676" s="141"/>
      <c r="AA676" s="794">
        <f>IF(D676="?",0,IF(D676&lt;&gt;"",1,0))</f>
        <v>0</v>
      </c>
    </row>
    <row r="677" spans="1:28" s="764" customFormat="1" ht="5.25" customHeight="1" x14ac:dyDescent="0.2">
      <c r="A677" s="269"/>
      <c r="B677" s="216"/>
      <c r="C677" s="627"/>
      <c r="D677" s="628"/>
      <c r="E677" s="627"/>
      <c r="F677" s="627"/>
      <c r="G677" s="627"/>
      <c r="H677" s="627"/>
      <c r="I677" s="627"/>
      <c r="J677" s="627"/>
      <c r="K677" s="627"/>
      <c r="L677" s="627"/>
      <c r="M677" s="627"/>
      <c r="N677" s="627"/>
      <c r="O677" s="627"/>
      <c r="P677" s="627"/>
      <c r="Q677" s="627"/>
      <c r="R677" s="627"/>
      <c r="S677" s="1241"/>
      <c r="T677" s="1241"/>
      <c r="U677" s="1241"/>
      <c r="V677" s="1241"/>
      <c r="W677" s="1241"/>
      <c r="X677" s="1241"/>
      <c r="Y677" s="1243"/>
      <c r="Z677" s="141"/>
      <c r="AA677" s="797"/>
      <c r="AB677" s="313"/>
    </row>
    <row r="678" spans="1:28" s="313" customFormat="1" ht="21" customHeight="1" x14ac:dyDescent="0.2">
      <c r="A678" s="272" t="s">
        <v>1659</v>
      </c>
      <c r="B678" s="216"/>
      <c r="C678" s="627"/>
      <c r="D678" s="1213" t="s">
        <v>849</v>
      </c>
      <c r="E678" s="627" t="s">
        <v>1834</v>
      </c>
      <c r="F678" s="627"/>
      <c r="G678" s="627"/>
      <c r="H678" s="627"/>
      <c r="I678" s="627"/>
      <c r="J678" s="627"/>
      <c r="K678" s="627"/>
      <c r="L678" s="627"/>
      <c r="M678" s="627"/>
      <c r="N678" s="1213" t="s">
        <v>849</v>
      </c>
      <c r="O678" s="627" t="s">
        <v>1656</v>
      </c>
      <c r="P678" s="627"/>
      <c r="Q678" s="627"/>
      <c r="R678" s="1241"/>
      <c r="S678" s="1241"/>
      <c r="T678" s="1241"/>
      <c r="U678" s="1241"/>
      <c r="V678" s="1241"/>
      <c r="W678" s="1241"/>
      <c r="X678" s="627"/>
      <c r="Y678" s="206"/>
      <c r="Z678" s="141"/>
      <c r="AA678" s="794">
        <f>IF(D678="?",0,IF(D678&lt;&gt;"",1,0))+IF(N678="?",0,IF(N678&lt;&gt;"",1,0))</f>
        <v>0</v>
      </c>
    </row>
    <row r="679" spans="1:28" s="764" customFormat="1" ht="5.25" customHeight="1" x14ac:dyDescent="0.2">
      <c r="A679" s="269"/>
      <c r="B679" s="216"/>
      <c r="C679" s="627"/>
      <c r="D679" s="628"/>
      <c r="E679" s="627"/>
      <c r="F679" s="627"/>
      <c r="G679" s="627"/>
      <c r="H679" s="627"/>
      <c r="I679" s="627"/>
      <c r="J679" s="627"/>
      <c r="K679" s="627"/>
      <c r="L679" s="627"/>
      <c r="M679" s="627"/>
      <c r="N679" s="627"/>
      <c r="O679" s="627"/>
      <c r="P679" s="627"/>
      <c r="Q679" s="627"/>
      <c r="R679" s="627"/>
      <c r="S679" s="1241"/>
      <c r="T679" s="1241"/>
      <c r="U679" s="1241"/>
      <c r="V679" s="1241"/>
      <c r="W679" s="1241"/>
      <c r="X679" s="1241"/>
      <c r="Y679" s="1243"/>
      <c r="Z679" s="141"/>
      <c r="AA679" s="797"/>
      <c r="AB679" s="313"/>
    </row>
    <row r="680" spans="1:28" s="313" customFormat="1" ht="21" customHeight="1" x14ac:dyDescent="0.2">
      <c r="A680" s="272" t="s">
        <v>1662</v>
      </c>
      <c r="B680" s="216"/>
      <c r="C680" s="627"/>
      <c r="D680" s="1213" t="s">
        <v>849</v>
      </c>
      <c r="E680" s="627" t="s">
        <v>1044</v>
      </c>
      <c r="F680" s="627"/>
      <c r="G680" s="627"/>
      <c r="H680" s="627"/>
      <c r="I680" s="1213" t="s">
        <v>849</v>
      </c>
      <c r="J680" s="627" t="s">
        <v>1046</v>
      </c>
      <c r="K680" s="627"/>
      <c r="L680" s="627"/>
      <c r="M680" s="627"/>
      <c r="N680" s="1213" t="s">
        <v>849</v>
      </c>
      <c r="O680" s="627" t="s">
        <v>1660</v>
      </c>
      <c r="P680" s="627"/>
      <c r="Q680" s="627"/>
      <c r="R680" s="1241"/>
      <c r="S680" s="1241"/>
      <c r="T680" s="1241"/>
      <c r="U680" s="1241"/>
      <c r="V680" s="1241"/>
      <c r="W680" s="1241"/>
      <c r="X680" s="627"/>
      <c r="Y680" s="206"/>
      <c r="Z680" s="141"/>
      <c r="AA680" s="794">
        <f>IF(D680="?",0,IF(D680&lt;&gt;"",1,0))+IF(I680="?",0,IF(I680&lt;&gt;"",1,0))+IF(N680="?",0,IF(N680&lt;&gt;"",1,0))</f>
        <v>0</v>
      </c>
    </row>
    <row r="681" spans="1:28" s="764" customFormat="1" ht="5.25" customHeight="1" x14ac:dyDescent="0.2">
      <c r="A681" s="269"/>
      <c r="B681" s="216"/>
      <c r="C681" s="627"/>
      <c r="D681" s="628"/>
      <c r="E681" s="627"/>
      <c r="F681" s="627"/>
      <c r="G681" s="627"/>
      <c r="H681" s="627"/>
      <c r="I681" s="627"/>
      <c r="J681" s="627"/>
      <c r="K681" s="627"/>
      <c r="L681" s="627"/>
      <c r="M681" s="627"/>
      <c r="N681" s="627"/>
      <c r="O681" s="627"/>
      <c r="P681" s="627"/>
      <c r="Q681" s="627"/>
      <c r="R681" s="1241"/>
      <c r="S681" s="1241"/>
      <c r="T681" s="1241"/>
      <c r="U681" s="1241"/>
      <c r="V681" s="1241"/>
      <c r="W681" s="1241"/>
      <c r="X681" s="627"/>
      <c r="Y681" s="1243"/>
      <c r="Z681" s="141"/>
      <c r="AA681" s="797"/>
      <c r="AB681" s="313"/>
    </row>
    <row r="682" spans="1:28" s="313" customFormat="1" ht="21" customHeight="1" x14ac:dyDescent="0.2">
      <c r="A682" s="272" t="s">
        <v>1663</v>
      </c>
      <c r="B682" s="216"/>
      <c r="C682" s="627"/>
      <c r="D682" s="1213" t="s">
        <v>849</v>
      </c>
      <c r="E682" s="627" t="s">
        <v>1045</v>
      </c>
      <c r="F682" s="627"/>
      <c r="G682" s="627"/>
      <c r="H682" s="627"/>
      <c r="I682" s="1213" t="s">
        <v>849</v>
      </c>
      <c r="J682" s="627" t="s">
        <v>1657</v>
      </c>
      <c r="K682" s="627"/>
      <c r="L682" s="627"/>
      <c r="M682" s="627"/>
      <c r="N682" s="1213" t="s">
        <v>849</v>
      </c>
      <c r="O682" s="627" t="s">
        <v>1658</v>
      </c>
      <c r="P682" s="627"/>
      <c r="Q682" s="627"/>
      <c r="R682" s="1241"/>
      <c r="S682" s="1241"/>
      <c r="T682" s="1241"/>
      <c r="U682" s="1241"/>
      <c r="V682" s="1241"/>
      <c r="W682" s="1241"/>
      <c r="X682" s="627"/>
      <c r="Y682" s="206"/>
      <c r="Z682" s="141"/>
      <c r="AA682" s="794">
        <f>IF(D682="?",0,IF(D682&lt;&gt;"",1,0))+IF(I682="?",0,IF(I682&lt;&gt;"",1,0))+IF(N682="?",0,IF(N682&lt;&gt;"",1,0))</f>
        <v>0</v>
      </c>
    </row>
    <row r="683" spans="1:28" s="764" customFormat="1" ht="5.25" customHeight="1" x14ac:dyDescent="0.2">
      <c r="A683" s="269"/>
      <c r="B683" s="216"/>
      <c r="C683" s="627"/>
      <c r="D683" s="628"/>
      <c r="E683" s="628"/>
      <c r="F683" s="628"/>
      <c r="G683" s="628"/>
      <c r="H683" s="628"/>
      <c r="I683" s="628"/>
      <c r="J683" s="628"/>
      <c r="K683" s="628"/>
      <c r="L683" s="628"/>
      <c r="M683" s="627"/>
      <c r="N683" s="627"/>
      <c r="O683" s="628"/>
      <c r="P683" s="628"/>
      <c r="Q683" s="628"/>
      <c r="R683" s="664"/>
      <c r="S683" s="664"/>
      <c r="T683" s="664"/>
      <c r="U683" s="664"/>
      <c r="V683" s="664"/>
      <c r="W683" s="664"/>
      <c r="X683" s="628"/>
      <c r="Y683" s="1243"/>
      <c r="Z683" s="141"/>
      <c r="AA683" s="797"/>
      <c r="AB683" s="313"/>
    </row>
    <row r="684" spans="1:28" s="313" customFormat="1" ht="21" customHeight="1" x14ac:dyDescent="0.2">
      <c r="A684" s="272" t="s">
        <v>1661</v>
      </c>
      <c r="B684" s="216"/>
      <c r="C684" s="627"/>
      <c r="D684" s="627" t="s">
        <v>1053</v>
      </c>
      <c r="E684" s="628"/>
      <c r="F684" s="2324"/>
      <c r="G684" s="2324"/>
      <c r="H684" s="2324"/>
      <c r="I684" s="2324"/>
      <c r="J684" s="2324"/>
      <c r="K684" s="1400"/>
      <c r="L684" s="1400"/>
      <c r="M684" s="1400"/>
      <c r="N684" s="1400"/>
      <c r="O684" s="1400"/>
      <c r="P684" s="1400"/>
      <c r="Q684" s="1400"/>
      <c r="R684" s="1400"/>
      <c r="S684" s="1400"/>
      <c r="T684" s="1400"/>
      <c r="U684" s="1400"/>
      <c r="V684" s="1400"/>
      <c r="W684" s="1400"/>
      <c r="X684" s="1400"/>
      <c r="Y684" s="206"/>
      <c r="Z684" s="141"/>
      <c r="AA684" s="794">
        <f>IF(F684="?",0,IF(F684&lt;&gt;"",1,0))</f>
        <v>0</v>
      </c>
    </row>
    <row r="685" spans="1:28" ht="9" customHeight="1" x14ac:dyDescent="0.2">
      <c r="A685" s="269"/>
      <c r="B685" s="259"/>
      <c r="C685" s="627"/>
      <c r="D685" s="627"/>
      <c r="E685" s="627"/>
      <c r="F685" s="627"/>
      <c r="G685" s="627"/>
      <c r="H685" s="627"/>
      <c r="I685" s="627"/>
      <c r="J685" s="627"/>
      <c r="K685" s="627"/>
      <c r="L685" s="627"/>
      <c r="M685" s="627"/>
      <c r="N685" s="528"/>
      <c r="O685" s="528"/>
      <c r="P685" s="528"/>
      <c r="Q685" s="528"/>
      <c r="R685" s="627"/>
      <c r="S685" s="627"/>
      <c r="T685" s="627"/>
      <c r="U685" s="528"/>
      <c r="V685" s="528"/>
      <c r="W685" s="528"/>
      <c r="X685" s="528"/>
      <c r="Y685" s="172"/>
      <c r="Z685" s="175"/>
      <c r="AA685" s="794"/>
      <c r="AB685" s="313"/>
    </row>
    <row r="686" spans="1:28" s="313" customFormat="1" ht="5.45" customHeight="1" x14ac:dyDescent="0.2">
      <c r="A686" s="269"/>
      <c r="B686" s="757"/>
      <c r="C686" s="758"/>
      <c r="D686" s="758"/>
      <c r="E686" s="758"/>
      <c r="F686" s="758"/>
      <c r="G686" s="758"/>
      <c r="H686" s="758"/>
      <c r="I686" s="758"/>
      <c r="J686" s="758"/>
      <c r="K686" s="758"/>
      <c r="L686" s="758"/>
      <c r="M686" s="758"/>
      <c r="N686" s="758"/>
      <c r="O686" s="758"/>
      <c r="P686" s="758"/>
      <c r="Q686" s="758"/>
      <c r="R686" s="758"/>
      <c r="S686" s="758"/>
      <c r="T686" s="758"/>
      <c r="U686" s="758"/>
      <c r="V686" s="669"/>
      <c r="W686" s="669"/>
      <c r="X686" s="669"/>
      <c r="Y686" s="669"/>
      <c r="Z686" s="670"/>
      <c r="AA686" s="794"/>
    </row>
    <row r="687" spans="1:28" s="712" customFormat="1" ht="36" customHeight="1" x14ac:dyDescent="0.2">
      <c r="A687" s="269"/>
      <c r="B687" s="211"/>
      <c r="C687" s="2204" t="s">
        <v>751</v>
      </c>
      <c r="D687" s="2325"/>
      <c r="E687" s="2325"/>
      <c r="F687" s="2325"/>
      <c r="G687" s="2325"/>
      <c r="H687" s="2325"/>
      <c r="I687" s="2325"/>
      <c r="J687" s="2325"/>
      <c r="K687" s="2325"/>
      <c r="L687" s="2325"/>
      <c r="M687" s="2325"/>
      <c r="N687" s="2325"/>
      <c r="O687" s="2325"/>
      <c r="P687" s="2325"/>
      <c r="Q687" s="2325"/>
      <c r="R687" s="2325"/>
      <c r="S687" s="2325"/>
      <c r="T687" s="2325"/>
      <c r="U687" s="2325"/>
      <c r="V687" s="2325"/>
      <c r="W687" s="2325"/>
      <c r="X687" s="2326"/>
      <c r="Y687" s="594"/>
      <c r="Z687" s="1231"/>
      <c r="AA687" s="794"/>
      <c r="AB687" s="313"/>
    </row>
    <row r="688" spans="1:28" s="313" customFormat="1" ht="5.25" customHeight="1" x14ac:dyDescent="0.2">
      <c r="A688" s="269"/>
      <c r="B688" s="216"/>
      <c r="C688" s="628"/>
      <c r="D688" s="628"/>
      <c r="E688" s="628"/>
      <c r="F688" s="628"/>
      <c r="G688" s="628"/>
      <c r="H688" s="628"/>
      <c r="I688" s="628"/>
      <c r="J688" s="628"/>
      <c r="K688" s="628"/>
      <c r="L688" s="628"/>
      <c r="M688" s="628"/>
      <c r="N688" s="628"/>
      <c r="O688" s="628"/>
      <c r="P688" s="628"/>
      <c r="Q688" s="628"/>
      <c r="R688" s="628"/>
      <c r="S688" s="628"/>
      <c r="T688" s="628"/>
      <c r="U688" s="628"/>
      <c r="V688" s="628"/>
      <c r="W688" s="628"/>
      <c r="X688" s="628"/>
      <c r="Y688" s="628"/>
      <c r="Z688" s="141"/>
      <c r="AA688" s="794"/>
    </row>
    <row r="689" spans="1:28" s="767" customFormat="1" ht="22.5" customHeight="1" x14ac:dyDescent="0.2">
      <c r="A689" s="269"/>
      <c r="B689" s="759"/>
      <c r="C689" s="624" t="s">
        <v>1047</v>
      </c>
      <c r="D689" s="624"/>
      <c r="E689" s="624"/>
      <c r="F689" s="624"/>
      <c r="G689" s="624"/>
      <c r="H689" s="624"/>
      <c r="I689" s="624"/>
      <c r="J689" s="624"/>
      <c r="K689" s="624"/>
      <c r="L689" s="624"/>
      <c r="M689" s="624"/>
      <c r="N689" s="624"/>
      <c r="O689" s="624"/>
      <c r="P689" s="624"/>
      <c r="Q689" s="624"/>
      <c r="R689" s="627"/>
      <c r="S689" s="627"/>
      <c r="T689" s="627"/>
      <c r="U689" s="627"/>
      <c r="V689" s="627"/>
      <c r="W689" s="627"/>
      <c r="X689" s="627"/>
      <c r="Y689" s="1228"/>
      <c r="Z689" s="766"/>
      <c r="AA689" s="794"/>
      <c r="AB689" s="313"/>
    </row>
    <row r="690" spans="1:28" s="313" customFormat="1" ht="5.25" customHeight="1" x14ac:dyDescent="0.2">
      <c r="A690" s="269"/>
      <c r="B690" s="216"/>
      <c r="C690" s="628"/>
      <c r="D690" s="1230"/>
      <c r="E690" s="1230"/>
      <c r="F690" s="628"/>
      <c r="G690" s="628"/>
      <c r="H690" s="628"/>
      <c r="I690" s="628"/>
      <c r="J690" s="628"/>
      <c r="K690" s="628"/>
      <c r="L690" s="628"/>
      <c r="M690" s="628"/>
      <c r="N690" s="628"/>
      <c r="O690" s="628"/>
      <c r="P690" s="628"/>
      <c r="Q690" s="628"/>
      <c r="R690" s="628"/>
      <c r="S690" s="628"/>
      <c r="T690" s="628"/>
      <c r="U690" s="628"/>
      <c r="V690" s="628"/>
      <c r="W690" s="628"/>
      <c r="X690" s="628"/>
      <c r="Y690" s="628"/>
      <c r="Z690" s="141"/>
      <c r="AA690" s="794"/>
    </row>
    <row r="691" spans="1:28" s="313" customFormat="1" ht="21" customHeight="1" x14ac:dyDescent="0.2">
      <c r="A691" s="269" t="s">
        <v>1075</v>
      </c>
      <c r="B691" s="216"/>
      <c r="C691" s="628" t="s">
        <v>69</v>
      </c>
      <c r="D691" s="1242"/>
      <c r="E691" s="1242"/>
      <c r="F691" s="628"/>
      <c r="G691" s="628"/>
      <c r="H691" s="628"/>
      <c r="I691" s="1785"/>
      <c r="J691" s="1786"/>
      <c r="K691" s="1786"/>
      <c r="L691" s="1786"/>
      <c r="M691" s="1786"/>
      <c r="N691" s="1786"/>
      <c r="O691" s="1786"/>
      <c r="P691" s="1786"/>
      <c r="Q691" s="1786"/>
      <c r="R691" s="1786"/>
      <c r="S691" s="1786"/>
      <c r="T691" s="1786"/>
      <c r="U691" s="1786"/>
      <c r="V691" s="1786"/>
      <c r="W691" s="1786"/>
      <c r="X691" s="1787"/>
      <c r="Y691" s="628"/>
      <c r="Z691" s="141"/>
      <c r="AA691" s="794">
        <f>IF(I691="?",0,IF(I691&lt;&gt;"",1,0))</f>
        <v>0</v>
      </c>
    </row>
    <row r="692" spans="1:28" s="313" customFormat="1" ht="5.25" customHeight="1" x14ac:dyDescent="0.2">
      <c r="A692" s="269"/>
      <c r="B692" s="216"/>
      <c r="C692" s="627"/>
      <c r="D692" s="1242"/>
      <c r="E692" s="1242"/>
      <c r="F692" s="628"/>
      <c r="G692" s="628"/>
      <c r="H692" s="628"/>
      <c r="I692" s="628"/>
      <c r="J692" s="628"/>
      <c r="K692" s="628"/>
      <c r="L692" s="628"/>
      <c r="M692" s="628"/>
      <c r="N692" s="628"/>
      <c r="O692" s="628"/>
      <c r="P692" s="628"/>
      <c r="Q692" s="628"/>
      <c r="R692" s="628"/>
      <c r="S692" s="628"/>
      <c r="T692" s="628"/>
      <c r="U692" s="628"/>
      <c r="V692" s="628"/>
      <c r="W692" s="628"/>
      <c r="X692" s="628"/>
      <c r="Y692" s="628"/>
      <c r="Z692" s="141"/>
      <c r="AA692" s="794"/>
    </row>
    <row r="693" spans="1:28" s="313" customFormat="1" ht="21" customHeight="1" x14ac:dyDescent="0.2">
      <c r="A693" s="269" t="s">
        <v>1076</v>
      </c>
      <c r="B693" s="221"/>
      <c r="C693" s="628" t="s">
        <v>51</v>
      </c>
      <c r="D693" s="1242"/>
      <c r="E693" s="1242"/>
      <c r="F693" s="628"/>
      <c r="G693" s="628"/>
      <c r="H693" s="628"/>
      <c r="I693" s="1785"/>
      <c r="J693" s="1786"/>
      <c r="K693" s="1786"/>
      <c r="L693" s="1786"/>
      <c r="M693" s="1786"/>
      <c r="N693" s="1786"/>
      <c r="O693" s="1786"/>
      <c r="P693" s="1786"/>
      <c r="Q693" s="1786"/>
      <c r="R693" s="1786"/>
      <c r="S693" s="1786"/>
      <c r="T693" s="1786"/>
      <c r="U693" s="1786"/>
      <c r="V693" s="1786"/>
      <c r="W693" s="1786"/>
      <c r="X693" s="1787"/>
      <c r="Y693" s="628"/>
      <c r="Z693" s="141"/>
      <c r="AA693" s="794">
        <f>IF(I693="?",0,IF(I693&lt;&gt;"",1,0))</f>
        <v>0</v>
      </c>
    </row>
    <row r="694" spans="1:28" s="313" customFormat="1" ht="5.25" customHeight="1" x14ac:dyDescent="0.2">
      <c r="A694" s="269"/>
      <c r="B694" s="216"/>
      <c r="C694" s="627"/>
      <c r="D694" s="1242"/>
      <c r="E694" s="1242"/>
      <c r="F694" s="628"/>
      <c r="G694" s="628"/>
      <c r="H694" s="628"/>
      <c r="I694" s="628"/>
      <c r="J694" s="628"/>
      <c r="K694" s="628"/>
      <c r="L694" s="628"/>
      <c r="M694" s="628"/>
      <c r="N694" s="628"/>
      <c r="O694" s="628"/>
      <c r="P694" s="628"/>
      <c r="Q694" s="628"/>
      <c r="R694" s="628"/>
      <c r="S694" s="628"/>
      <c r="T694" s="628"/>
      <c r="U694" s="628"/>
      <c r="V694" s="628"/>
      <c r="W694" s="628"/>
      <c r="X694" s="628"/>
      <c r="Y694" s="628"/>
      <c r="Z694" s="141"/>
      <c r="AA694" s="794"/>
    </row>
    <row r="695" spans="1:28" s="313" customFormat="1" ht="21" customHeight="1" x14ac:dyDescent="0.2">
      <c r="A695" s="269" t="s">
        <v>1078</v>
      </c>
      <c r="B695" s="221"/>
      <c r="C695" s="628" t="s">
        <v>205</v>
      </c>
      <c r="D695" s="1242"/>
      <c r="E695" s="1242"/>
      <c r="F695" s="628"/>
      <c r="G695" s="628"/>
      <c r="H695" s="628"/>
      <c r="I695" s="1785"/>
      <c r="J695" s="1786"/>
      <c r="K695" s="1786"/>
      <c r="L695" s="1786"/>
      <c r="M695" s="1786"/>
      <c r="N695" s="1786"/>
      <c r="O695" s="1786"/>
      <c r="P695" s="1786"/>
      <c r="Q695" s="1786"/>
      <c r="R695" s="1786"/>
      <c r="S695" s="1786"/>
      <c r="T695" s="1786"/>
      <c r="U695" s="1786"/>
      <c r="V695" s="1786"/>
      <c r="W695" s="1786"/>
      <c r="X695" s="1787"/>
      <c r="Y695" s="628"/>
      <c r="Z695" s="141"/>
      <c r="AA695" s="794">
        <f>IF(I695="?",0,IF(I695&lt;&gt;"",1,0))</f>
        <v>0</v>
      </c>
    </row>
    <row r="696" spans="1:28" s="313" customFormat="1" ht="5.25" customHeight="1" x14ac:dyDescent="0.2">
      <c r="A696" s="269"/>
      <c r="B696" s="214"/>
      <c r="C696" s="215"/>
      <c r="D696" s="215"/>
      <c r="E696" s="215"/>
      <c r="F696" s="215"/>
      <c r="G696" s="215"/>
      <c r="H696" s="215"/>
      <c r="I696" s="215"/>
      <c r="J696" s="215"/>
      <c r="K696" s="215"/>
      <c r="L696" s="215"/>
      <c r="M696" s="215"/>
      <c r="N696" s="215"/>
      <c r="O696" s="215"/>
      <c r="P696" s="215"/>
      <c r="Q696" s="215"/>
      <c r="R696" s="215"/>
      <c r="S696" s="215"/>
      <c r="T696" s="215"/>
      <c r="U696" s="215"/>
      <c r="V696" s="215"/>
      <c r="W696" s="215"/>
      <c r="X696" s="215"/>
      <c r="Y696" s="215"/>
      <c r="Z696" s="145"/>
      <c r="AA696" s="794"/>
    </row>
    <row r="697" spans="1:28" s="313" customFormat="1" ht="5.25" customHeight="1" x14ac:dyDescent="0.2">
      <c r="A697" s="269"/>
      <c r="B697" s="216"/>
      <c r="C697" s="628"/>
      <c r="D697" s="628"/>
      <c r="E697" s="628"/>
      <c r="F697" s="628"/>
      <c r="G697" s="628"/>
      <c r="H697" s="628"/>
      <c r="I697" s="628"/>
      <c r="J697" s="628"/>
      <c r="K697" s="628"/>
      <c r="L697" s="628"/>
      <c r="M697" s="628"/>
      <c r="N697" s="628"/>
      <c r="O697" s="628"/>
      <c r="P697" s="628"/>
      <c r="Q697" s="628"/>
      <c r="R697" s="628"/>
      <c r="S697" s="628"/>
      <c r="T697" s="628"/>
      <c r="U697" s="628"/>
      <c r="V697" s="628"/>
      <c r="W697" s="628"/>
      <c r="X697" s="628"/>
      <c r="Y697" s="628"/>
      <c r="Z697" s="141"/>
      <c r="AA697" s="794"/>
    </row>
    <row r="698" spans="1:28" s="711" customFormat="1" ht="36" customHeight="1" x14ac:dyDescent="0.2">
      <c r="A698" s="269"/>
      <c r="B698" s="211"/>
      <c r="C698" s="2204" t="s">
        <v>750</v>
      </c>
      <c r="D698" s="2325"/>
      <c r="E698" s="2325"/>
      <c r="F698" s="2325"/>
      <c r="G698" s="2325"/>
      <c r="H698" s="2325"/>
      <c r="I698" s="2325"/>
      <c r="J698" s="2325"/>
      <c r="K698" s="2325"/>
      <c r="L698" s="2325"/>
      <c r="M698" s="2325"/>
      <c r="N698" s="2325"/>
      <c r="O698" s="2325"/>
      <c r="P698" s="2325"/>
      <c r="Q698" s="2325"/>
      <c r="R698" s="2325"/>
      <c r="S698" s="2325"/>
      <c r="T698" s="2325"/>
      <c r="U698" s="2325"/>
      <c r="V698" s="2325"/>
      <c r="W698" s="2325"/>
      <c r="X698" s="2326"/>
      <c r="Y698" s="594"/>
      <c r="Z698" s="1231"/>
      <c r="AA698" s="794"/>
      <c r="AB698" s="313"/>
    </row>
    <row r="699" spans="1:28" s="313" customFormat="1" ht="5.25" customHeight="1" x14ac:dyDescent="0.2">
      <c r="A699" s="269"/>
      <c r="B699" s="214"/>
      <c r="C699" s="215"/>
      <c r="D699" s="215"/>
      <c r="E699" s="215"/>
      <c r="F699" s="215"/>
      <c r="G699" s="215"/>
      <c r="H699" s="215"/>
      <c r="I699" s="215"/>
      <c r="J699" s="215"/>
      <c r="K699" s="215"/>
      <c r="L699" s="215"/>
      <c r="M699" s="215"/>
      <c r="N699" s="215"/>
      <c r="O699" s="215"/>
      <c r="P699" s="215"/>
      <c r="Q699" s="215"/>
      <c r="R699" s="215"/>
      <c r="S699" s="215"/>
      <c r="T699" s="215"/>
      <c r="U699" s="215"/>
      <c r="V699" s="215"/>
      <c r="W699" s="215"/>
      <c r="X699" s="215"/>
      <c r="Y699" s="215"/>
      <c r="Z699" s="145"/>
      <c r="AA699" s="794"/>
    </row>
    <row r="700" spans="1:28" s="313" customFormat="1" ht="5.25" customHeight="1" x14ac:dyDescent="0.2">
      <c r="A700" s="269"/>
      <c r="B700" s="216"/>
      <c r="C700" s="628"/>
      <c r="D700" s="628"/>
      <c r="E700" s="628"/>
      <c r="F700" s="628"/>
      <c r="G700" s="628"/>
      <c r="H700" s="628"/>
      <c r="I700" s="628"/>
      <c r="J700" s="628"/>
      <c r="K700" s="628"/>
      <c r="L700" s="628"/>
      <c r="M700" s="628"/>
      <c r="N700" s="628"/>
      <c r="O700" s="628"/>
      <c r="P700" s="628"/>
      <c r="Q700" s="628"/>
      <c r="R700" s="628"/>
      <c r="S700" s="628"/>
      <c r="T700" s="628"/>
      <c r="U700" s="628"/>
      <c r="V700" s="628"/>
      <c r="W700" s="628"/>
      <c r="X700" s="628"/>
      <c r="Y700" s="628"/>
      <c r="Z700" s="141"/>
      <c r="AA700" s="794"/>
    </row>
    <row r="701" spans="1:28" s="313" customFormat="1" ht="30.75" customHeight="1" x14ac:dyDescent="0.2">
      <c r="A701" s="269" t="s">
        <v>1077</v>
      </c>
      <c r="B701" s="216"/>
      <c r="C701" s="1782" t="s">
        <v>837</v>
      </c>
      <c r="D701" s="1782"/>
      <c r="E701" s="1782"/>
      <c r="F701" s="1782"/>
      <c r="G701" s="1782"/>
      <c r="H701" s="1782"/>
      <c r="I701" s="1782"/>
      <c r="J701" s="1782"/>
      <c r="K701" s="1782"/>
      <c r="L701" s="1782"/>
      <c r="M701" s="1782"/>
      <c r="N701" s="1675"/>
      <c r="O701" s="1675"/>
      <c r="P701" s="1675"/>
      <c r="Q701" s="1675"/>
      <c r="R701" s="1675"/>
      <c r="S701" s="1675"/>
      <c r="T701" s="1675"/>
      <c r="U701" s="1229"/>
      <c r="V701" s="1229"/>
      <c r="W701" s="1358" t="s">
        <v>849</v>
      </c>
      <c r="X701" s="1359"/>
      <c r="Y701" s="628"/>
      <c r="Z701" s="141"/>
      <c r="AA701" s="794">
        <f>IF(W701="?",0,IF(W701&lt;&gt;"",1,0))</f>
        <v>0</v>
      </c>
    </row>
    <row r="702" spans="1:28" s="313" customFormat="1" ht="10.5" customHeight="1" x14ac:dyDescent="0.2">
      <c r="A702" s="265" t="str">
        <f>IF($L$4&lt;&gt;"",$L$4,"")</f>
        <v>00000000</v>
      </c>
      <c r="B702" s="183"/>
      <c r="C702" s="184"/>
      <c r="D702" s="184"/>
      <c r="E702" s="184"/>
      <c r="F702" s="184"/>
      <c r="G702" s="184"/>
      <c r="H702" s="184"/>
      <c r="I702" s="184"/>
      <c r="J702" s="184"/>
      <c r="K702" s="184"/>
      <c r="L702" s="184"/>
      <c r="M702" s="184"/>
      <c r="N702" s="184"/>
      <c r="O702" s="184"/>
      <c r="P702" s="184"/>
      <c r="Q702" s="184"/>
      <c r="R702" s="184"/>
      <c r="S702" s="184"/>
      <c r="T702" s="184"/>
      <c r="U702" s="184"/>
      <c r="V702" s="184"/>
      <c r="W702" s="184"/>
      <c r="X702" s="184"/>
      <c r="Y702" s="184"/>
      <c r="Z702" s="149"/>
      <c r="AA702" s="794"/>
    </row>
    <row r="703" spans="1:28" s="313" customFormat="1" ht="5.25" customHeight="1" x14ac:dyDescent="0.2">
      <c r="A703" s="269"/>
      <c r="B703" s="757"/>
      <c r="C703" s="758"/>
      <c r="D703" s="758"/>
      <c r="E703" s="758"/>
      <c r="F703" s="758"/>
      <c r="G703" s="758"/>
      <c r="H703" s="758"/>
      <c r="I703" s="758"/>
      <c r="J703" s="758"/>
      <c r="K703" s="758"/>
      <c r="L703" s="758"/>
      <c r="M703" s="758"/>
      <c r="N703" s="758"/>
      <c r="O703" s="758"/>
      <c r="P703" s="758"/>
      <c r="Q703" s="758"/>
      <c r="R703" s="758"/>
      <c r="S703" s="758"/>
      <c r="T703" s="758"/>
      <c r="U703" s="758"/>
      <c r="V703" s="669"/>
      <c r="W703" s="669"/>
      <c r="X703" s="669"/>
      <c r="Y703" s="669"/>
      <c r="Z703" s="670"/>
      <c r="AA703" s="794"/>
    </row>
    <row r="704" spans="1:28" s="313" customFormat="1" ht="21" customHeight="1" x14ac:dyDescent="0.2">
      <c r="A704" s="269"/>
      <c r="B704" s="259"/>
      <c r="C704" s="2361" t="s">
        <v>942</v>
      </c>
      <c r="D704" s="2074"/>
      <c r="E704" s="2074"/>
      <c r="F704" s="2074"/>
      <c r="G704" s="693" t="s">
        <v>954</v>
      </c>
      <c r="H704" s="1432" t="str">
        <f>$L$10</f>
        <v/>
      </c>
      <c r="I704" s="2362"/>
      <c r="J704" s="2362"/>
      <c r="K704" s="2362"/>
      <c r="L704" s="2362"/>
      <c r="M704" s="2362"/>
      <c r="N704" s="2362"/>
      <c r="O704" s="2362"/>
      <c r="P704" s="2362"/>
      <c r="Q704" s="2362"/>
      <c r="R704" s="2362"/>
      <c r="S704" s="2362"/>
      <c r="T704" s="2363"/>
      <c r="U704" s="2364" t="str">
        <f>$L$4</f>
        <v>00000000</v>
      </c>
      <c r="V704" s="2365"/>
      <c r="W704" s="2365"/>
      <c r="X704" s="2366"/>
      <c r="Y704" s="672"/>
      <c r="Z704" s="175"/>
      <c r="AA704" s="794">
        <f>IF(SUM(AA705:AA778)&gt;0,10000,0)</f>
        <v>0</v>
      </c>
    </row>
    <row r="705" spans="1:28" ht="9" customHeight="1" x14ac:dyDescent="0.2">
      <c r="A705" s="269"/>
      <c r="B705" s="150"/>
      <c r="C705" s="628"/>
      <c r="D705" s="628"/>
      <c r="E705" s="628"/>
      <c r="F705" s="628"/>
      <c r="G705" s="628"/>
      <c r="H705" s="628"/>
      <c r="I705" s="628"/>
      <c r="J705" s="628"/>
      <c r="K705" s="628"/>
      <c r="L705" s="628"/>
      <c r="M705" s="628"/>
      <c r="N705" s="628"/>
      <c r="O705" s="628"/>
      <c r="P705" s="628"/>
      <c r="Q705" s="628"/>
      <c r="R705" s="628"/>
      <c r="S705" s="628"/>
      <c r="T705" s="628"/>
      <c r="U705" s="628"/>
      <c r="V705" s="628"/>
      <c r="W705" s="628"/>
      <c r="X705" s="628"/>
      <c r="Y705" s="179"/>
      <c r="Z705" s="175"/>
      <c r="AA705" s="794"/>
      <c r="AB705" s="313"/>
    </row>
    <row r="706" spans="1:28" ht="21" customHeight="1" x14ac:dyDescent="0.2">
      <c r="A706" s="272" t="s">
        <v>1070</v>
      </c>
      <c r="B706" s="150"/>
      <c r="C706" s="628"/>
      <c r="D706" s="664"/>
      <c r="E706" s="664" t="s">
        <v>1141</v>
      </c>
      <c r="F706" s="2351"/>
      <c r="G706" s="2352"/>
      <c r="H706" s="2352"/>
      <c r="I706" s="2352"/>
      <c r="J706" s="2352"/>
      <c r="K706" s="2352"/>
      <c r="L706" s="2352"/>
      <c r="M706" s="2352"/>
      <c r="N706" s="2352"/>
      <c r="O706" s="2352"/>
      <c r="P706" s="2352"/>
      <c r="Q706" s="2352"/>
      <c r="R706" s="2352"/>
      <c r="S706" s="2352"/>
      <c r="T706" s="2352"/>
      <c r="U706" s="2352"/>
      <c r="V706" s="2352"/>
      <c r="W706" s="2352"/>
      <c r="X706" s="2352"/>
      <c r="Y706" s="179"/>
      <c r="Z706" s="175"/>
      <c r="AA706" s="794">
        <f>IF(F706="?",0,IF(F706&lt;&gt;"",1,0))</f>
        <v>0</v>
      </c>
      <c r="AB706" s="313"/>
    </row>
    <row r="707" spans="1:28" s="313" customFormat="1" ht="5.25" customHeight="1" x14ac:dyDescent="0.2">
      <c r="A707" s="269"/>
      <c r="B707" s="216"/>
      <c r="C707" s="664"/>
      <c r="D707" s="664"/>
      <c r="E707" s="628"/>
      <c r="F707" s="628"/>
      <c r="G707" s="628"/>
      <c r="H707" s="628"/>
      <c r="I707" s="628"/>
      <c r="J707" s="628"/>
      <c r="K707" s="628"/>
      <c r="L707" s="628"/>
      <c r="M707" s="628"/>
      <c r="N707" s="628"/>
      <c r="O707" s="628"/>
      <c r="P707" s="628"/>
      <c r="Q707" s="628"/>
      <c r="R707" s="664"/>
      <c r="S707" s="664"/>
      <c r="T707" s="664"/>
      <c r="U707" s="664"/>
      <c r="V707" s="664"/>
      <c r="W707" s="664"/>
      <c r="X707" s="628"/>
      <c r="Y707" s="1232"/>
      <c r="Z707" s="141"/>
      <c r="AA707" s="794"/>
    </row>
    <row r="708" spans="1:28" ht="21" customHeight="1" x14ac:dyDescent="0.2">
      <c r="A708" s="272" t="s">
        <v>1071</v>
      </c>
      <c r="B708" s="150"/>
      <c r="C708" s="628"/>
      <c r="D708" s="628"/>
      <c r="E708" s="664" t="s">
        <v>799</v>
      </c>
      <c r="F708" s="2351"/>
      <c r="G708" s="2352"/>
      <c r="H708" s="628"/>
      <c r="I708" s="664" t="s">
        <v>693</v>
      </c>
      <c r="J708" s="2351"/>
      <c r="K708" s="2352"/>
      <c r="L708" s="2352"/>
      <c r="M708" s="2352"/>
      <c r="N708" s="2352"/>
      <c r="O708" s="2352"/>
      <c r="P708" s="2352"/>
      <c r="Q708" s="2352"/>
      <c r="R708" s="2352"/>
      <c r="S708" s="2352"/>
      <c r="T708" s="2352"/>
      <c r="U708" s="2352"/>
      <c r="V708" s="2352"/>
      <c r="W708" s="2352"/>
      <c r="X708" s="2352"/>
      <c r="Y708" s="179"/>
      <c r="Z708" s="175"/>
      <c r="AA708" s="794">
        <f>IF(F708="?",0,IF(F708&lt;&gt;"",1,0))+IF(J708="?",0,IF(J708&lt;&gt;"",1,0))</f>
        <v>0</v>
      </c>
      <c r="AB708" s="313"/>
    </row>
    <row r="709" spans="1:28" ht="9" customHeight="1" x14ac:dyDescent="0.2">
      <c r="A709" s="269"/>
      <c r="B709" s="259"/>
      <c r="C709" s="627"/>
      <c r="D709" s="627"/>
      <c r="E709" s="627"/>
      <c r="F709" s="627"/>
      <c r="G709" s="627"/>
      <c r="H709" s="627"/>
      <c r="I709" s="627"/>
      <c r="J709" s="627"/>
      <c r="K709" s="627"/>
      <c r="L709" s="627"/>
      <c r="M709" s="627"/>
      <c r="N709" s="627"/>
      <c r="O709" s="627"/>
      <c r="P709" s="627"/>
      <c r="Q709" s="627"/>
      <c r="R709" s="627"/>
      <c r="S709" s="627"/>
      <c r="T709" s="627"/>
      <c r="U709" s="627"/>
      <c r="V709" s="627"/>
      <c r="W709" s="627"/>
      <c r="X709" s="627"/>
      <c r="Y709" s="206"/>
      <c r="Z709" s="175"/>
      <c r="AA709" s="794"/>
      <c r="AB709" s="313"/>
    </row>
    <row r="710" spans="1:28" s="313" customFormat="1" ht="12" customHeight="1" x14ac:dyDescent="0.2">
      <c r="A710" s="269"/>
      <c r="B710" s="216"/>
      <c r="C710" s="1139"/>
      <c r="D710" s="1135"/>
      <c r="E710" s="1136"/>
      <c r="F710" s="1136"/>
      <c r="G710" s="1136"/>
      <c r="H710" s="1142"/>
      <c r="I710" s="2353" t="s">
        <v>1489</v>
      </c>
      <c r="J710" s="2354"/>
      <c r="K710" s="2354"/>
      <c r="L710" s="2354"/>
      <c r="M710" s="2354"/>
      <c r="N710" s="2354"/>
      <c r="O710" s="2354"/>
      <c r="P710" s="2354"/>
      <c r="Q710" s="2355" t="s">
        <v>1490</v>
      </c>
      <c r="R710" s="2356"/>
      <c r="S710" s="2356"/>
      <c r="T710" s="2356"/>
      <c r="U710" s="2356"/>
      <c r="V710" s="2356"/>
      <c r="W710" s="2356"/>
      <c r="X710" s="2357"/>
      <c r="Y710" s="1232"/>
      <c r="Z710" s="141"/>
      <c r="AA710" s="794"/>
    </row>
    <row r="711" spans="1:28" s="313" customFormat="1" ht="7.5" customHeight="1" thickBot="1" x14ac:dyDescent="0.25">
      <c r="A711" s="269"/>
      <c r="B711" s="216"/>
      <c r="C711" s="1139"/>
      <c r="D711" s="1135"/>
      <c r="E711" s="1136"/>
      <c r="F711" s="1136"/>
      <c r="G711" s="1136"/>
      <c r="H711" s="1140"/>
      <c r="I711" s="1143"/>
      <c r="J711" s="708"/>
      <c r="K711" s="708"/>
      <c r="L711" s="708"/>
      <c r="M711" s="708"/>
      <c r="N711" s="708"/>
      <c r="O711" s="708"/>
      <c r="P711" s="708"/>
      <c r="Q711" s="1143"/>
      <c r="R711" s="1145"/>
      <c r="S711" s="1145"/>
      <c r="T711" s="1145"/>
      <c r="U711" s="1145"/>
      <c r="V711" s="1145"/>
      <c r="W711" s="1145"/>
      <c r="X711" s="1144"/>
      <c r="Y711" s="1232"/>
      <c r="Z711" s="141"/>
      <c r="AA711" s="794"/>
    </row>
    <row r="712" spans="1:28" s="313" customFormat="1" ht="24.75" customHeight="1" thickTop="1" thickBot="1" x14ac:dyDescent="0.25">
      <c r="A712" s="272" t="s">
        <v>1585</v>
      </c>
      <c r="B712" s="216"/>
      <c r="C712" s="2358" t="s">
        <v>1535</v>
      </c>
      <c r="D712" s="2359"/>
      <c r="E712" s="2359"/>
      <c r="F712" s="2359"/>
      <c r="G712" s="2359"/>
      <c r="H712" s="2360"/>
      <c r="I712" s="2313" t="s">
        <v>849</v>
      </c>
      <c r="J712" s="2327"/>
      <c r="K712" s="2328"/>
      <c r="L712" s="2329"/>
      <c r="M712" s="2329"/>
      <c r="N712" s="1363"/>
      <c r="O712" s="1363"/>
      <c r="P712" s="1363"/>
      <c r="Q712" s="2313" t="s">
        <v>849</v>
      </c>
      <c r="R712" s="2327"/>
      <c r="S712" s="2328"/>
      <c r="T712" s="2330"/>
      <c r="U712" s="2330"/>
      <c r="V712" s="2331"/>
      <c r="W712" s="2331"/>
      <c r="X712" s="2318"/>
      <c r="Y712" s="1243"/>
      <c r="Z712" s="141"/>
      <c r="AA712" s="794">
        <f>IF(I712="?",0,IF(I712&lt;&gt;"",1,0))+IF(K712="?",0,IF(K712&lt;&gt;"",1,0))+IF(Q712="?",0,IF(Q712&lt;&gt;"",1,0))+IF(S712="?",0,IF(S712&lt;&gt;"",1,0))</f>
        <v>0</v>
      </c>
    </row>
    <row r="713" spans="1:28" s="313" customFormat="1" ht="6.75" customHeight="1" thickTop="1" x14ac:dyDescent="0.2">
      <c r="A713" s="269"/>
      <c r="B713" s="216"/>
      <c r="C713" s="1141"/>
      <c r="D713" s="1134"/>
      <c r="E713" s="215"/>
      <c r="F713" s="215"/>
      <c r="G713" s="215"/>
      <c r="H713" s="1138"/>
      <c r="I713" s="1146"/>
      <c r="J713" s="227"/>
      <c r="K713" s="227"/>
      <c r="L713" s="227"/>
      <c r="M713" s="227"/>
      <c r="N713" s="227"/>
      <c r="O713" s="227"/>
      <c r="P713" s="1147"/>
      <c r="Q713" s="1146"/>
      <c r="R713" s="227"/>
      <c r="S713" s="227"/>
      <c r="T713" s="227"/>
      <c r="U713" s="227"/>
      <c r="V713" s="227"/>
      <c r="W713" s="227"/>
      <c r="X713" s="1147"/>
      <c r="Y713" s="1243"/>
      <c r="Z713" s="141"/>
      <c r="AA713" s="794"/>
    </row>
    <row r="714" spans="1:28" s="313" customFormat="1" ht="5.25" customHeight="1" thickBot="1" x14ac:dyDescent="0.25">
      <c r="A714" s="269"/>
      <c r="B714" s="216"/>
      <c r="C714" s="1139"/>
      <c r="D714" s="1135"/>
      <c r="E714" s="1136"/>
      <c r="F714" s="1136"/>
      <c r="G714" s="1136"/>
      <c r="H714" s="1140"/>
      <c r="I714" s="1143"/>
      <c r="J714" s="708"/>
      <c r="K714" s="708"/>
      <c r="L714" s="708"/>
      <c r="M714" s="708"/>
      <c r="N714" s="708"/>
      <c r="O714" s="708"/>
      <c r="P714" s="1144"/>
      <c r="Q714" s="1143"/>
      <c r="R714" s="708"/>
      <c r="S714" s="708"/>
      <c r="T714" s="708"/>
      <c r="U714" s="708"/>
      <c r="V714" s="708"/>
      <c r="W714" s="708"/>
      <c r="X714" s="1144"/>
      <c r="Y714" s="1243"/>
      <c r="Z714" s="141"/>
      <c r="AA714" s="794"/>
    </row>
    <row r="715" spans="1:28" s="313" customFormat="1" ht="24.75" customHeight="1" thickTop="1" thickBot="1" x14ac:dyDescent="0.25">
      <c r="A715" s="272" t="s">
        <v>1586</v>
      </c>
      <c r="B715" s="216"/>
      <c r="C715" s="1137" t="s">
        <v>1515</v>
      </c>
      <c r="D715" s="664"/>
      <c r="E715" s="628"/>
      <c r="F715" s="628"/>
      <c r="G715" s="628"/>
      <c r="H715" s="628"/>
      <c r="I715" s="2313" t="s">
        <v>849</v>
      </c>
      <c r="J715" s="2327"/>
      <c r="K715" s="2328"/>
      <c r="L715" s="2329"/>
      <c r="M715" s="2329"/>
      <c r="N715" s="1363"/>
      <c r="O715" s="1363"/>
      <c r="P715" s="1363"/>
      <c r="Q715" s="2313" t="s">
        <v>849</v>
      </c>
      <c r="R715" s="2327"/>
      <c r="S715" s="2328"/>
      <c r="T715" s="2330"/>
      <c r="U715" s="2330"/>
      <c r="V715" s="2331"/>
      <c r="W715" s="2331"/>
      <c r="X715" s="2318"/>
      <c r="Y715" s="1243"/>
      <c r="Z715" s="141"/>
      <c r="AA715" s="794">
        <f>IF(I715="?",0,IF(I715&lt;&gt;"",1,0))+IF(K715="?",0,IF(K715&lt;&gt;"",1,0))+IF(Q715="?",0,IF(Q715&lt;&gt;"",1,0))+IF(S715="?",0,IF(S715&lt;&gt;"",1,0))</f>
        <v>0</v>
      </c>
    </row>
    <row r="716" spans="1:28" s="313" customFormat="1" ht="5.25" customHeight="1" thickTop="1" x14ac:dyDescent="0.2">
      <c r="A716" s="269"/>
      <c r="B716" s="216"/>
      <c r="C716" s="1141"/>
      <c r="D716" s="1134"/>
      <c r="E716" s="215"/>
      <c r="F716" s="215"/>
      <c r="G716" s="215"/>
      <c r="H716" s="1138"/>
      <c r="I716" s="1146"/>
      <c r="J716" s="227"/>
      <c r="K716" s="227"/>
      <c r="L716" s="227"/>
      <c r="M716" s="227"/>
      <c r="N716" s="227"/>
      <c r="O716" s="227"/>
      <c r="P716" s="227"/>
      <c r="Q716" s="1146"/>
      <c r="R716" s="1148"/>
      <c r="S716" s="1148"/>
      <c r="T716" s="1148"/>
      <c r="U716" s="1148"/>
      <c r="V716" s="1148"/>
      <c r="W716" s="1148"/>
      <c r="X716" s="1147"/>
      <c r="Y716" s="1243"/>
      <c r="Z716" s="141"/>
      <c r="AA716" s="794"/>
    </row>
    <row r="717" spans="1:28" s="313" customFormat="1" ht="9" customHeight="1" x14ac:dyDescent="0.2">
      <c r="A717" s="269"/>
      <c r="B717" s="216"/>
      <c r="C717" s="664"/>
      <c r="D717" s="664"/>
      <c r="E717" s="628"/>
      <c r="F717" s="628"/>
      <c r="G717" s="628"/>
      <c r="H717" s="628"/>
      <c r="I717" s="628"/>
      <c r="J717" s="628"/>
      <c r="K717" s="628"/>
      <c r="L717" s="628"/>
      <c r="M717" s="628"/>
      <c r="N717" s="628"/>
      <c r="O717" s="628"/>
      <c r="P717" s="628"/>
      <c r="Q717" s="628"/>
      <c r="R717" s="664"/>
      <c r="S717" s="664"/>
      <c r="T717" s="664"/>
      <c r="U717" s="664"/>
      <c r="V717" s="664"/>
      <c r="W717" s="664"/>
      <c r="X717" s="628"/>
      <c r="Y717" s="1243"/>
      <c r="Z717" s="141"/>
      <c r="AA717" s="794"/>
    </row>
    <row r="718" spans="1:28" s="313" customFormat="1" ht="24" customHeight="1" x14ac:dyDescent="0.2">
      <c r="A718" s="272" t="s">
        <v>1072</v>
      </c>
      <c r="B718" s="216"/>
      <c r="C718" s="2332" t="s">
        <v>1146</v>
      </c>
      <c r="D718" s="2333"/>
      <c r="E718" s="2333"/>
      <c r="F718" s="2333"/>
      <c r="G718" s="2333"/>
      <c r="H718" s="2333"/>
      <c r="I718" s="2333"/>
      <c r="J718" s="2333"/>
      <c r="K718" s="2333"/>
      <c r="L718" s="2333"/>
      <c r="M718" s="2333"/>
      <c r="N718" s="2333"/>
      <c r="O718" s="2333"/>
      <c r="P718" s="2333"/>
      <c r="Q718" s="2333"/>
      <c r="R718" s="2333"/>
      <c r="S718" s="2333"/>
      <c r="T718" s="2333"/>
      <c r="U718" s="1241"/>
      <c r="V718" s="1213" t="s">
        <v>849</v>
      </c>
      <c r="W718" s="93"/>
      <c r="X718" s="1213" t="s">
        <v>849</v>
      </c>
      <c r="Y718" s="664"/>
      <c r="Z718" s="141"/>
      <c r="AA718" s="794">
        <f>IF(V718="?",0,IF(V718&lt;&gt;"",1,0))+IF(X718="?",0,IF(X718&lt;&gt;"",1,0))</f>
        <v>0</v>
      </c>
    </row>
    <row r="719" spans="1:28" s="313" customFormat="1" ht="9" customHeight="1" x14ac:dyDescent="0.2">
      <c r="A719" s="269"/>
      <c r="B719" s="216"/>
      <c r="C719" s="664"/>
      <c r="D719" s="664"/>
      <c r="E719" s="628"/>
      <c r="F719" s="628"/>
      <c r="G719" s="628"/>
      <c r="H719" s="628"/>
      <c r="I719" s="628"/>
      <c r="J719" s="628"/>
      <c r="K719" s="628"/>
      <c r="L719" s="628"/>
      <c r="M719" s="628"/>
      <c r="N719" s="628"/>
      <c r="O719" s="628"/>
      <c r="P719" s="628"/>
      <c r="Q719" s="628"/>
      <c r="R719" s="664"/>
      <c r="S719" s="664"/>
      <c r="T719" s="664"/>
      <c r="U719" s="664"/>
      <c r="V719" s="664"/>
      <c r="W719" s="664"/>
      <c r="X719" s="628"/>
      <c r="Y719" s="1243"/>
      <c r="Z719" s="141"/>
      <c r="AA719" s="794"/>
    </row>
    <row r="720" spans="1:28" s="313" customFormat="1" ht="21" customHeight="1" x14ac:dyDescent="0.2">
      <c r="A720" s="272" t="s">
        <v>1073</v>
      </c>
      <c r="B720" s="216"/>
      <c r="C720" s="664"/>
      <c r="D720" s="664"/>
      <c r="E720" s="664"/>
      <c r="F720" s="664"/>
      <c r="G720" s="664"/>
      <c r="H720" s="664" t="s">
        <v>1042</v>
      </c>
      <c r="I720" s="2334" t="s">
        <v>849</v>
      </c>
      <c r="J720" s="2335"/>
      <c r="K720" s="2335"/>
      <c r="L720" s="2335"/>
      <c r="M720" s="2336"/>
      <c r="N720" s="2336"/>
      <c r="O720" s="2336"/>
      <c r="P720" s="2336"/>
      <c r="Q720" s="2336"/>
      <c r="R720" s="2336"/>
      <c r="S720" s="2336"/>
      <c r="T720" s="2336"/>
      <c r="U720" s="2336"/>
      <c r="V720" s="2336"/>
      <c r="W720" s="2336"/>
      <c r="X720" s="2337"/>
      <c r="Y720" s="1243"/>
      <c r="Z720" s="141"/>
      <c r="AA720" s="794">
        <f>IF(I720="?",0,IF(I720&lt;&gt;"",1,0))</f>
        <v>0</v>
      </c>
    </row>
    <row r="721" spans="1:28" s="313" customFormat="1" ht="5.25" customHeight="1" x14ac:dyDescent="0.2">
      <c r="A721" s="269"/>
      <c r="B721" s="216"/>
      <c r="C721" s="664"/>
      <c r="D721" s="664"/>
      <c r="E721" s="628"/>
      <c r="F721" s="628"/>
      <c r="G721" s="628"/>
      <c r="H721" s="628"/>
      <c r="I721" s="628"/>
      <c r="J721" s="628"/>
      <c r="K721" s="628"/>
      <c r="L721" s="628"/>
      <c r="M721" s="628"/>
      <c r="N721" s="628"/>
      <c r="O721" s="628"/>
      <c r="P721" s="628"/>
      <c r="Q721" s="628"/>
      <c r="R721" s="664"/>
      <c r="S721" s="664"/>
      <c r="T721" s="664"/>
      <c r="U721" s="664"/>
      <c r="V721" s="664"/>
      <c r="W721" s="664"/>
      <c r="X721" s="628"/>
      <c r="Y721" s="1243"/>
      <c r="Z721" s="141"/>
      <c r="AA721" s="794"/>
    </row>
    <row r="722" spans="1:28" s="313" customFormat="1" ht="21" customHeight="1" x14ac:dyDescent="0.2">
      <c r="A722" s="272" t="s">
        <v>1079</v>
      </c>
      <c r="B722" s="216"/>
      <c r="C722" s="628" t="s">
        <v>1517</v>
      </c>
      <c r="D722" s="664"/>
      <c r="E722" s="664"/>
      <c r="F722" s="664"/>
      <c r="G722" s="664"/>
      <c r="H722" s="664"/>
      <c r="I722" s="664"/>
      <c r="J722" s="664"/>
      <c r="K722" s="664"/>
      <c r="L722" s="664"/>
      <c r="M722" s="664"/>
      <c r="N722" s="664"/>
      <c r="O722" s="664"/>
      <c r="P722" s="664"/>
      <c r="Q722" s="1213" t="s">
        <v>849</v>
      </c>
      <c r="R722" s="627" t="s">
        <v>1050</v>
      </c>
      <c r="S722" s="1243"/>
      <c r="T722" s="1213" t="s">
        <v>849</v>
      </c>
      <c r="U722" s="627" t="s">
        <v>1051</v>
      </c>
      <c r="V722" s="1243"/>
      <c r="W722" s="1213" t="s">
        <v>849</v>
      </c>
      <c r="X722" s="627" t="s">
        <v>1052</v>
      </c>
      <c r="Y722" s="1243"/>
      <c r="Z722" s="141"/>
      <c r="AA722" s="794">
        <f>IF(Q722="?",0,IF(Q722&lt;&gt;"",1,0))+IF(T722="?",0,IF(T722&lt;&gt;"",1,0))+IF(W722="?",0,IF(W722&lt;&gt;"",1,0))</f>
        <v>0</v>
      </c>
    </row>
    <row r="723" spans="1:28" ht="9" customHeight="1" x14ac:dyDescent="0.2">
      <c r="A723" s="269"/>
      <c r="B723" s="259"/>
      <c r="C723" s="627"/>
      <c r="D723" s="627"/>
      <c r="E723" s="627"/>
      <c r="F723" s="627"/>
      <c r="G723" s="627"/>
      <c r="H723" s="627"/>
      <c r="I723" s="627"/>
      <c r="J723" s="627"/>
      <c r="K723" s="627"/>
      <c r="L723" s="627"/>
      <c r="M723" s="627"/>
      <c r="N723" s="627"/>
      <c r="O723" s="627"/>
      <c r="P723" s="627"/>
      <c r="Q723" s="627"/>
      <c r="R723" s="627"/>
      <c r="S723" s="627"/>
      <c r="T723" s="627"/>
      <c r="U723" s="627"/>
      <c r="V723" s="627"/>
      <c r="W723" s="627"/>
      <c r="X723" s="627"/>
      <c r="Y723" s="206"/>
      <c r="Z723" s="175"/>
      <c r="AA723" s="794"/>
      <c r="AB723" s="313"/>
    </row>
    <row r="724" spans="1:28" s="312" customFormat="1" ht="27" customHeight="1" x14ac:dyDescent="0.2">
      <c r="A724" s="397" t="s">
        <v>219</v>
      </c>
      <c r="B724" s="155"/>
      <c r="C724" s="2338" t="s">
        <v>1521</v>
      </c>
      <c r="D724" s="2339"/>
      <c r="E724" s="2339"/>
      <c r="F724" s="2339"/>
      <c r="G724" s="2339"/>
      <c r="H724" s="2339"/>
      <c r="I724" s="2339"/>
      <c r="J724" s="2339"/>
      <c r="K724" s="2339"/>
      <c r="L724" s="2339"/>
      <c r="M724" s="2339"/>
      <c r="N724" s="2339"/>
      <c r="O724" s="2339"/>
      <c r="P724" s="2339"/>
      <c r="Q724" s="2339"/>
      <c r="R724" s="2339"/>
      <c r="S724" s="2339"/>
      <c r="T724" s="2340"/>
      <c r="U724" s="2340"/>
      <c r="V724" s="2340"/>
      <c r="W724" s="2340"/>
      <c r="X724" s="2341"/>
      <c r="Y724" s="225"/>
      <c r="Z724" s="156"/>
      <c r="AA724" s="794"/>
      <c r="AB724" s="313"/>
    </row>
    <row r="725" spans="1:28" ht="5.25" customHeight="1" x14ac:dyDescent="0.2">
      <c r="A725" s="269"/>
      <c r="B725" s="259"/>
      <c r="C725" s="627"/>
      <c r="D725" s="627"/>
      <c r="E725" s="627"/>
      <c r="F725" s="627"/>
      <c r="G725" s="627"/>
      <c r="H725" s="627"/>
      <c r="I725" s="627"/>
      <c r="J725" s="627"/>
      <c r="K725" s="627"/>
      <c r="L725" s="627"/>
      <c r="M725" s="627"/>
      <c r="N725" s="627"/>
      <c r="O725" s="627"/>
      <c r="P725" s="627"/>
      <c r="Q725" s="627"/>
      <c r="R725" s="627"/>
      <c r="S725" s="627"/>
      <c r="T725" s="627"/>
      <c r="U725" s="627"/>
      <c r="V725" s="627"/>
      <c r="W725" s="627"/>
      <c r="X725" s="627"/>
      <c r="Y725" s="206"/>
      <c r="Z725" s="175"/>
      <c r="AA725" s="794"/>
      <c r="AB725" s="313"/>
    </row>
    <row r="726" spans="1:28" s="313" customFormat="1" ht="21" customHeight="1" x14ac:dyDescent="0.2">
      <c r="A726" s="272" t="s">
        <v>1251</v>
      </c>
      <c r="B726" s="216"/>
      <c r="C726" s="2342" t="s">
        <v>1370</v>
      </c>
      <c r="D726" s="2342"/>
      <c r="E726" s="2342"/>
      <c r="F726" s="2342"/>
      <c r="G726" s="2342"/>
      <c r="H726" s="2342"/>
      <c r="I726" s="2342"/>
      <c r="J726" s="2342"/>
      <c r="K726" s="2342"/>
      <c r="L726" s="2342"/>
      <c r="M726" s="664"/>
      <c r="N726" s="2343"/>
      <c r="O726" s="2344"/>
      <c r="P726" s="2345"/>
      <c r="Q726" s="627" t="s">
        <v>783</v>
      </c>
      <c r="R726" s="664"/>
      <c r="S726" s="664"/>
      <c r="T726" s="2343"/>
      <c r="U726" s="2343"/>
      <c r="V726" s="2343"/>
      <c r="W726" s="627" t="s">
        <v>1043</v>
      </c>
      <c r="X726" s="664"/>
      <c r="Y726" s="664"/>
      <c r="Z726" s="141"/>
      <c r="AA726" s="794">
        <f>IF(N726="?",0,IF(N726&lt;&gt;"",1,0))+IF(T726="?",0,IF(T726&lt;&gt;"",1,0))</f>
        <v>0</v>
      </c>
    </row>
    <row r="727" spans="1:28" s="313" customFormat="1" ht="5.25" customHeight="1" x14ac:dyDescent="0.2">
      <c r="A727" s="269"/>
      <c r="B727" s="216"/>
      <c r="C727" s="664"/>
      <c r="D727" s="664"/>
      <c r="E727" s="628"/>
      <c r="F727" s="628"/>
      <c r="G727" s="628"/>
      <c r="H727" s="628"/>
      <c r="I727" s="628"/>
      <c r="J727" s="628"/>
      <c r="K727" s="628"/>
      <c r="L727" s="628"/>
      <c r="M727" s="628"/>
      <c r="N727" s="628"/>
      <c r="O727" s="628"/>
      <c r="P727" s="628"/>
      <c r="Q727" s="628"/>
      <c r="R727" s="664"/>
      <c r="S727" s="664"/>
      <c r="T727" s="664"/>
      <c r="U727" s="664"/>
      <c r="V727" s="664"/>
      <c r="W727" s="664"/>
      <c r="X727" s="628"/>
      <c r="Y727" s="1243"/>
      <c r="Z727" s="141"/>
      <c r="AA727" s="794"/>
    </row>
    <row r="728" spans="1:28" s="312" customFormat="1" ht="27" customHeight="1" x14ac:dyDescent="0.2">
      <c r="A728" s="397" t="s">
        <v>219</v>
      </c>
      <c r="B728" s="155"/>
      <c r="C728" s="2338" t="s">
        <v>1262</v>
      </c>
      <c r="D728" s="2339"/>
      <c r="E728" s="2339"/>
      <c r="F728" s="2339"/>
      <c r="G728" s="2339"/>
      <c r="H728" s="2339"/>
      <c r="I728" s="2339"/>
      <c r="J728" s="2339"/>
      <c r="K728" s="2339"/>
      <c r="L728" s="2339"/>
      <c r="M728" s="2339"/>
      <c r="N728" s="2339"/>
      <c r="O728" s="2339"/>
      <c r="P728" s="2339"/>
      <c r="Q728" s="2339"/>
      <c r="R728" s="2339"/>
      <c r="S728" s="2339"/>
      <c r="T728" s="2340"/>
      <c r="U728" s="2340"/>
      <c r="V728" s="2340"/>
      <c r="W728" s="2340"/>
      <c r="X728" s="2341"/>
      <c r="Y728" s="225"/>
      <c r="Z728" s="156"/>
      <c r="AA728" s="794"/>
      <c r="AB728" s="313"/>
    </row>
    <row r="729" spans="1:28" s="313" customFormat="1" ht="5.25" customHeight="1" x14ac:dyDescent="0.2">
      <c r="A729" s="269"/>
      <c r="B729" s="216"/>
      <c r="C729" s="664"/>
      <c r="D729" s="664"/>
      <c r="E729" s="628"/>
      <c r="F729" s="628"/>
      <c r="G729" s="628"/>
      <c r="H729" s="628"/>
      <c r="I729" s="628"/>
      <c r="J729" s="628"/>
      <c r="K729" s="628"/>
      <c r="L729" s="628"/>
      <c r="M729" s="628"/>
      <c r="N729" s="628"/>
      <c r="O729" s="628"/>
      <c r="P729" s="628"/>
      <c r="Q729" s="628"/>
      <c r="R729" s="664"/>
      <c r="S729" s="664"/>
      <c r="T729" s="664"/>
      <c r="U729" s="664"/>
      <c r="V729" s="664"/>
      <c r="W729" s="664"/>
      <c r="X729" s="628"/>
      <c r="Y729" s="1243"/>
      <c r="Z729" s="141"/>
      <c r="AA729" s="794"/>
    </row>
    <row r="730" spans="1:28" s="313" customFormat="1" ht="21" customHeight="1" x14ac:dyDescent="0.2">
      <c r="A730" s="272" t="s">
        <v>1252</v>
      </c>
      <c r="B730" s="216"/>
      <c r="C730" s="2342" t="s">
        <v>1371</v>
      </c>
      <c r="D730" s="2342"/>
      <c r="E730" s="2342"/>
      <c r="F730" s="2342"/>
      <c r="G730" s="2342"/>
      <c r="H730" s="2342"/>
      <c r="I730" s="2342"/>
      <c r="J730" s="2342"/>
      <c r="K730" s="2342"/>
      <c r="L730" s="2342"/>
      <c r="M730" s="664"/>
      <c r="N730" s="2343"/>
      <c r="O730" s="2344"/>
      <c r="P730" s="2345"/>
      <c r="Q730" s="627" t="s">
        <v>783</v>
      </c>
      <c r="R730" s="664"/>
      <c r="S730" s="664"/>
      <c r="T730" s="2343"/>
      <c r="U730" s="2344"/>
      <c r="V730" s="2345"/>
      <c r="W730" s="627" t="s">
        <v>1043</v>
      </c>
      <c r="X730" s="664"/>
      <c r="Y730" s="664"/>
      <c r="Z730" s="141"/>
      <c r="AA730" s="794">
        <f>IF(N730="?",0,IF(N730&lt;&gt;"",1,0))+IF(T730="?",0,IF(T730&lt;&gt;"",1,0))</f>
        <v>0</v>
      </c>
    </row>
    <row r="731" spans="1:28" s="313" customFormat="1" ht="9" customHeight="1" x14ac:dyDescent="0.2">
      <c r="A731" s="269"/>
      <c r="B731" s="259"/>
      <c r="C731" s="627"/>
      <c r="D731" s="627"/>
      <c r="E731" s="627"/>
      <c r="F731" s="627"/>
      <c r="G731" s="627"/>
      <c r="H731" s="627"/>
      <c r="I731" s="627"/>
      <c r="J731" s="627"/>
      <c r="K731" s="627"/>
      <c r="L731" s="627"/>
      <c r="M731" s="627"/>
      <c r="N731" s="627"/>
      <c r="O731" s="627"/>
      <c r="P731" s="627"/>
      <c r="Q731" s="627"/>
      <c r="R731" s="627"/>
      <c r="S731" s="627"/>
      <c r="T731" s="627"/>
      <c r="U731" s="627"/>
      <c r="V731" s="627"/>
      <c r="W731" s="627"/>
      <c r="X731" s="627"/>
      <c r="Y731" s="206"/>
      <c r="Z731" s="175"/>
      <c r="AA731" s="794"/>
    </row>
    <row r="732" spans="1:28" s="312" customFormat="1" ht="23.25" customHeight="1" x14ac:dyDescent="0.2">
      <c r="A732" s="397" t="s">
        <v>219</v>
      </c>
      <c r="B732" s="155"/>
      <c r="C732" s="2320" t="s">
        <v>1491</v>
      </c>
      <c r="D732" s="2321"/>
      <c r="E732" s="2321"/>
      <c r="F732" s="2321"/>
      <c r="G732" s="2321"/>
      <c r="H732" s="2321"/>
      <c r="I732" s="2321"/>
      <c r="J732" s="2321"/>
      <c r="K732" s="2321"/>
      <c r="L732" s="2321"/>
      <c r="M732" s="2321"/>
      <c r="N732" s="2321"/>
      <c r="O732" s="2321"/>
      <c r="P732" s="2321"/>
      <c r="Q732" s="2321"/>
      <c r="R732" s="2321"/>
      <c r="S732" s="2321"/>
      <c r="T732" s="2346"/>
      <c r="U732" s="2346"/>
      <c r="V732" s="2346"/>
      <c r="W732" s="2346"/>
      <c r="X732" s="2347"/>
      <c r="Y732" s="225"/>
      <c r="Z732" s="156"/>
      <c r="AA732" s="794"/>
      <c r="AB732" s="313"/>
    </row>
    <row r="733" spans="1:28" s="313" customFormat="1" ht="5.25" customHeight="1" x14ac:dyDescent="0.2">
      <c r="A733" s="269"/>
      <c r="B733" s="259"/>
      <c r="C733" s="627"/>
      <c r="D733" s="627"/>
      <c r="E733" s="627"/>
      <c r="F733" s="627"/>
      <c r="G733" s="627"/>
      <c r="H733" s="627"/>
      <c r="I733" s="627"/>
      <c r="J733" s="627"/>
      <c r="K733" s="627"/>
      <c r="L733" s="627"/>
      <c r="M733" s="627"/>
      <c r="N733" s="627"/>
      <c r="O733" s="627"/>
      <c r="P733" s="627"/>
      <c r="Q733" s="627"/>
      <c r="R733" s="627"/>
      <c r="S733" s="627"/>
      <c r="T733" s="627"/>
      <c r="U733" s="627"/>
      <c r="V733" s="627"/>
      <c r="W733" s="627"/>
      <c r="X733" s="627"/>
      <c r="Y733" s="206"/>
      <c r="Z733" s="175"/>
      <c r="AA733" s="794"/>
    </row>
    <row r="734" spans="1:28" s="313" customFormat="1" ht="21" customHeight="1" x14ac:dyDescent="0.2">
      <c r="A734" s="272" t="s">
        <v>1074</v>
      </c>
      <c r="B734" s="216"/>
      <c r="C734" s="628" t="s">
        <v>1831</v>
      </c>
      <c r="D734" s="664"/>
      <c r="E734" s="664"/>
      <c r="F734" s="664"/>
      <c r="G734" s="664"/>
      <c r="H734" s="664"/>
      <c r="I734" s="664"/>
      <c r="J734" s="628"/>
      <c r="K734" s="628"/>
      <c r="L734" s="628"/>
      <c r="M734" s="628"/>
      <c r="N734" s="628"/>
      <c r="O734" s="628"/>
      <c r="P734" s="628"/>
      <c r="Q734" s="628"/>
      <c r="R734" s="628"/>
      <c r="S734" s="628"/>
      <c r="T734" s="2343"/>
      <c r="U734" s="2344"/>
      <c r="V734" s="2345"/>
      <c r="W734" s="627" t="s">
        <v>122</v>
      </c>
      <c r="X734" s="664"/>
      <c r="Y734" s="664"/>
      <c r="Z734" s="141"/>
      <c r="AA734" s="794">
        <f>IF(T734="?",0,IF(T734&lt;&gt;"",1,0))</f>
        <v>0</v>
      </c>
    </row>
    <row r="735" spans="1:28" s="313" customFormat="1" ht="5.25" customHeight="1" x14ac:dyDescent="0.2">
      <c r="A735" s="269"/>
      <c r="B735" s="259"/>
      <c r="C735" s="627"/>
      <c r="D735" s="627"/>
      <c r="E735" s="627"/>
      <c r="F735" s="627"/>
      <c r="G735" s="627"/>
      <c r="H735" s="627"/>
      <c r="I735" s="627"/>
      <c r="J735" s="627"/>
      <c r="K735" s="627"/>
      <c r="L735" s="627"/>
      <c r="M735" s="627"/>
      <c r="N735" s="627"/>
      <c r="O735" s="627"/>
      <c r="P735" s="627"/>
      <c r="Q735" s="627"/>
      <c r="R735" s="627"/>
      <c r="S735" s="627"/>
      <c r="T735" s="627"/>
      <c r="U735" s="627"/>
      <c r="V735" s="627"/>
      <c r="W735" s="627"/>
      <c r="X735" s="206"/>
      <c r="Y735" s="206"/>
      <c r="Z735" s="175"/>
      <c r="AA735" s="794"/>
    </row>
    <row r="736" spans="1:28" s="313" customFormat="1" ht="21" customHeight="1" x14ac:dyDescent="0.2">
      <c r="A736" s="272" t="s">
        <v>1587</v>
      </c>
      <c r="B736" s="216"/>
      <c r="C736" s="628" t="s">
        <v>1749</v>
      </c>
      <c r="D736" s="664"/>
      <c r="E736" s="664"/>
      <c r="F736" s="664"/>
      <c r="G736" s="664"/>
      <c r="H736" s="664"/>
      <c r="I736" s="664"/>
      <c r="J736" s="628"/>
      <c r="K736" s="628"/>
      <c r="L736" s="628"/>
      <c r="M736" s="664"/>
      <c r="N736" s="2348"/>
      <c r="O736" s="2349"/>
      <c r="P736" s="2350"/>
      <c r="Q736" s="627" t="s">
        <v>1493</v>
      </c>
      <c r="R736" s="628"/>
      <c r="S736" s="628"/>
      <c r="T736" s="2348"/>
      <c r="U736" s="2349"/>
      <c r="V736" s="2350"/>
      <c r="W736" s="627" t="s">
        <v>1492</v>
      </c>
      <c r="X736" s="664"/>
      <c r="Y736" s="664"/>
      <c r="Z736" s="141"/>
      <c r="AA736" s="794">
        <f>IF(N736="?",0,IF(N736&lt;&gt;"",1,0))+IF(T736="?",0,IF(T736&lt;&gt;"",1,0))</f>
        <v>0</v>
      </c>
    </row>
    <row r="737" spans="1:28" s="313" customFormat="1" ht="9" customHeight="1" x14ac:dyDescent="0.2">
      <c r="A737" s="269"/>
      <c r="B737" s="259"/>
      <c r="C737" s="627"/>
      <c r="D737" s="627"/>
      <c r="E737" s="627"/>
      <c r="F737" s="627"/>
      <c r="G737" s="627"/>
      <c r="H737" s="627"/>
      <c r="I737" s="627"/>
      <c r="J737" s="627"/>
      <c r="K737" s="627"/>
      <c r="L737" s="627"/>
      <c r="M737" s="627"/>
      <c r="N737" s="627"/>
      <c r="O737" s="627"/>
      <c r="P737" s="627"/>
      <c r="Q737" s="627"/>
      <c r="R737" s="627"/>
      <c r="S737" s="627"/>
      <c r="T737" s="627"/>
      <c r="U737" s="627"/>
      <c r="V737" s="627"/>
      <c r="W737" s="627"/>
      <c r="X737" s="627"/>
      <c r="Y737" s="206"/>
      <c r="Z737" s="175"/>
      <c r="AA737" s="794"/>
    </row>
    <row r="738" spans="1:28" s="313" customFormat="1" ht="36" customHeight="1" x14ac:dyDescent="0.2">
      <c r="A738" s="746" t="s">
        <v>219</v>
      </c>
      <c r="B738" s="221"/>
      <c r="C738" s="1543" t="s">
        <v>1516</v>
      </c>
      <c r="D738" s="2218"/>
      <c r="E738" s="2218"/>
      <c r="F738" s="2218"/>
      <c r="G738" s="2218"/>
      <c r="H738" s="2218"/>
      <c r="I738" s="2218"/>
      <c r="J738" s="2218"/>
      <c r="K738" s="2218"/>
      <c r="L738" s="2218"/>
      <c r="M738" s="2218"/>
      <c r="N738" s="2218"/>
      <c r="O738" s="2218"/>
      <c r="P738" s="2218"/>
      <c r="Q738" s="2218"/>
      <c r="R738" s="2218"/>
      <c r="S738" s="2218"/>
      <c r="T738" s="2218"/>
      <c r="U738" s="2218"/>
      <c r="V738" s="2218"/>
      <c r="W738" s="2218"/>
      <c r="X738" s="2219"/>
      <c r="Y738" s="1240"/>
      <c r="Z738" s="254"/>
      <c r="AA738" s="794"/>
    </row>
    <row r="739" spans="1:28" s="313" customFormat="1" ht="5.25" customHeight="1" x14ac:dyDescent="0.2">
      <c r="A739" s="269"/>
      <c r="B739" s="259"/>
      <c r="C739" s="627"/>
      <c r="D739" s="627"/>
      <c r="E739" s="627"/>
      <c r="F739" s="627"/>
      <c r="G739" s="627"/>
      <c r="H739" s="627"/>
      <c r="I739" s="627"/>
      <c r="J739" s="627"/>
      <c r="K739" s="627"/>
      <c r="L739" s="627"/>
      <c r="M739" s="627"/>
      <c r="N739" s="627"/>
      <c r="O739" s="627"/>
      <c r="P739" s="627"/>
      <c r="Q739" s="627"/>
      <c r="R739" s="627"/>
      <c r="S739" s="627"/>
      <c r="T739" s="627"/>
      <c r="U739" s="627"/>
      <c r="V739" s="627"/>
      <c r="W739" s="627"/>
      <c r="X739" s="627"/>
      <c r="Y739" s="206"/>
      <c r="Z739" s="175"/>
      <c r="AA739" s="794"/>
    </row>
    <row r="740" spans="1:28" s="313" customFormat="1" ht="12" customHeight="1" x14ac:dyDescent="0.2">
      <c r="A740" s="269"/>
      <c r="B740" s="216"/>
      <c r="C740" s="242" t="s">
        <v>1495</v>
      </c>
      <c r="D740" s="1149"/>
      <c r="E740" s="1149"/>
      <c r="F740" s="1149"/>
      <c r="G740" s="1149"/>
      <c r="H740" s="1149"/>
      <c r="I740" s="1149"/>
      <c r="J740" s="1149"/>
      <c r="K740" s="1149"/>
      <c r="L740" s="1149"/>
      <c r="M740" s="1149"/>
      <c r="N740" s="1149"/>
      <c r="O740" s="1149"/>
      <c r="P740" s="1149"/>
      <c r="Q740" s="1149"/>
      <c r="R740" s="1149"/>
      <c r="S740" s="1149"/>
      <c r="T740" s="1149"/>
      <c r="U740" s="1149"/>
      <c r="V740" s="1149"/>
      <c r="W740" s="1149"/>
      <c r="X740" s="1149"/>
      <c r="Y740" s="1243"/>
      <c r="Z740" s="141"/>
      <c r="AA740" s="794"/>
    </row>
    <row r="741" spans="1:28" s="313" customFormat="1" ht="5.25" customHeight="1" thickBot="1" x14ac:dyDescent="0.25">
      <c r="A741" s="269"/>
      <c r="B741" s="216"/>
      <c r="C741" s="1139"/>
      <c r="D741" s="1135"/>
      <c r="E741" s="1136"/>
      <c r="F741" s="1136"/>
      <c r="G741" s="1143"/>
      <c r="H741" s="708"/>
      <c r="I741" s="708"/>
      <c r="J741" s="708"/>
      <c r="K741" s="708"/>
      <c r="L741" s="708"/>
      <c r="M741" s="708"/>
      <c r="N741" s="708"/>
      <c r="O741" s="708"/>
      <c r="P741" s="708"/>
      <c r="Q741" s="708"/>
      <c r="R741" s="708"/>
      <c r="S741" s="1145"/>
      <c r="T741" s="1145"/>
      <c r="U741" s="1145"/>
      <c r="V741" s="1145"/>
      <c r="W741" s="1145"/>
      <c r="X741" s="1144"/>
      <c r="Y741" s="1243"/>
      <c r="Z741" s="141"/>
      <c r="AA741" s="794"/>
    </row>
    <row r="742" spans="1:28" s="313" customFormat="1" ht="24" customHeight="1" thickTop="1" thickBot="1" x14ac:dyDescent="0.25">
      <c r="A742" s="1236" t="s">
        <v>1588</v>
      </c>
      <c r="B742" s="216"/>
      <c r="C742" s="2313" t="s">
        <v>849</v>
      </c>
      <c r="D742" s="2314"/>
      <c r="E742" s="2315"/>
      <c r="F742" s="2316"/>
      <c r="G742" s="2317"/>
      <c r="H742" s="1363"/>
      <c r="I742" s="1363"/>
      <c r="J742" s="1363"/>
      <c r="K742" s="1363"/>
      <c r="L742" s="1363"/>
      <c r="M742" s="1363"/>
      <c r="N742" s="1363"/>
      <c r="O742" s="1363"/>
      <c r="P742" s="1363"/>
      <c r="Q742" s="1363"/>
      <c r="R742" s="1363"/>
      <c r="S742" s="1363"/>
      <c r="T742" s="1363"/>
      <c r="U742" s="1363"/>
      <c r="V742" s="1363"/>
      <c r="W742" s="1363"/>
      <c r="X742" s="2318"/>
      <c r="Y742" s="1243"/>
      <c r="Z742" s="141"/>
      <c r="AA742" s="794">
        <f>IF(C742="?",0,IF(C742&lt;&gt;"",1,0))+IF(G742="?",0,IF(G742&lt;&gt;"",1,0))</f>
        <v>0</v>
      </c>
    </row>
    <row r="743" spans="1:28" s="313" customFormat="1" ht="5.25" customHeight="1" thickTop="1" x14ac:dyDescent="0.2">
      <c r="A743" s="269"/>
      <c r="B743" s="216"/>
      <c r="C743" s="1141"/>
      <c r="D743" s="1134"/>
      <c r="E743" s="215"/>
      <c r="F743" s="215"/>
      <c r="G743" s="1146"/>
      <c r="H743" s="227"/>
      <c r="I743" s="227"/>
      <c r="J743" s="227"/>
      <c r="K743" s="227"/>
      <c r="L743" s="227"/>
      <c r="M743" s="227"/>
      <c r="N743" s="227"/>
      <c r="O743" s="227"/>
      <c r="P743" s="227"/>
      <c r="Q743" s="227"/>
      <c r="R743" s="227"/>
      <c r="S743" s="227"/>
      <c r="T743" s="227"/>
      <c r="U743" s="227"/>
      <c r="V743" s="227"/>
      <c r="W743" s="227"/>
      <c r="X743" s="1147"/>
      <c r="Y743" s="1243"/>
      <c r="Z743" s="141"/>
      <c r="AA743" s="794"/>
    </row>
    <row r="744" spans="1:28" s="313" customFormat="1" ht="9" customHeight="1" x14ac:dyDescent="0.2">
      <c r="A744" s="265" t="str">
        <f>IF(L687&lt;&gt;"",L687,"")</f>
        <v/>
      </c>
      <c r="B744" s="635"/>
      <c r="C744" s="262"/>
      <c r="D744" s="262"/>
      <c r="E744" s="262"/>
      <c r="F744" s="262"/>
      <c r="G744" s="262"/>
      <c r="H744" s="262"/>
      <c r="I744" s="262"/>
      <c r="J744" s="262"/>
      <c r="K744" s="262"/>
      <c r="L744" s="262"/>
      <c r="M744" s="262"/>
      <c r="N744" s="262"/>
      <c r="O744" s="262"/>
      <c r="P744" s="262"/>
      <c r="Q744" s="262"/>
      <c r="R744" s="262"/>
      <c r="S744" s="262"/>
      <c r="T744" s="262"/>
      <c r="U744" s="262"/>
      <c r="V744" s="262"/>
      <c r="W744" s="262"/>
      <c r="X744" s="262"/>
      <c r="Y744" s="668"/>
      <c r="Z744" s="196"/>
      <c r="AA744" s="794"/>
    </row>
    <row r="745" spans="1:28" s="313" customFormat="1" ht="5.25" customHeight="1" x14ac:dyDescent="0.2">
      <c r="A745" s="269"/>
      <c r="B745" s="1237"/>
      <c r="C745" s="817"/>
      <c r="D745" s="817"/>
      <c r="E745" s="817"/>
      <c r="F745" s="817"/>
      <c r="G745" s="817"/>
      <c r="H745" s="817"/>
      <c r="I745" s="817"/>
      <c r="J745" s="817"/>
      <c r="K745" s="817"/>
      <c r="L745" s="817"/>
      <c r="M745" s="817"/>
      <c r="N745" s="817"/>
      <c r="O745" s="817"/>
      <c r="P745" s="817"/>
      <c r="Q745" s="817"/>
      <c r="R745" s="817"/>
      <c r="S745" s="817"/>
      <c r="T745" s="817"/>
      <c r="U745" s="817"/>
      <c r="V745" s="817"/>
      <c r="W745" s="817"/>
      <c r="X745" s="817"/>
      <c r="Y745" s="1238"/>
      <c r="Z745" s="871"/>
      <c r="AA745" s="794"/>
    </row>
    <row r="746" spans="1:28" s="313" customFormat="1" ht="24" customHeight="1" x14ac:dyDescent="0.2">
      <c r="A746" s="385"/>
      <c r="B746" s="259"/>
      <c r="C746" s="224" t="s">
        <v>1759</v>
      </c>
      <c r="D746" s="627"/>
      <c r="E746" s="627"/>
      <c r="F746" s="627"/>
      <c r="G746" s="627"/>
      <c r="H746" s="627"/>
      <c r="I746" s="627"/>
      <c r="J746" s="627"/>
      <c r="K746" s="627"/>
      <c r="L746" s="627"/>
      <c r="M746" s="2319" t="str">
        <f>IF(J708&lt;&gt;"",J708,"")</f>
        <v/>
      </c>
      <c r="N746" s="1751"/>
      <c r="O746" s="1751"/>
      <c r="P746" s="1751"/>
      <c r="Q746" s="1751"/>
      <c r="R746" s="1751"/>
      <c r="S746" s="1751"/>
      <c r="T746" s="1751"/>
      <c r="U746" s="1751"/>
      <c r="V746" s="1751"/>
      <c r="W746" s="1751"/>
      <c r="X746" s="1751"/>
      <c r="Y746" s="206"/>
      <c r="Z746" s="175"/>
      <c r="AA746" s="794"/>
    </row>
    <row r="747" spans="1:28" s="764" customFormat="1" ht="5.25" customHeight="1" x14ac:dyDescent="0.2">
      <c r="A747" s="269"/>
      <c r="B747" s="216"/>
      <c r="C747" s="627"/>
      <c r="D747" s="628"/>
      <c r="E747" s="627"/>
      <c r="F747" s="627"/>
      <c r="G747" s="627"/>
      <c r="H747" s="627"/>
      <c r="I747" s="627"/>
      <c r="J747" s="627"/>
      <c r="K747" s="627"/>
      <c r="L747" s="627"/>
      <c r="M747" s="627"/>
      <c r="N747" s="627"/>
      <c r="O747" s="627"/>
      <c r="P747" s="627"/>
      <c r="Q747" s="627"/>
      <c r="R747" s="627"/>
      <c r="S747" s="1241"/>
      <c r="T747" s="1241"/>
      <c r="U747" s="1241"/>
      <c r="V747" s="1241"/>
      <c r="W747" s="1241"/>
      <c r="X747" s="1241"/>
      <c r="Y747" s="1243"/>
      <c r="Z747" s="141"/>
      <c r="AA747" s="797"/>
      <c r="AB747" s="313"/>
    </row>
    <row r="748" spans="1:28" s="312" customFormat="1" ht="15" customHeight="1" x14ac:dyDescent="0.2">
      <c r="A748" s="397" t="s">
        <v>219</v>
      </c>
      <c r="B748" s="155"/>
      <c r="C748" s="2320" t="s">
        <v>1054</v>
      </c>
      <c r="D748" s="2321"/>
      <c r="E748" s="2321"/>
      <c r="F748" s="2321"/>
      <c r="G748" s="2321"/>
      <c r="H748" s="2321"/>
      <c r="I748" s="2321"/>
      <c r="J748" s="2321"/>
      <c r="K748" s="2321"/>
      <c r="L748" s="2321"/>
      <c r="M748" s="2321"/>
      <c r="N748" s="2321"/>
      <c r="O748" s="2321"/>
      <c r="P748" s="2321"/>
      <c r="Q748" s="2321"/>
      <c r="R748" s="2321"/>
      <c r="S748" s="2321"/>
      <c r="T748" s="2322"/>
      <c r="U748" s="2322"/>
      <c r="V748" s="2322"/>
      <c r="W748" s="2322"/>
      <c r="X748" s="2323"/>
      <c r="Y748" s="225"/>
      <c r="Z748" s="156"/>
      <c r="AA748" s="794"/>
      <c r="AB748" s="313"/>
    </row>
    <row r="749" spans="1:28" s="313" customFormat="1" ht="9" customHeight="1" x14ac:dyDescent="0.2">
      <c r="A749" s="269"/>
      <c r="B749" s="259"/>
      <c r="C749" s="627"/>
      <c r="D749" s="627"/>
      <c r="E749" s="627"/>
      <c r="F749" s="627"/>
      <c r="G749" s="627"/>
      <c r="H749" s="627"/>
      <c r="I749" s="627"/>
      <c r="J749" s="627"/>
      <c r="K749" s="627"/>
      <c r="L749" s="627"/>
      <c r="M749" s="627"/>
      <c r="N749" s="627"/>
      <c r="O749" s="627"/>
      <c r="P749" s="627"/>
      <c r="Q749" s="627"/>
      <c r="R749" s="627"/>
      <c r="S749" s="627"/>
      <c r="T749" s="627"/>
      <c r="U749" s="627"/>
      <c r="V749" s="627"/>
      <c r="W749" s="627"/>
      <c r="X749" s="627"/>
      <c r="Y749" s="206"/>
      <c r="Z749" s="175"/>
      <c r="AA749" s="794"/>
    </row>
    <row r="750" spans="1:28" s="313" customFormat="1" ht="21" customHeight="1" x14ac:dyDescent="0.2">
      <c r="A750" s="272" t="s">
        <v>1744</v>
      </c>
      <c r="B750" s="216"/>
      <c r="C750" s="627"/>
      <c r="D750" s="1213" t="s">
        <v>849</v>
      </c>
      <c r="E750" s="627" t="s">
        <v>1673</v>
      </c>
      <c r="F750" s="627"/>
      <c r="G750" s="627"/>
      <c r="H750" s="627"/>
      <c r="I750" s="627"/>
      <c r="J750" s="627"/>
      <c r="K750" s="627"/>
      <c r="L750" s="627"/>
      <c r="M750" s="627"/>
      <c r="N750" s="627"/>
      <c r="O750" s="627"/>
      <c r="P750" s="627"/>
      <c r="Q750" s="627"/>
      <c r="R750" s="627"/>
      <c r="S750" s="627"/>
      <c r="T750" s="627"/>
      <c r="U750" s="627"/>
      <c r="V750" s="627"/>
      <c r="W750" s="627"/>
      <c r="X750" s="627"/>
      <c r="Y750" s="206"/>
      <c r="Z750" s="141"/>
      <c r="AA750" s="794">
        <f>IF(D750="?",0,IF(D750&lt;&gt;"",1,0))</f>
        <v>0</v>
      </c>
    </row>
    <row r="751" spans="1:28" s="764" customFormat="1" ht="5.25" customHeight="1" x14ac:dyDescent="0.2">
      <c r="A751" s="269"/>
      <c r="B751" s="216"/>
      <c r="C751" s="627"/>
      <c r="D751" s="628"/>
      <c r="E751" s="627"/>
      <c r="F751" s="627"/>
      <c r="G751" s="627"/>
      <c r="H751" s="627"/>
      <c r="I751" s="627"/>
      <c r="J751" s="627"/>
      <c r="K751" s="627"/>
      <c r="L751" s="627"/>
      <c r="M751" s="627"/>
      <c r="N751" s="627"/>
      <c r="O751" s="627"/>
      <c r="P751" s="627"/>
      <c r="Q751" s="627"/>
      <c r="R751" s="627"/>
      <c r="S751" s="1241"/>
      <c r="T751" s="1241"/>
      <c r="U751" s="1241"/>
      <c r="V751" s="1241"/>
      <c r="W751" s="1241"/>
      <c r="X751" s="1241"/>
      <c r="Y751" s="1243"/>
      <c r="Z751" s="141"/>
      <c r="AA751" s="797"/>
      <c r="AB751" s="313"/>
    </row>
    <row r="752" spans="1:28" s="313" customFormat="1" ht="21" customHeight="1" x14ac:dyDescent="0.2">
      <c r="A752" s="272" t="s">
        <v>1745</v>
      </c>
      <c r="B752" s="216"/>
      <c r="C752" s="627"/>
      <c r="D752" s="1213" t="s">
        <v>849</v>
      </c>
      <c r="E752" s="627" t="s">
        <v>1672</v>
      </c>
      <c r="F752" s="627"/>
      <c r="G752" s="627"/>
      <c r="H752" s="627"/>
      <c r="I752" s="627"/>
      <c r="J752" s="627"/>
      <c r="K752" s="627"/>
      <c r="L752" s="627"/>
      <c r="M752" s="627"/>
      <c r="N752" s="627"/>
      <c r="O752" s="627"/>
      <c r="P752" s="627"/>
      <c r="Q752" s="627"/>
      <c r="R752" s="1241"/>
      <c r="S752" s="1241"/>
      <c r="T752" s="1241"/>
      <c r="U752" s="1241"/>
      <c r="V752" s="1241"/>
      <c r="W752" s="1241"/>
      <c r="X752" s="627"/>
      <c r="Y752" s="206"/>
      <c r="Z752" s="141"/>
      <c r="AA752" s="794">
        <f>IF(D752="?",0,IF(D752&lt;&gt;"",1,0))</f>
        <v>0</v>
      </c>
    </row>
    <row r="753" spans="1:28" s="764" customFormat="1" ht="5.25" customHeight="1" x14ac:dyDescent="0.2">
      <c r="A753" s="269"/>
      <c r="B753" s="216"/>
      <c r="C753" s="627"/>
      <c r="D753" s="628"/>
      <c r="E753" s="627"/>
      <c r="F753" s="627"/>
      <c r="G753" s="627"/>
      <c r="H753" s="627"/>
      <c r="I753" s="627"/>
      <c r="J753" s="627"/>
      <c r="K753" s="627"/>
      <c r="L753" s="627"/>
      <c r="M753" s="627"/>
      <c r="N753" s="627"/>
      <c r="O753" s="627"/>
      <c r="P753" s="627"/>
      <c r="Q753" s="627"/>
      <c r="R753" s="627"/>
      <c r="S753" s="1241"/>
      <c r="T753" s="1241"/>
      <c r="U753" s="1241"/>
      <c r="V753" s="1241"/>
      <c r="W753" s="1241"/>
      <c r="X753" s="1241"/>
      <c r="Y753" s="1243"/>
      <c r="Z753" s="141"/>
      <c r="AA753" s="797"/>
      <c r="AB753" s="313"/>
    </row>
    <row r="754" spans="1:28" s="313" customFormat="1" ht="21" customHeight="1" x14ac:dyDescent="0.2">
      <c r="A754" s="272" t="s">
        <v>1659</v>
      </c>
      <c r="B754" s="216"/>
      <c r="C754" s="627"/>
      <c r="D754" s="1213" t="s">
        <v>849</v>
      </c>
      <c r="E754" s="627" t="s">
        <v>1834</v>
      </c>
      <c r="F754" s="627"/>
      <c r="G754" s="627"/>
      <c r="H754" s="627"/>
      <c r="I754" s="627"/>
      <c r="J754" s="627"/>
      <c r="K754" s="627"/>
      <c r="L754" s="627"/>
      <c r="M754" s="627"/>
      <c r="N754" s="1213" t="s">
        <v>849</v>
      </c>
      <c r="O754" s="627" t="s">
        <v>1656</v>
      </c>
      <c r="P754" s="627"/>
      <c r="Q754" s="627"/>
      <c r="R754" s="1241"/>
      <c r="S754" s="1241"/>
      <c r="T754" s="1241"/>
      <c r="U754" s="1241"/>
      <c r="V754" s="1241"/>
      <c r="W754" s="1241"/>
      <c r="X754" s="627"/>
      <c r="Y754" s="206"/>
      <c r="Z754" s="141"/>
      <c r="AA754" s="794">
        <f>IF(D754="?",0,IF(D754&lt;&gt;"",1,0))+IF(N754="?",0,IF(N754&lt;&gt;"",1,0))</f>
        <v>0</v>
      </c>
    </row>
    <row r="755" spans="1:28" s="764" customFormat="1" ht="5.25" customHeight="1" x14ac:dyDescent="0.2">
      <c r="A755" s="269"/>
      <c r="B755" s="216"/>
      <c r="C755" s="627"/>
      <c r="D755" s="628"/>
      <c r="E755" s="627"/>
      <c r="F755" s="627"/>
      <c r="G755" s="627"/>
      <c r="H755" s="627"/>
      <c r="I755" s="627"/>
      <c r="J755" s="627"/>
      <c r="K755" s="627"/>
      <c r="L755" s="627"/>
      <c r="M755" s="627"/>
      <c r="N755" s="627"/>
      <c r="O755" s="627"/>
      <c r="P755" s="627"/>
      <c r="Q755" s="627"/>
      <c r="R755" s="627"/>
      <c r="S755" s="1241"/>
      <c r="T755" s="1241"/>
      <c r="U755" s="1241"/>
      <c r="V755" s="1241"/>
      <c r="W755" s="1241"/>
      <c r="X755" s="1241"/>
      <c r="Y755" s="1243"/>
      <c r="Z755" s="141"/>
      <c r="AA755" s="797"/>
      <c r="AB755" s="313"/>
    </row>
    <row r="756" spans="1:28" s="313" customFormat="1" ht="21" customHeight="1" x14ac:dyDescent="0.2">
      <c r="A756" s="272" t="s">
        <v>1662</v>
      </c>
      <c r="B756" s="216"/>
      <c r="C756" s="627"/>
      <c r="D756" s="1213" t="s">
        <v>849</v>
      </c>
      <c r="E756" s="627" t="s">
        <v>1044</v>
      </c>
      <c r="F756" s="627"/>
      <c r="G756" s="627"/>
      <c r="H756" s="627"/>
      <c r="I756" s="1213" t="s">
        <v>849</v>
      </c>
      <c r="J756" s="627" t="s">
        <v>1046</v>
      </c>
      <c r="K756" s="627"/>
      <c r="L756" s="627"/>
      <c r="M756" s="627"/>
      <c r="N756" s="1213" t="s">
        <v>849</v>
      </c>
      <c r="O756" s="627" t="s">
        <v>1660</v>
      </c>
      <c r="P756" s="627"/>
      <c r="Q756" s="627"/>
      <c r="R756" s="1241"/>
      <c r="S756" s="1241"/>
      <c r="T756" s="1241"/>
      <c r="U756" s="1241"/>
      <c r="V756" s="1241"/>
      <c r="W756" s="1241"/>
      <c r="X756" s="627"/>
      <c r="Y756" s="206"/>
      <c r="Z756" s="141"/>
      <c r="AA756" s="794">
        <f>IF(D756="?",0,IF(D756&lt;&gt;"",1,0))+IF(I756="?",0,IF(I756&lt;&gt;"",1,0))+IF(N756="?",0,IF(N756&lt;&gt;"",1,0))</f>
        <v>0</v>
      </c>
    </row>
    <row r="757" spans="1:28" s="764" customFormat="1" ht="5.25" customHeight="1" x14ac:dyDescent="0.2">
      <c r="A757" s="269"/>
      <c r="B757" s="216"/>
      <c r="C757" s="627"/>
      <c r="D757" s="628"/>
      <c r="E757" s="627"/>
      <c r="F757" s="627"/>
      <c r="G757" s="627"/>
      <c r="H757" s="627"/>
      <c r="I757" s="627"/>
      <c r="J757" s="627"/>
      <c r="K757" s="627"/>
      <c r="L757" s="627"/>
      <c r="M757" s="627"/>
      <c r="N757" s="627"/>
      <c r="O757" s="627"/>
      <c r="P757" s="627"/>
      <c r="Q757" s="627"/>
      <c r="R757" s="1241"/>
      <c r="S757" s="1241"/>
      <c r="T757" s="1241"/>
      <c r="U757" s="1241"/>
      <c r="V757" s="1241"/>
      <c r="W757" s="1241"/>
      <c r="X757" s="627"/>
      <c r="Y757" s="1243"/>
      <c r="Z757" s="141"/>
      <c r="AA757" s="797"/>
      <c r="AB757" s="313"/>
    </row>
    <row r="758" spans="1:28" s="313" customFormat="1" ht="21" customHeight="1" x14ac:dyDescent="0.2">
      <c r="A758" s="272" t="s">
        <v>1663</v>
      </c>
      <c r="B758" s="216"/>
      <c r="C758" s="627"/>
      <c r="D758" s="1213" t="s">
        <v>849</v>
      </c>
      <c r="E758" s="627" t="s">
        <v>1045</v>
      </c>
      <c r="F758" s="627"/>
      <c r="G758" s="627"/>
      <c r="H758" s="627"/>
      <c r="I758" s="1213" t="s">
        <v>849</v>
      </c>
      <c r="J758" s="627" t="s">
        <v>1657</v>
      </c>
      <c r="K758" s="627"/>
      <c r="L758" s="627"/>
      <c r="M758" s="627"/>
      <c r="N758" s="1213" t="s">
        <v>849</v>
      </c>
      <c r="O758" s="627" t="s">
        <v>1658</v>
      </c>
      <c r="P758" s="627"/>
      <c r="Q758" s="627"/>
      <c r="R758" s="1241"/>
      <c r="S758" s="1241"/>
      <c r="T758" s="1241"/>
      <c r="U758" s="1241"/>
      <c r="V758" s="1241"/>
      <c r="W758" s="1241"/>
      <c r="X758" s="627"/>
      <c r="Y758" s="206"/>
      <c r="Z758" s="141"/>
      <c r="AA758" s="794">
        <f>IF(D758="?",0,IF(D758&lt;&gt;"",1,0))+IF(I758="?",0,IF(I758&lt;&gt;"",1,0))+IF(N758="?",0,IF(N758&lt;&gt;"",1,0))</f>
        <v>0</v>
      </c>
    </row>
    <row r="759" spans="1:28" s="764" customFormat="1" ht="5.25" customHeight="1" x14ac:dyDescent="0.2">
      <c r="A759" s="269"/>
      <c r="B759" s="216"/>
      <c r="C759" s="627"/>
      <c r="D759" s="628"/>
      <c r="E759" s="628"/>
      <c r="F759" s="628"/>
      <c r="G759" s="628"/>
      <c r="H759" s="628"/>
      <c r="I759" s="628"/>
      <c r="J759" s="628"/>
      <c r="K759" s="628"/>
      <c r="L759" s="628"/>
      <c r="M759" s="627"/>
      <c r="N759" s="627"/>
      <c r="O759" s="628"/>
      <c r="P759" s="628"/>
      <c r="Q759" s="628"/>
      <c r="R759" s="664"/>
      <c r="S759" s="664"/>
      <c r="T759" s="664"/>
      <c r="U759" s="664"/>
      <c r="V759" s="664"/>
      <c r="W759" s="664"/>
      <c r="X759" s="628"/>
      <c r="Y759" s="1243"/>
      <c r="Z759" s="141"/>
      <c r="AA759" s="797"/>
      <c r="AB759" s="313"/>
    </row>
    <row r="760" spans="1:28" s="313" customFormat="1" ht="21" customHeight="1" x14ac:dyDescent="0.2">
      <c r="A760" s="272" t="s">
        <v>1661</v>
      </c>
      <c r="B760" s="216"/>
      <c r="C760" s="627"/>
      <c r="D760" s="627" t="s">
        <v>1053</v>
      </c>
      <c r="E760" s="628"/>
      <c r="F760" s="2324"/>
      <c r="G760" s="2324"/>
      <c r="H760" s="2324"/>
      <c r="I760" s="2324"/>
      <c r="J760" s="2324"/>
      <c r="K760" s="1400"/>
      <c r="L760" s="1400"/>
      <c r="M760" s="1400"/>
      <c r="N760" s="1400"/>
      <c r="O760" s="1400"/>
      <c r="P760" s="1400"/>
      <c r="Q760" s="1400"/>
      <c r="R760" s="1400"/>
      <c r="S760" s="1400"/>
      <c r="T760" s="1400"/>
      <c r="U760" s="1400"/>
      <c r="V760" s="1400"/>
      <c r="W760" s="1400"/>
      <c r="X760" s="1400"/>
      <c r="Y760" s="206"/>
      <c r="Z760" s="141"/>
      <c r="AA760" s="794">
        <f>IF(F760="?",0,IF(F760&lt;&gt;"",1,0))</f>
        <v>0</v>
      </c>
    </row>
    <row r="761" spans="1:28" ht="9" customHeight="1" x14ac:dyDescent="0.2">
      <c r="A761" s="269"/>
      <c r="B761" s="259"/>
      <c r="C761" s="627"/>
      <c r="D761" s="627"/>
      <c r="E761" s="627"/>
      <c r="F761" s="627"/>
      <c r="G761" s="627"/>
      <c r="H761" s="627"/>
      <c r="I761" s="627"/>
      <c r="J761" s="627"/>
      <c r="K761" s="627"/>
      <c r="L761" s="627"/>
      <c r="M761" s="627"/>
      <c r="N761" s="528"/>
      <c r="O761" s="528"/>
      <c r="P761" s="528"/>
      <c r="Q761" s="528"/>
      <c r="R761" s="627"/>
      <c r="S761" s="627"/>
      <c r="T761" s="627"/>
      <c r="U761" s="528"/>
      <c r="V761" s="528"/>
      <c r="W761" s="528"/>
      <c r="X761" s="528"/>
      <c r="Y761" s="172"/>
      <c r="Z761" s="175"/>
      <c r="AA761" s="794"/>
      <c r="AB761" s="313"/>
    </row>
    <row r="762" spans="1:28" s="313" customFormat="1" ht="5.45" customHeight="1" x14ac:dyDescent="0.2">
      <c r="A762" s="269"/>
      <c r="B762" s="757"/>
      <c r="C762" s="758"/>
      <c r="D762" s="758"/>
      <c r="E762" s="758"/>
      <c r="F762" s="758"/>
      <c r="G762" s="758"/>
      <c r="H762" s="758"/>
      <c r="I762" s="758"/>
      <c r="J762" s="758"/>
      <c r="K762" s="758"/>
      <c r="L762" s="758"/>
      <c r="M762" s="758"/>
      <c r="N762" s="758"/>
      <c r="O762" s="758"/>
      <c r="P762" s="758"/>
      <c r="Q762" s="758"/>
      <c r="R762" s="758"/>
      <c r="S762" s="758"/>
      <c r="T762" s="758"/>
      <c r="U762" s="758"/>
      <c r="V762" s="669"/>
      <c r="W762" s="669"/>
      <c r="X762" s="669"/>
      <c r="Y762" s="669"/>
      <c r="Z762" s="670"/>
      <c r="AA762" s="794"/>
    </row>
    <row r="763" spans="1:28" s="712" customFormat="1" ht="36" customHeight="1" x14ac:dyDescent="0.2">
      <c r="A763" s="269"/>
      <c r="B763" s="211"/>
      <c r="C763" s="2204" t="s">
        <v>751</v>
      </c>
      <c r="D763" s="2325"/>
      <c r="E763" s="2325"/>
      <c r="F763" s="2325"/>
      <c r="G763" s="2325"/>
      <c r="H763" s="2325"/>
      <c r="I763" s="2325"/>
      <c r="J763" s="2325"/>
      <c r="K763" s="2325"/>
      <c r="L763" s="2325"/>
      <c r="M763" s="2325"/>
      <c r="N763" s="2325"/>
      <c r="O763" s="2325"/>
      <c r="P763" s="2325"/>
      <c r="Q763" s="2325"/>
      <c r="R763" s="2325"/>
      <c r="S763" s="2325"/>
      <c r="T763" s="2325"/>
      <c r="U763" s="2325"/>
      <c r="V763" s="2325"/>
      <c r="W763" s="2325"/>
      <c r="X763" s="2326"/>
      <c r="Y763" s="594"/>
      <c r="Z763" s="1231"/>
      <c r="AA763" s="794"/>
      <c r="AB763" s="313"/>
    </row>
    <row r="764" spans="1:28" s="313" customFormat="1" ht="5.25" customHeight="1" x14ac:dyDescent="0.2">
      <c r="A764" s="269"/>
      <c r="B764" s="216"/>
      <c r="C764" s="628"/>
      <c r="D764" s="628"/>
      <c r="E764" s="628"/>
      <c r="F764" s="628"/>
      <c r="G764" s="628"/>
      <c r="H764" s="628"/>
      <c r="I764" s="628"/>
      <c r="J764" s="628"/>
      <c r="K764" s="628"/>
      <c r="L764" s="628"/>
      <c r="M764" s="628"/>
      <c r="N764" s="628"/>
      <c r="O764" s="628"/>
      <c r="P764" s="628"/>
      <c r="Q764" s="628"/>
      <c r="R764" s="628"/>
      <c r="S764" s="628"/>
      <c r="T764" s="628"/>
      <c r="U764" s="628"/>
      <c r="V764" s="628"/>
      <c r="W764" s="628"/>
      <c r="X764" s="628"/>
      <c r="Y764" s="628"/>
      <c r="Z764" s="141"/>
      <c r="AA764" s="794"/>
    </row>
    <row r="765" spans="1:28" s="767" customFormat="1" ht="22.5" customHeight="1" x14ac:dyDescent="0.2">
      <c r="A765" s="269"/>
      <c r="B765" s="759"/>
      <c r="C765" s="624" t="s">
        <v>1047</v>
      </c>
      <c r="D765" s="624"/>
      <c r="E765" s="624"/>
      <c r="F765" s="624"/>
      <c r="G765" s="624"/>
      <c r="H765" s="624"/>
      <c r="I765" s="624"/>
      <c r="J765" s="624"/>
      <c r="K765" s="624"/>
      <c r="L765" s="624"/>
      <c r="M765" s="624"/>
      <c r="N765" s="624"/>
      <c r="O765" s="624"/>
      <c r="P765" s="624"/>
      <c r="Q765" s="624"/>
      <c r="R765" s="627"/>
      <c r="S765" s="627"/>
      <c r="T765" s="627"/>
      <c r="U765" s="627"/>
      <c r="V765" s="627"/>
      <c r="W765" s="627"/>
      <c r="X765" s="627"/>
      <c r="Y765" s="1228"/>
      <c r="Z765" s="766"/>
      <c r="AA765" s="794"/>
      <c r="AB765" s="313"/>
    </row>
    <row r="766" spans="1:28" s="313" customFormat="1" ht="5.25" customHeight="1" x14ac:dyDescent="0.2">
      <c r="A766" s="269"/>
      <c r="B766" s="216"/>
      <c r="C766" s="628"/>
      <c r="D766" s="1230"/>
      <c r="E766" s="1230"/>
      <c r="F766" s="628"/>
      <c r="G766" s="628"/>
      <c r="H766" s="628"/>
      <c r="I766" s="628"/>
      <c r="J766" s="628"/>
      <c r="K766" s="628"/>
      <c r="L766" s="628"/>
      <c r="M766" s="628"/>
      <c r="N766" s="628"/>
      <c r="O766" s="628"/>
      <c r="P766" s="628"/>
      <c r="Q766" s="628"/>
      <c r="R766" s="628"/>
      <c r="S766" s="628"/>
      <c r="T766" s="628"/>
      <c r="U766" s="628"/>
      <c r="V766" s="628"/>
      <c r="W766" s="628"/>
      <c r="X766" s="628"/>
      <c r="Y766" s="628"/>
      <c r="Z766" s="141"/>
      <c r="AA766" s="794"/>
    </row>
    <row r="767" spans="1:28" s="313" customFormat="1" ht="21" customHeight="1" x14ac:dyDescent="0.2">
      <c r="A767" s="269" t="s">
        <v>1075</v>
      </c>
      <c r="B767" s="216"/>
      <c r="C767" s="628" t="s">
        <v>69</v>
      </c>
      <c r="D767" s="1242"/>
      <c r="E767" s="1242"/>
      <c r="F767" s="628"/>
      <c r="G767" s="628"/>
      <c r="H767" s="628"/>
      <c r="I767" s="1785"/>
      <c r="J767" s="1786"/>
      <c r="K767" s="1786"/>
      <c r="L767" s="1786"/>
      <c r="M767" s="1786"/>
      <c r="N767" s="1786"/>
      <c r="O767" s="1786"/>
      <c r="P767" s="1786"/>
      <c r="Q767" s="1786"/>
      <c r="R767" s="1786"/>
      <c r="S767" s="1786"/>
      <c r="T767" s="1786"/>
      <c r="U767" s="1786"/>
      <c r="V767" s="1786"/>
      <c r="W767" s="1786"/>
      <c r="X767" s="1787"/>
      <c r="Y767" s="628"/>
      <c r="Z767" s="141"/>
      <c r="AA767" s="794">
        <f>IF(I767="?",0,IF(I767&lt;&gt;"",1,0))</f>
        <v>0</v>
      </c>
    </row>
    <row r="768" spans="1:28" s="313" customFormat="1" ht="5.25" customHeight="1" x14ac:dyDescent="0.2">
      <c r="A768" s="269"/>
      <c r="B768" s="216"/>
      <c r="C768" s="627"/>
      <c r="D768" s="1242"/>
      <c r="E768" s="1242"/>
      <c r="F768" s="628"/>
      <c r="G768" s="628"/>
      <c r="H768" s="628"/>
      <c r="I768" s="628"/>
      <c r="J768" s="628"/>
      <c r="K768" s="628"/>
      <c r="L768" s="628"/>
      <c r="M768" s="628"/>
      <c r="N768" s="628"/>
      <c r="O768" s="628"/>
      <c r="P768" s="628"/>
      <c r="Q768" s="628"/>
      <c r="R768" s="628"/>
      <c r="S768" s="628"/>
      <c r="T768" s="628"/>
      <c r="U768" s="628"/>
      <c r="V768" s="628"/>
      <c r="W768" s="628"/>
      <c r="X768" s="628"/>
      <c r="Y768" s="628"/>
      <c r="Z768" s="141"/>
      <c r="AA768" s="794"/>
    </row>
    <row r="769" spans="1:28" s="313" customFormat="1" ht="21" customHeight="1" x14ac:dyDescent="0.2">
      <c r="A769" s="269" t="s">
        <v>1076</v>
      </c>
      <c r="B769" s="221"/>
      <c r="C769" s="628" t="s">
        <v>51</v>
      </c>
      <c r="D769" s="1242"/>
      <c r="E769" s="1242"/>
      <c r="F769" s="628"/>
      <c r="G769" s="628"/>
      <c r="H769" s="628"/>
      <c r="I769" s="1785"/>
      <c r="J769" s="1786"/>
      <c r="K769" s="1786"/>
      <c r="L769" s="1786"/>
      <c r="M769" s="1786"/>
      <c r="N769" s="1786"/>
      <c r="O769" s="1786"/>
      <c r="P769" s="1786"/>
      <c r="Q769" s="1786"/>
      <c r="R769" s="1786"/>
      <c r="S769" s="1786"/>
      <c r="T769" s="1786"/>
      <c r="U769" s="1786"/>
      <c r="V769" s="1786"/>
      <c r="W769" s="1786"/>
      <c r="X769" s="1787"/>
      <c r="Y769" s="628"/>
      <c r="Z769" s="141"/>
      <c r="AA769" s="794">
        <f>IF(I769="?",0,IF(I769&lt;&gt;"",1,0))</f>
        <v>0</v>
      </c>
    </row>
    <row r="770" spans="1:28" s="313" customFormat="1" ht="5.25" customHeight="1" x14ac:dyDescent="0.2">
      <c r="A770" s="269"/>
      <c r="B770" s="216"/>
      <c r="C770" s="627"/>
      <c r="D770" s="1242"/>
      <c r="E770" s="1242"/>
      <c r="F770" s="628"/>
      <c r="G770" s="628"/>
      <c r="H770" s="628"/>
      <c r="I770" s="628"/>
      <c r="J770" s="628"/>
      <c r="K770" s="628"/>
      <c r="L770" s="628"/>
      <c r="M770" s="628"/>
      <c r="N770" s="628"/>
      <c r="O770" s="628"/>
      <c r="P770" s="628"/>
      <c r="Q770" s="628"/>
      <c r="R770" s="628"/>
      <c r="S770" s="628"/>
      <c r="T770" s="628"/>
      <c r="U770" s="628"/>
      <c r="V770" s="628"/>
      <c r="W770" s="628"/>
      <c r="X770" s="628"/>
      <c r="Y770" s="628"/>
      <c r="Z770" s="141"/>
      <c r="AA770" s="794"/>
    </row>
    <row r="771" spans="1:28" s="313" customFormat="1" ht="21" customHeight="1" x14ac:dyDescent="0.2">
      <c r="A771" s="269" t="s">
        <v>1078</v>
      </c>
      <c r="B771" s="221"/>
      <c r="C771" s="628" t="s">
        <v>205</v>
      </c>
      <c r="D771" s="1242"/>
      <c r="E771" s="1242"/>
      <c r="F771" s="628"/>
      <c r="G771" s="628"/>
      <c r="H771" s="628"/>
      <c r="I771" s="1785"/>
      <c r="J771" s="1786"/>
      <c r="K771" s="1786"/>
      <c r="L771" s="1786"/>
      <c r="M771" s="1786"/>
      <c r="N771" s="1786"/>
      <c r="O771" s="1786"/>
      <c r="P771" s="1786"/>
      <c r="Q771" s="1786"/>
      <c r="R771" s="1786"/>
      <c r="S771" s="1786"/>
      <c r="T771" s="1786"/>
      <c r="U771" s="1786"/>
      <c r="V771" s="1786"/>
      <c r="W771" s="1786"/>
      <c r="X771" s="1787"/>
      <c r="Y771" s="628"/>
      <c r="Z771" s="141"/>
      <c r="AA771" s="794">
        <f>IF(I771="?",0,IF(I771&lt;&gt;"",1,0))</f>
        <v>0</v>
      </c>
    </row>
    <row r="772" spans="1:28" s="313" customFormat="1" ht="5.25" customHeight="1" x14ac:dyDescent="0.2">
      <c r="A772" s="269"/>
      <c r="B772" s="214"/>
      <c r="C772" s="215"/>
      <c r="D772" s="215"/>
      <c r="E772" s="215"/>
      <c r="F772" s="215"/>
      <c r="G772" s="215"/>
      <c r="H772" s="215"/>
      <c r="I772" s="215"/>
      <c r="J772" s="215"/>
      <c r="K772" s="215"/>
      <c r="L772" s="215"/>
      <c r="M772" s="215"/>
      <c r="N772" s="215"/>
      <c r="O772" s="215"/>
      <c r="P772" s="215"/>
      <c r="Q772" s="215"/>
      <c r="R772" s="215"/>
      <c r="S772" s="215"/>
      <c r="T772" s="215"/>
      <c r="U772" s="215"/>
      <c r="V772" s="215"/>
      <c r="W772" s="215"/>
      <c r="X772" s="215"/>
      <c r="Y772" s="215"/>
      <c r="Z772" s="145"/>
      <c r="AA772" s="794"/>
    </row>
    <row r="773" spans="1:28" s="313" customFormat="1" ht="5.25" customHeight="1" x14ac:dyDescent="0.2">
      <c r="A773" s="269"/>
      <c r="B773" s="216"/>
      <c r="C773" s="628"/>
      <c r="D773" s="628"/>
      <c r="E773" s="628"/>
      <c r="F773" s="628"/>
      <c r="G773" s="628"/>
      <c r="H773" s="628"/>
      <c r="I773" s="628"/>
      <c r="J773" s="628"/>
      <c r="K773" s="628"/>
      <c r="L773" s="628"/>
      <c r="M773" s="628"/>
      <c r="N773" s="628"/>
      <c r="O773" s="628"/>
      <c r="P773" s="628"/>
      <c r="Q773" s="628"/>
      <c r="R773" s="628"/>
      <c r="S773" s="628"/>
      <c r="T773" s="628"/>
      <c r="U773" s="628"/>
      <c r="V773" s="628"/>
      <c r="W773" s="628"/>
      <c r="X773" s="628"/>
      <c r="Y773" s="628"/>
      <c r="Z773" s="141"/>
      <c r="AA773" s="794"/>
    </row>
    <row r="774" spans="1:28" s="711" customFormat="1" ht="36" customHeight="1" x14ac:dyDescent="0.2">
      <c r="A774" s="269"/>
      <c r="B774" s="211"/>
      <c r="C774" s="2204" t="s">
        <v>750</v>
      </c>
      <c r="D774" s="2325"/>
      <c r="E774" s="2325"/>
      <c r="F774" s="2325"/>
      <c r="G774" s="2325"/>
      <c r="H774" s="2325"/>
      <c r="I774" s="2325"/>
      <c r="J774" s="2325"/>
      <c r="K774" s="2325"/>
      <c r="L774" s="2325"/>
      <c r="M774" s="2325"/>
      <c r="N774" s="2325"/>
      <c r="O774" s="2325"/>
      <c r="P774" s="2325"/>
      <c r="Q774" s="2325"/>
      <c r="R774" s="2325"/>
      <c r="S774" s="2325"/>
      <c r="T774" s="2325"/>
      <c r="U774" s="2325"/>
      <c r="V774" s="2325"/>
      <c r="W774" s="2325"/>
      <c r="X774" s="2326"/>
      <c r="Y774" s="594"/>
      <c r="Z774" s="1231"/>
      <c r="AA774" s="794"/>
      <c r="AB774" s="313"/>
    </row>
    <row r="775" spans="1:28" s="313" customFormat="1" ht="5.25" customHeight="1" x14ac:dyDescent="0.2">
      <c r="A775" s="269"/>
      <c r="B775" s="214"/>
      <c r="C775" s="215"/>
      <c r="D775" s="215"/>
      <c r="E775" s="215"/>
      <c r="F775" s="215"/>
      <c r="G775" s="215"/>
      <c r="H775" s="215"/>
      <c r="I775" s="215"/>
      <c r="J775" s="215"/>
      <c r="K775" s="215"/>
      <c r="L775" s="215"/>
      <c r="M775" s="215"/>
      <c r="N775" s="215"/>
      <c r="O775" s="215"/>
      <c r="P775" s="215"/>
      <c r="Q775" s="215"/>
      <c r="R775" s="215"/>
      <c r="S775" s="215"/>
      <c r="T775" s="215"/>
      <c r="U775" s="215"/>
      <c r="V775" s="215"/>
      <c r="W775" s="215"/>
      <c r="X775" s="215"/>
      <c r="Y775" s="215"/>
      <c r="Z775" s="145"/>
      <c r="AA775" s="794"/>
    </row>
    <row r="776" spans="1:28" s="313" customFormat="1" ht="5.25" customHeight="1" x14ac:dyDescent="0.2">
      <c r="A776" s="269"/>
      <c r="B776" s="216"/>
      <c r="C776" s="628"/>
      <c r="D776" s="628"/>
      <c r="E776" s="628"/>
      <c r="F776" s="628"/>
      <c r="G776" s="628"/>
      <c r="H776" s="628"/>
      <c r="I776" s="628"/>
      <c r="J776" s="628"/>
      <c r="K776" s="628"/>
      <c r="L776" s="628"/>
      <c r="M776" s="628"/>
      <c r="N776" s="628"/>
      <c r="O776" s="628"/>
      <c r="P776" s="628"/>
      <c r="Q776" s="628"/>
      <c r="R776" s="628"/>
      <c r="S776" s="628"/>
      <c r="T776" s="628"/>
      <c r="U776" s="628"/>
      <c r="V776" s="628"/>
      <c r="W776" s="628"/>
      <c r="X776" s="628"/>
      <c r="Y776" s="628"/>
      <c r="Z776" s="141"/>
      <c r="AA776" s="794"/>
    </row>
    <row r="777" spans="1:28" s="313" customFormat="1" ht="30.75" customHeight="1" x14ac:dyDescent="0.2">
      <c r="A777" s="269" t="s">
        <v>1077</v>
      </c>
      <c r="B777" s="216"/>
      <c r="C777" s="1782" t="s">
        <v>837</v>
      </c>
      <c r="D777" s="1782"/>
      <c r="E777" s="1782"/>
      <c r="F777" s="1782"/>
      <c r="G777" s="1782"/>
      <c r="H777" s="1782"/>
      <c r="I777" s="1782"/>
      <c r="J777" s="1782"/>
      <c r="K777" s="1782"/>
      <c r="L777" s="1782"/>
      <c r="M777" s="1782"/>
      <c r="N777" s="1675"/>
      <c r="O777" s="1675"/>
      <c r="P777" s="1675"/>
      <c r="Q777" s="1675"/>
      <c r="R777" s="1675"/>
      <c r="S777" s="1675"/>
      <c r="T777" s="1675"/>
      <c r="U777" s="1229"/>
      <c r="V777" s="1229"/>
      <c r="W777" s="1358" t="s">
        <v>849</v>
      </c>
      <c r="X777" s="1359"/>
      <c r="Y777" s="628"/>
      <c r="Z777" s="141"/>
      <c r="AA777" s="794">
        <f>IF(W777="?",0,IF(W777&lt;&gt;"",1,0))</f>
        <v>0</v>
      </c>
    </row>
    <row r="778" spans="1:28" s="313" customFormat="1" ht="10.5" customHeight="1" x14ac:dyDescent="0.2">
      <c r="A778" s="265" t="str">
        <f>IF($L$4&lt;&gt;"",$L$4,"")</f>
        <v>00000000</v>
      </c>
      <c r="B778" s="183"/>
      <c r="C778" s="184"/>
      <c r="D778" s="184"/>
      <c r="E778" s="184"/>
      <c r="F778" s="184"/>
      <c r="G778" s="184"/>
      <c r="H778" s="184"/>
      <c r="I778" s="184"/>
      <c r="J778" s="184"/>
      <c r="K778" s="184"/>
      <c r="L778" s="184"/>
      <c r="M778" s="184"/>
      <c r="N778" s="184"/>
      <c r="O778" s="184"/>
      <c r="P778" s="184"/>
      <c r="Q778" s="184"/>
      <c r="R778" s="184"/>
      <c r="S778" s="184"/>
      <c r="T778" s="184"/>
      <c r="U778" s="184"/>
      <c r="V778" s="184"/>
      <c r="W778" s="184"/>
      <c r="X778" s="184"/>
      <c r="Y778" s="184"/>
      <c r="Z778" s="149"/>
      <c r="AA778" s="794"/>
    </row>
    <row r="779" spans="1:28" s="313" customFormat="1" ht="5.25" customHeight="1" x14ac:dyDescent="0.2">
      <c r="A779" s="269"/>
      <c r="B779" s="757"/>
      <c r="C779" s="758"/>
      <c r="D779" s="758"/>
      <c r="E779" s="758"/>
      <c r="F779" s="758"/>
      <c r="G779" s="758"/>
      <c r="H779" s="758"/>
      <c r="I779" s="758"/>
      <c r="J779" s="758"/>
      <c r="K779" s="758"/>
      <c r="L779" s="758"/>
      <c r="M779" s="758"/>
      <c r="N779" s="758"/>
      <c r="O779" s="758"/>
      <c r="P779" s="758"/>
      <c r="Q779" s="758"/>
      <c r="R779" s="758"/>
      <c r="S779" s="758"/>
      <c r="T779" s="758"/>
      <c r="U779" s="758"/>
      <c r="V779" s="669"/>
      <c r="W779" s="669"/>
      <c r="X779" s="669"/>
      <c r="Y779" s="669"/>
      <c r="Z779" s="670"/>
      <c r="AA779" s="794"/>
    </row>
    <row r="780" spans="1:28" s="313" customFormat="1" ht="21" customHeight="1" x14ac:dyDescent="0.2">
      <c r="A780" s="269"/>
      <c r="B780" s="259"/>
      <c r="C780" s="2361" t="s">
        <v>942</v>
      </c>
      <c r="D780" s="2074"/>
      <c r="E780" s="2074"/>
      <c r="F780" s="2074"/>
      <c r="G780" s="693" t="s">
        <v>953</v>
      </c>
      <c r="H780" s="1432" t="str">
        <f>$L$10</f>
        <v/>
      </c>
      <c r="I780" s="2362"/>
      <c r="J780" s="2362"/>
      <c r="K780" s="2362"/>
      <c r="L780" s="2362"/>
      <c r="M780" s="2362"/>
      <c r="N780" s="2362"/>
      <c r="O780" s="2362"/>
      <c r="P780" s="2362"/>
      <c r="Q780" s="2362"/>
      <c r="R780" s="2362"/>
      <c r="S780" s="2362"/>
      <c r="T780" s="2363"/>
      <c r="U780" s="2364" t="str">
        <f>$L$4</f>
        <v>00000000</v>
      </c>
      <c r="V780" s="2365"/>
      <c r="W780" s="2365"/>
      <c r="X780" s="2366"/>
      <c r="Y780" s="672"/>
      <c r="Z780" s="175"/>
      <c r="AA780" s="794">
        <f>IF(SUM(AA781:AA854)&gt;0,10000,0)</f>
        <v>0</v>
      </c>
    </row>
    <row r="781" spans="1:28" ht="9" customHeight="1" x14ac:dyDescent="0.2">
      <c r="A781" s="269"/>
      <c r="B781" s="150"/>
      <c r="C781" s="628"/>
      <c r="D781" s="628"/>
      <c r="E781" s="628"/>
      <c r="F781" s="628"/>
      <c r="G781" s="628"/>
      <c r="H781" s="628"/>
      <c r="I781" s="628"/>
      <c r="J781" s="628"/>
      <c r="K781" s="628"/>
      <c r="L781" s="628"/>
      <c r="M781" s="628"/>
      <c r="N781" s="628"/>
      <c r="O781" s="628"/>
      <c r="P781" s="628"/>
      <c r="Q781" s="628"/>
      <c r="R781" s="628"/>
      <c r="S781" s="628"/>
      <c r="T781" s="628"/>
      <c r="U781" s="628"/>
      <c r="V781" s="628"/>
      <c r="W781" s="628"/>
      <c r="X781" s="628"/>
      <c r="Y781" s="179"/>
      <c r="Z781" s="175"/>
      <c r="AA781" s="794"/>
      <c r="AB781" s="313"/>
    </row>
    <row r="782" spans="1:28" ht="21" customHeight="1" x14ac:dyDescent="0.2">
      <c r="A782" s="272" t="s">
        <v>1070</v>
      </c>
      <c r="B782" s="150"/>
      <c r="C782" s="628"/>
      <c r="D782" s="664"/>
      <c r="E782" s="664" t="s">
        <v>1141</v>
      </c>
      <c r="F782" s="2351"/>
      <c r="G782" s="2352"/>
      <c r="H782" s="2352"/>
      <c r="I782" s="2352"/>
      <c r="J782" s="2352"/>
      <c r="K782" s="2352"/>
      <c r="L782" s="2352"/>
      <c r="M782" s="2352"/>
      <c r="N782" s="2352"/>
      <c r="O782" s="2352"/>
      <c r="P782" s="2352"/>
      <c r="Q782" s="2352"/>
      <c r="R782" s="2352"/>
      <c r="S782" s="2352"/>
      <c r="T782" s="2352"/>
      <c r="U782" s="2352"/>
      <c r="V782" s="2352"/>
      <c r="W782" s="2352"/>
      <c r="X782" s="2352"/>
      <c r="Y782" s="179"/>
      <c r="Z782" s="175"/>
      <c r="AA782" s="794">
        <f>IF(F782="?",0,IF(F782&lt;&gt;"",1,0))</f>
        <v>0</v>
      </c>
      <c r="AB782" s="313"/>
    </row>
    <row r="783" spans="1:28" s="313" customFormat="1" ht="5.25" customHeight="1" x14ac:dyDescent="0.2">
      <c r="A783" s="269"/>
      <c r="B783" s="216"/>
      <c r="C783" s="664"/>
      <c r="D783" s="664"/>
      <c r="E783" s="628"/>
      <c r="F783" s="628"/>
      <c r="G783" s="628"/>
      <c r="H783" s="628"/>
      <c r="I783" s="628"/>
      <c r="J783" s="628"/>
      <c r="K783" s="628"/>
      <c r="L783" s="628"/>
      <c r="M783" s="628"/>
      <c r="N783" s="628"/>
      <c r="O783" s="628"/>
      <c r="P783" s="628"/>
      <c r="Q783" s="628"/>
      <c r="R783" s="664"/>
      <c r="S783" s="664"/>
      <c r="T783" s="664"/>
      <c r="U783" s="664"/>
      <c r="V783" s="664"/>
      <c r="W783" s="664"/>
      <c r="X783" s="628"/>
      <c r="Y783" s="1232"/>
      <c r="Z783" s="141"/>
      <c r="AA783" s="794"/>
    </row>
    <row r="784" spans="1:28" ht="21" customHeight="1" x14ac:dyDescent="0.2">
      <c r="A784" s="272" t="s">
        <v>1071</v>
      </c>
      <c r="B784" s="150"/>
      <c r="C784" s="628"/>
      <c r="D784" s="628"/>
      <c r="E784" s="664" t="s">
        <v>799</v>
      </c>
      <c r="F784" s="2351"/>
      <c r="G784" s="2352"/>
      <c r="H784" s="628"/>
      <c r="I784" s="664" t="s">
        <v>693</v>
      </c>
      <c r="J784" s="2351"/>
      <c r="K784" s="2352"/>
      <c r="L784" s="2352"/>
      <c r="M784" s="2352"/>
      <c r="N784" s="2352"/>
      <c r="O784" s="2352"/>
      <c r="P784" s="2352"/>
      <c r="Q784" s="2352"/>
      <c r="R784" s="2352"/>
      <c r="S784" s="2352"/>
      <c r="T784" s="2352"/>
      <c r="U784" s="2352"/>
      <c r="V784" s="2352"/>
      <c r="W784" s="2352"/>
      <c r="X784" s="2352"/>
      <c r="Y784" s="179"/>
      <c r="Z784" s="175"/>
      <c r="AA784" s="794">
        <f>IF(F784="?",0,IF(F784&lt;&gt;"",1,0))+IF(J784="?",0,IF(J784&lt;&gt;"",1,0))</f>
        <v>0</v>
      </c>
      <c r="AB784" s="313"/>
    </row>
    <row r="785" spans="1:28" ht="9" customHeight="1" x14ac:dyDescent="0.2">
      <c r="A785" s="269"/>
      <c r="B785" s="259"/>
      <c r="C785" s="627"/>
      <c r="D785" s="627"/>
      <c r="E785" s="627"/>
      <c r="F785" s="627"/>
      <c r="G785" s="627"/>
      <c r="H785" s="627"/>
      <c r="I785" s="627"/>
      <c r="J785" s="627"/>
      <c r="K785" s="627"/>
      <c r="L785" s="627"/>
      <c r="M785" s="627"/>
      <c r="N785" s="627"/>
      <c r="O785" s="627"/>
      <c r="P785" s="627"/>
      <c r="Q785" s="627"/>
      <c r="R785" s="627"/>
      <c r="S785" s="627"/>
      <c r="T785" s="627"/>
      <c r="U785" s="627"/>
      <c r="V785" s="627"/>
      <c r="W785" s="627"/>
      <c r="X785" s="627"/>
      <c r="Y785" s="206"/>
      <c r="Z785" s="175"/>
      <c r="AA785" s="794"/>
      <c r="AB785" s="313"/>
    </row>
    <row r="786" spans="1:28" s="313" customFormat="1" ht="12" customHeight="1" x14ac:dyDescent="0.2">
      <c r="A786" s="269"/>
      <c r="B786" s="216"/>
      <c r="C786" s="1139"/>
      <c r="D786" s="1135"/>
      <c r="E786" s="1136"/>
      <c r="F786" s="1136"/>
      <c r="G786" s="1136"/>
      <c r="H786" s="1142"/>
      <c r="I786" s="2353" t="s">
        <v>1489</v>
      </c>
      <c r="J786" s="2354"/>
      <c r="K786" s="2354"/>
      <c r="L786" s="2354"/>
      <c r="M786" s="2354"/>
      <c r="N786" s="2354"/>
      <c r="O786" s="2354"/>
      <c r="P786" s="2354"/>
      <c r="Q786" s="2355" t="s">
        <v>1490</v>
      </c>
      <c r="R786" s="2356"/>
      <c r="S786" s="2356"/>
      <c r="T786" s="2356"/>
      <c r="U786" s="2356"/>
      <c r="V786" s="2356"/>
      <c r="W786" s="2356"/>
      <c r="X786" s="2357"/>
      <c r="Y786" s="1232"/>
      <c r="Z786" s="141"/>
      <c r="AA786" s="794"/>
    </row>
    <row r="787" spans="1:28" s="313" customFormat="1" ht="7.5" customHeight="1" thickBot="1" x14ac:dyDescent="0.25">
      <c r="A787" s="269"/>
      <c r="B787" s="216"/>
      <c r="C787" s="1139"/>
      <c r="D787" s="1135"/>
      <c r="E787" s="1136"/>
      <c r="F787" s="1136"/>
      <c r="G787" s="1136"/>
      <c r="H787" s="1140"/>
      <c r="I787" s="1143"/>
      <c r="J787" s="708"/>
      <c r="K787" s="708"/>
      <c r="L787" s="708"/>
      <c r="M787" s="708"/>
      <c r="N787" s="708"/>
      <c r="O787" s="708"/>
      <c r="P787" s="708"/>
      <c r="Q787" s="1143"/>
      <c r="R787" s="1145"/>
      <c r="S787" s="1145"/>
      <c r="T787" s="1145"/>
      <c r="U787" s="1145"/>
      <c r="V787" s="1145"/>
      <c r="W787" s="1145"/>
      <c r="X787" s="1144"/>
      <c r="Y787" s="1232"/>
      <c r="Z787" s="141"/>
      <c r="AA787" s="794"/>
    </row>
    <row r="788" spans="1:28" s="313" customFormat="1" ht="24.75" customHeight="1" thickTop="1" thickBot="1" x14ac:dyDescent="0.25">
      <c r="A788" s="272" t="s">
        <v>1585</v>
      </c>
      <c r="B788" s="216"/>
      <c r="C788" s="2358" t="s">
        <v>1535</v>
      </c>
      <c r="D788" s="2359"/>
      <c r="E788" s="2359"/>
      <c r="F788" s="2359"/>
      <c r="G788" s="2359"/>
      <c r="H788" s="2360"/>
      <c r="I788" s="2313" t="s">
        <v>849</v>
      </c>
      <c r="J788" s="2327"/>
      <c r="K788" s="2328"/>
      <c r="L788" s="2329"/>
      <c r="M788" s="2329"/>
      <c r="N788" s="1363"/>
      <c r="O788" s="1363"/>
      <c r="P788" s="1363"/>
      <c r="Q788" s="2313" t="s">
        <v>849</v>
      </c>
      <c r="R788" s="2327"/>
      <c r="S788" s="2328"/>
      <c r="T788" s="2330"/>
      <c r="U788" s="2330"/>
      <c r="V788" s="2331"/>
      <c r="W788" s="2331"/>
      <c r="X788" s="2318"/>
      <c r="Y788" s="1243"/>
      <c r="Z788" s="141"/>
      <c r="AA788" s="794">
        <f>IF(I788="?",0,IF(I788&lt;&gt;"",1,0))+IF(K788="?",0,IF(K788&lt;&gt;"",1,0))+IF(Q788="?",0,IF(Q788&lt;&gt;"",1,0))+IF(S788="?",0,IF(S788&lt;&gt;"",1,0))</f>
        <v>0</v>
      </c>
    </row>
    <row r="789" spans="1:28" s="313" customFormat="1" ht="6.75" customHeight="1" thickTop="1" x14ac:dyDescent="0.2">
      <c r="A789" s="269"/>
      <c r="B789" s="216"/>
      <c r="C789" s="1141"/>
      <c r="D789" s="1134"/>
      <c r="E789" s="215"/>
      <c r="F789" s="215"/>
      <c r="G789" s="215"/>
      <c r="H789" s="1138"/>
      <c r="I789" s="1146"/>
      <c r="J789" s="227"/>
      <c r="K789" s="227"/>
      <c r="L789" s="227"/>
      <c r="M789" s="227"/>
      <c r="N789" s="227"/>
      <c r="O789" s="227"/>
      <c r="P789" s="1147"/>
      <c r="Q789" s="1146"/>
      <c r="R789" s="227"/>
      <c r="S789" s="227"/>
      <c r="T789" s="227"/>
      <c r="U789" s="227"/>
      <c r="V789" s="227"/>
      <c r="W789" s="227"/>
      <c r="X789" s="1147"/>
      <c r="Y789" s="1243"/>
      <c r="Z789" s="141"/>
      <c r="AA789" s="794"/>
    </row>
    <row r="790" spans="1:28" s="313" customFormat="1" ht="5.25" customHeight="1" thickBot="1" x14ac:dyDescent="0.25">
      <c r="A790" s="269"/>
      <c r="B790" s="216"/>
      <c r="C790" s="1139"/>
      <c r="D790" s="1135"/>
      <c r="E790" s="1136"/>
      <c r="F790" s="1136"/>
      <c r="G790" s="1136"/>
      <c r="H790" s="1140"/>
      <c r="I790" s="1143"/>
      <c r="J790" s="708"/>
      <c r="K790" s="708"/>
      <c r="L790" s="708"/>
      <c r="M790" s="708"/>
      <c r="N790" s="708"/>
      <c r="O790" s="708"/>
      <c r="P790" s="1144"/>
      <c r="Q790" s="1143"/>
      <c r="R790" s="708"/>
      <c r="S790" s="708"/>
      <c r="T790" s="708"/>
      <c r="U790" s="708"/>
      <c r="V790" s="708"/>
      <c r="W790" s="708"/>
      <c r="X790" s="1144"/>
      <c r="Y790" s="1243"/>
      <c r="Z790" s="141"/>
      <c r="AA790" s="794"/>
    </row>
    <row r="791" spans="1:28" s="313" customFormat="1" ht="24.75" customHeight="1" thickTop="1" thickBot="1" x14ac:dyDescent="0.25">
      <c r="A791" s="272" t="s">
        <v>1586</v>
      </c>
      <c r="B791" s="216"/>
      <c r="C791" s="1137" t="s">
        <v>1515</v>
      </c>
      <c r="D791" s="664"/>
      <c r="E791" s="628"/>
      <c r="F791" s="628"/>
      <c r="G791" s="628"/>
      <c r="H791" s="628"/>
      <c r="I791" s="2313" t="s">
        <v>849</v>
      </c>
      <c r="J791" s="2327"/>
      <c r="K791" s="2328"/>
      <c r="L791" s="2329"/>
      <c r="M791" s="2329"/>
      <c r="N791" s="1363"/>
      <c r="O791" s="1363"/>
      <c r="P791" s="1363"/>
      <c r="Q791" s="2313" t="s">
        <v>849</v>
      </c>
      <c r="R791" s="2327"/>
      <c r="S791" s="2328"/>
      <c r="T791" s="2330"/>
      <c r="U791" s="2330"/>
      <c r="V791" s="2331"/>
      <c r="W791" s="2331"/>
      <c r="X791" s="2318"/>
      <c r="Y791" s="1243"/>
      <c r="Z791" s="141"/>
      <c r="AA791" s="794">
        <f>IF(I791="?",0,IF(I791&lt;&gt;"",1,0))+IF(K791="?",0,IF(K791&lt;&gt;"",1,0))+IF(Q791="?",0,IF(Q791&lt;&gt;"",1,0))+IF(S791="?",0,IF(S791&lt;&gt;"",1,0))</f>
        <v>0</v>
      </c>
    </row>
    <row r="792" spans="1:28" s="313" customFormat="1" ht="5.25" customHeight="1" thickTop="1" x14ac:dyDescent="0.2">
      <c r="A792" s="269"/>
      <c r="B792" s="216"/>
      <c r="C792" s="1141"/>
      <c r="D792" s="1134"/>
      <c r="E792" s="215"/>
      <c r="F792" s="215"/>
      <c r="G792" s="215"/>
      <c r="H792" s="1138"/>
      <c r="I792" s="1146"/>
      <c r="J792" s="227"/>
      <c r="K792" s="227"/>
      <c r="L792" s="227"/>
      <c r="M792" s="227"/>
      <c r="N792" s="227"/>
      <c r="O792" s="227"/>
      <c r="P792" s="227"/>
      <c r="Q792" s="1146"/>
      <c r="R792" s="1148"/>
      <c r="S792" s="1148"/>
      <c r="T792" s="1148"/>
      <c r="U792" s="1148"/>
      <c r="V792" s="1148"/>
      <c r="W792" s="1148"/>
      <c r="X792" s="1147"/>
      <c r="Y792" s="1243"/>
      <c r="Z792" s="141"/>
      <c r="AA792" s="794"/>
    </row>
    <row r="793" spans="1:28" s="313" customFormat="1" ht="9" customHeight="1" x14ac:dyDescent="0.2">
      <c r="A793" s="269"/>
      <c r="B793" s="216"/>
      <c r="C793" s="664"/>
      <c r="D793" s="664"/>
      <c r="E793" s="628"/>
      <c r="F793" s="628"/>
      <c r="G793" s="628"/>
      <c r="H793" s="628"/>
      <c r="I793" s="628"/>
      <c r="J793" s="628"/>
      <c r="K793" s="628"/>
      <c r="L793" s="628"/>
      <c r="M793" s="628"/>
      <c r="N793" s="628"/>
      <c r="O793" s="628"/>
      <c r="P793" s="628"/>
      <c r="Q793" s="628"/>
      <c r="R793" s="664"/>
      <c r="S793" s="664"/>
      <c r="T793" s="664"/>
      <c r="U793" s="664"/>
      <c r="V793" s="664"/>
      <c r="W793" s="664"/>
      <c r="X793" s="628"/>
      <c r="Y793" s="1243"/>
      <c r="Z793" s="141"/>
      <c r="AA793" s="794"/>
    </row>
    <row r="794" spans="1:28" s="313" customFormat="1" ht="24" customHeight="1" x14ac:dyDescent="0.2">
      <c r="A794" s="272" t="s">
        <v>1072</v>
      </c>
      <c r="B794" s="216"/>
      <c r="C794" s="2332" t="s">
        <v>1146</v>
      </c>
      <c r="D794" s="2333"/>
      <c r="E794" s="2333"/>
      <c r="F794" s="2333"/>
      <c r="G794" s="2333"/>
      <c r="H794" s="2333"/>
      <c r="I794" s="2333"/>
      <c r="J794" s="2333"/>
      <c r="K794" s="2333"/>
      <c r="L794" s="2333"/>
      <c r="M794" s="2333"/>
      <c r="N794" s="2333"/>
      <c r="O794" s="2333"/>
      <c r="P794" s="2333"/>
      <c r="Q794" s="2333"/>
      <c r="R794" s="2333"/>
      <c r="S794" s="2333"/>
      <c r="T794" s="2333"/>
      <c r="U794" s="1241"/>
      <c r="V794" s="1213" t="s">
        <v>849</v>
      </c>
      <c r="W794" s="93"/>
      <c r="X794" s="1213" t="s">
        <v>849</v>
      </c>
      <c r="Y794" s="664"/>
      <c r="Z794" s="141"/>
      <c r="AA794" s="794">
        <f>IF(V794="?",0,IF(V794&lt;&gt;"",1,0))+IF(X794="?",0,IF(X794&lt;&gt;"",1,0))</f>
        <v>0</v>
      </c>
    </row>
    <row r="795" spans="1:28" s="313" customFormat="1" ht="9" customHeight="1" x14ac:dyDescent="0.2">
      <c r="A795" s="269"/>
      <c r="B795" s="216"/>
      <c r="C795" s="664"/>
      <c r="D795" s="664"/>
      <c r="E795" s="628"/>
      <c r="F795" s="628"/>
      <c r="G795" s="628"/>
      <c r="H795" s="628"/>
      <c r="I795" s="628"/>
      <c r="J795" s="628"/>
      <c r="K795" s="628"/>
      <c r="L795" s="628"/>
      <c r="M795" s="628"/>
      <c r="N795" s="628"/>
      <c r="O795" s="628"/>
      <c r="P795" s="628"/>
      <c r="Q795" s="628"/>
      <c r="R795" s="664"/>
      <c r="S795" s="664"/>
      <c r="T795" s="664"/>
      <c r="U795" s="664"/>
      <c r="V795" s="664"/>
      <c r="W795" s="664"/>
      <c r="X795" s="628"/>
      <c r="Y795" s="1243"/>
      <c r="Z795" s="141"/>
      <c r="AA795" s="794"/>
    </row>
    <row r="796" spans="1:28" s="313" customFormat="1" ht="21" customHeight="1" x14ac:dyDescent="0.2">
      <c r="A796" s="272" t="s">
        <v>1073</v>
      </c>
      <c r="B796" s="216"/>
      <c r="C796" s="664"/>
      <c r="D796" s="664"/>
      <c r="E796" s="664"/>
      <c r="F796" s="664"/>
      <c r="G796" s="664"/>
      <c r="H796" s="664" t="s">
        <v>1042</v>
      </c>
      <c r="I796" s="2334" t="s">
        <v>849</v>
      </c>
      <c r="J796" s="2335"/>
      <c r="K796" s="2335"/>
      <c r="L796" s="2335"/>
      <c r="M796" s="2336"/>
      <c r="N796" s="2336"/>
      <c r="O796" s="2336"/>
      <c r="P796" s="2336"/>
      <c r="Q796" s="2336"/>
      <c r="R796" s="2336"/>
      <c r="S796" s="2336"/>
      <c r="T796" s="2336"/>
      <c r="U796" s="2336"/>
      <c r="V796" s="2336"/>
      <c r="W796" s="2336"/>
      <c r="X796" s="2337"/>
      <c r="Y796" s="1243"/>
      <c r="Z796" s="141"/>
      <c r="AA796" s="794">
        <f>IF(I796="?",0,IF(I796&lt;&gt;"",1,0))</f>
        <v>0</v>
      </c>
    </row>
    <row r="797" spans="1:28" s="313" customFormat="1" ht="5.25" customHeight="1" x14ac:dyDescent="0.2">
      <c r="A797" s="269"/>
      <c r="B797" s="216"/>
      <c r="C797" s="664"/>
      <c r="D797" s="664"/>
      <c r="E797" s="628"/>
      <c r="F797" s="628"/>
      <c r="G797" s="628"/>
      <c r="H797" s="628"/>
      <c r="I797" s="628"/>
      <c r="J797" s="628"/>
      <c r="K797" s="628"/>
      <c r="L797" s="628"/>
      <c r="M797" s="628"/>
      <c r="N797" s="628"/>
      <c r="O797" s="628"/>
      <c r="P797" s="628"/>
      <c r="Q797" s="628"/>
      <c r="R797" s="664"/>
      <c r="S797" s="664"/>
      <c r="T797" s="664"/>
      <c r="U797" s="664"/>
      <c r="V797" s="664"/>
      <c r="W797" s="664"/>
      <c r="X797" s="628"/>
      <c r="Y797" s="1243"/>
      <c r="Z797" s="141"/>
      <c r="AA797" s="794"/>
    </row>
    <row r="798" spans="1:28" s="313" customFormat="1" ht="21" customHeight="1" x14ac:dyDescent="0.2">
      <c r="A798" s="272" t="s">
        <v>1079</v>
      </c>
      <c r="B798" s="216"/>
      <c r="C798" s="628" t="s">
        <v>1517</v>
      </c>
      <c r="D798" s="664"/>
      <c r="E798" s="664"/>
      <c r="F798" s="664"/>
      <c r="G798" s="664"/>
      <c r="H798" s="664"/>
      <c r="I798" s="664"/>
      <c r="J798" s="664"/>
      <c r="K798" s="664"/>
      <c r="L798" s="664"/>
      <c r="M798" s="664"/>
      <c r="N798" s="664"/>
      <c r="O798" s="664"/>
      <c r="P798" s="664"/>
      <c r="Q798" s="1213" t="s">
        <v>849</v>
      </c>
      <c r="R798" s="627" t="s">
        <v>1050</v>
      </c>
      <c r="S798" s="1243"/>
      <c r="T798" s="1213" t="s">
        <v>849</v>
      </c>
      <c r="U798" s="627" t="s">
        <v>1051</v>
      </c>
      <c r="V798" s="1243"/>
      <c r="W798" s="1213" t="s">
        <v>849</v>
      </c>
      <c r="X798" s="627" t="s">
        <v>1052</v>
      </c>
      <c r="Y798" s="1243"/>
      <c r="Z798" s="141"/>
      <c r="AA798" s="794">
        <f>IF(Q798="?",0,IF(Q798&lt;&gt;"",1,0))+IF(T798="?",0,IF(T798&lt;&gt;"",1,0))+IF(W798="?",0,IF(W798&lt;&gt;"",1,0))</f>
        <v>0</v>
      </c>
    </row>
    <row r="799" spans="1:28" ht="9" customHeight="1" x14ac:dyDescent="0.2">
      <c r="A799" s="269"/>
      <c r="B799" s="259"/>
      <c r="C799" s="627"/>
      <c r="D799" s="627"/>
      <c r="E799" s="627"/>
      <c r="F799" s="627"/>
      <c r="G799" s="627"/>
      <c r="H799" s="627"/>
      <c r="I799" s="627"/>
      <c r="J799" s="627"/>
      <c r="K799" s="627"/>
      <c r="L799" s="627"/>
      <c r="M799" s="627"/>
      <c r="N799" s="627"/>
      <c r="O799" s="627"/>
      <c r="P799" s="627"/>
      <c r="Q799" s="627"/>
      <c r="R799" s="627"/>
      <c r="S799" s="627"/>
      <c r="T799" s="627"/>
      <c r="U799" s="627"/>
      <c r="V799" s="627"/>
      <c r="W799" s="627"/>
      <c r="X799" s="627"/>
      <c r="Y799" s="206"/>
      <c r="Z799" s="175"/>
      <c r="AA799" s="794"/>
      <c r="AB799" s="313"/>
    </row>
    <row r="800" spans="1:28" s="312" customFormat="1" ht="27" customHeight="1" x14ac:dyDescent="0.2">
      <c r="A800" s="397" t="s">
        <v>219</v>
      </c>
      <c r="B800" s="155"/>
      <c r="C800" s="2338" t="s">
        <v>1521</v>
      </c>
      <c r="D800" s="2339"/>
      <c r="E800" s="2339"/>
      <c r="F800" s="2339"/>
      <c r="G800" s="2339"/>
      <c r="H800" s="2339"/>
      <c r="I800" s="2339"/>
      <c r="J800" s="2339"/>
      <c r="K800" s="2339"/>
      <c r="L800" s="2339"/>
      <c r="M800" s="2339"/>
      <c r="N800" s="2339"/>
      <c r="O800" s="2339"/>
      <c r="P800" s="2339"/>
      <c r="Q800" s="2339"/>
      <c r="R800" s="2339"/>
      <c r="S800" s="2339"/>
      <c r="T800" s="2340"/>
      <c r="U800" s="2340"/>
      <c r="V800" s="2340"/>
      <c r="W800" s="2340"/>
      <c r="X800" s="2341"/>
      <c r="Y800" s="225"/>
      <c r="Z800" s="156"/>
      <c r="AA800" s="794"/>
      <c r="AB800" s="313"/>
    </row>
    <row r="801" spans="1:28" ht="5.25" customHeight="1" x14ac:dyDescent="0.2">
      <c r="A801" s="269"/>
      <c r="B801" s="259"/>
      <c r="C801" s="627"/>
      <c r="D801" s="627"/>
      <c r="E801" s="627"/>
      <c r="F801" s="627"/>
      <c r="G801" s="627"/>
      <c r="H801" s="627"/>
      <c r="I801" s="627"/>
      <c r="J801" s="627"/>
      <c r="K801" s="627"/>
      <c r="L801" s="627"/>
      <c r="M801" s="627"/>
      <c r="N801" s="627"/>
      <c r="O801" s="627"/>
      <c r="P801" s="627"/>
      <c r="Q801" s="627"/>
      <c r="R801" s="627"/>
      <c r="S801" s="627"/>
      <c r="T801" s="627"/>
      <c r="U801" s="627"/>
      <c r="V801" s="627"/>
      <c r="W801" s="627"/>
      <c r="X801" s="627"/>
      <c r="Y801" s="206"/>
      <c r="Z801" s="175"/>
      <c r="AA801" s="794"/>
      <c r="AB801" s="313"/>
    </row>
    <row r="802" spans="1:28" s="313" customFormat="1" ht="21" customHeight="1" x14ac:dyDescent="0.2">
      <c r="A802" s="272" t="s">
        <v>1251</v>
      </c>
      <c r="B802" s="216"/>
      <c r="C802" s="2342" t="s">
        <v>1370</v>
      </c>
      <c r="D802" s="2342"/>
      <c r="E802" s="2342"/>
      <c r="F802" s="2342"/>
      <c r="G802" s="2342"/>
      <c r="H802" s="2342"/>
      <c r="I802" s="2342"/>
      <c r="J802" s="2342"/>
      <c r="K802" s="2342"/>
      <c r="L802" s="2342"/>
      <c r="M802" s="664"/>
      <c r="N802" s="2343"/>
      <c r="O802" s="2344"/>
      <c r="P802" s="2345"/>
      <c r="Q802" s="627" t="s">
        <v>783</v>
      </c>
      <c r="R802" s="664"/>
      <c r="S802" s="664"/>
      <c r="T802" s="2343"/>
      <c r="U802" s="2343"/>
      <c r="V802" s="2343"/>
      <c r="W802" s="627" t="s">
        <v>1043</v>
      </c>
      <c r="X802" s="664"/>
      <c r="Y802" s="664"/>
      <c r="Z802" s="141"/>
      <c r="AA802" s="794">
        <f>IF(N802="?",0,IF(N802&lt;&gt;"",1,0))+IF(T802="?",0,IF(T802&lt;&gt;"",1,0))</f>
        <v>0</v>
      </c>
    </row>
    <row r="803" spans="1:28" s="313" customFormat="1" ht="5.25" customHeight="1" x14ac:dyDescent="0.2">
      <c r="A803" s="269"/>
      <c r="B803" s="216"/>
      <c r="C803" s="664"/>
      <c r="D803" s="664"/>
      <c r="E803" s="628"/>
      <c r="F803" s="628"/>
      <c r="G803" s="628"/>
      <c r="H803" s="628"/>
      <c r="I803" s="628"/>
      <c r="J803" s="628"/>
      <c r="K803" s="628"/>
      <c r="L803" s="628"/>
      <c r="M803" s="628"/>
      <c r="N803" s="628"/>
      <c r="O803" s="628"/>
      <c r="P803" s="628"/>
      <c r="Q803" s="628"/>
      <c r="R803" s="664"/>
      <c r="S803" s="664"/>
      <c r="T803" s="664"/>
      <c r="U803" s="664"/>
      <c r="V803" s="664"/>
      <c r="W803" s="664"/>
      <c r="X803" s="628"/>
      <c r="Y803" s="1243"/>
      <c r="Z803" s="141"/>
      <c r="AA803" s="794"/>
    </row>
    <row r="804" spans="1:28" s="312" customFormat="1" ht="27" customHeight="1" x14ac:dyDescent="0.2">
      <c r="A804" s="397" t="s">
        <v>219</v>
      </c>
      <c r="B804" s="155"/>
      <c r="C804" s="2338" t="s">
        <v>1262</v>
      </c>
      <c r="D804" s="2339"/>
      <c r="E804" s="2339"/>
      <c r="F804" s="2339"/>
      <c r="G804" s="2339"/>
      <c r="H804" s="2339"/>
      <c r="I804" s="2339"/>
      <c r="J804" s="2339"/>
      <c r="K804" s="2339"/>
      <c r="L804" s="2339"/>
      <c r="M804" s="2339"/>
      <c r="N804" s="2339"/>
      <c r="O804" s="2339"/>
      <c r="P804" s="2339"/>
      <c r="Q804" s="2339"/>
      <c r="R804" s="2339"/>
      <c r="S804" s="2339"/>
      <c r="T804" s="2340"/>
      <c r="U804" s="2340"/>
      <c r="V804" s="2340"/>
      <c r="W804" s="2340"/>
      <c r="X804" s="2341"/>
      <c r="Y804" s="225"/>
      <c r="Z804" s="156"/>
      <c r="AA804" s="794"/>
      <c r="AB804" s="313"/>
    </row>
    <row r="805" spans="1:28" s="313" customFormat="1" ht="5.25" customHeight="1" x14ac:dyDescent="0.2">
      <c r="A805" s="269"/>
      <c r="B805" s="216"/>
      <c r="C805" s="664"/>
      <c r="D805" s="664"/>
      <c r="E805" s="628"/>
      <c r="F805" s="628"/>
      <c r="G805" s="628"/>
      <c r="H805" s="628"/>
      <c r="I805" s="628"/>
      <c r="J805" s="628"/>
      <c r="K805" s="628"/>
      <c r="L805" s="628"/>
      <c r="M805" s="628"/>
      <c r="N805" s="628"/>
      <c r="O805" s="628"/>
      <c r="P805" s="628"/>
      <c r="Q805" s="628"/>
      <c r="R805" s="664"/>
      <c r="S805" s="664"/>
      <c r="T805" s="664"/>
      <c r="U805" s="664"/>
      <c r="V805" s="664"/>
      <c r="W805" s="664"/>
      <c r="X805" s="628"/>
      <c r="Y805" s="1243"/>
      <c r="Z805" s="141"/>
      <c r="AA805" s="794"/>
    </row>
    <row r="806" spans="1:28" s="313" customFormat="1" ht="21" customHeight="1" x14ac:dyDescent="0.2">
      <c r="A806" s="272" t="s">
        <v>1252</v>
      </c>
      <c r="B806" s="216"/>
      <c r="C806" s="2342" t="s">
        <v>1371</v>
      </c>
      <c r="D806" s="2342"/>
      <c r="E806" s="2342"/>
      <c r="F806" s="2342"/>
      <c r="G806" s="2342"/>
      <c r="H806" s="2342"/>
      <c r="I806" s="2342"/>
      <c r="J806" s="2342"/>
      <c r="K806" s="2342"/>
      <c r="L806" s="2342"/>
      <c r="M806" s="664"/>
      <c r="N806" s="2343"/>
      <c r="O806" s="2344"/>
      <c r="P806" s="2345"/>
      <c r="Q806" s="627" t="s">
        <v>783</v>
      </c>
      <c r="R806" s="664"/>
      <c r="S806" s="664"/>
      <c r="T806" s="2343"/>
      <c r="U806" s="2344"/>
      <c r="V806" s="2345"/>
      <c r="W806" s="627" t="s">
        <v>1043</v>
      </c>
      <c r="X806" s="664"/>
      <c r="Y806" s="664"/>
      <c r="Z806" s="141"/>
      <c r="AA806" s="794">
        <f>IF(N806="?",0,IF(N806&lt;&gt;"",1,0))+IF(T806="?",0,IF(T806&lt;&gt;"",1,0))</f>
        <v>0</v>
      </c>
    </row>
    <row r="807" spans="1:28" s="313" customFormat="1" ht="9" customHeight="1" x14ac:dyDescent="0.2">
      <c r="A807" s="269"/>
      <c r="B807" s="259"/>
      <c r="C807" s="627"/>
      <c r="D807" s="627"/>
      <c r="E807" s="627"/>
      <c r="F807" s="627"/>
      <c r="G807" s="627"/>
      <c r="H807" s="627"/>
      <c r="I807" s="627"/>
      <c r="J807" s="627"/>
      <c r="K807" s="627"/>
      <c r="L807" s="627"/>
      <c r="M807" s="627"/>
      <c r="N807" s="627"/>
      <c r="O807" s="627"/>
      <c r="P807" s="627"/>
      <c r="Q807" s="627"/>
      <c r="R807" s="627"/>
      <c r="S807" s="627"/>
      <c r="T807" s="627"/>
      <c r="U807" s="627"/>
      <c r="V807" s="627"/>
      <c r="W807" s="627"/>
      <c r="X807" s="627"/>
      <c r="Y807" s="206"/>
      <c r="Z807" s="175"/>
      <c r="AA807" s="794"/>
    </row>
    <row r="808" spans="1:28" s="312" customFormat="1" ht="23.25" customHeight="1" x14ac:dyDescent="0.2">
      <c r="A808" s="397" t="s">
        <v>219</v>
      </c>
      <c r="B808" s="155"/>
      <c r="C808" s="2320" t="s">
        <v>1491</v>
      </c>
      <c r="D808" s="2321"/>
      <c r="E808" s="2321"/>
      <c r="F808" s="2321"/>
      <c r="G808" s="2321"/>
      <c r="H808" s="2321"/>
      <c r="I808" s="2321"/>
      <c r="J808" s="2321"/>
      <c r="K808" s="2321"/>
      <c r="L808" s="2321"/>
      <c r="M808" s="2321"/>
      <c r="N808" s="2321"/>
      <c r="O808" s="2321"/>
      <c r="P808" s="2321"/>
      <c r="Q808" s="2321"/>
      <c r="R808" s="2321"/>
      <c r="S808" s="2321"/>
      <c r="T808" s="2346"/>
      <c r="U808" s="2346"/>
      <c r="V808" s="2346"/>
      <c r="W808" s="2346"/>
      <c r="X808" s="2347"/>
      <c r="Y808" s="225"/>
      <c r="Z808" s="156"/>
      <c r="AA808" s="794"/>
      <c r="AB808" s="313"/>
    </row>
    <row r="809" spans="1:28" s="313" customFormat="1" ht="5.25" customHeight="1" x14ac:dyDescent="0.2">
      <c r="A809" s="269"/>
      <c r="B809" s="259"/>
      <c r="C809" s="627"/>
      <c r="D809" s="627"/>
      <c r="E809" s="627"/>
      <c r="F809" s="627"/>
      <c r="G809" s="627"/>
      <c r="H809" s="627"/>
      <c r="I809" s="627"/>
      <c r="J809" s="627"/>
      <c r="K809" s="627"/>
      <c r="L809" s="627"/>
      <c r="M809" s="627"/>
      <c r="N809" s="627"/>
      <c r="O809" s="627"/>
      <c r="P809" s="627"/>
      <c r="Q809" s="627"/>
      <c r="R809" s="627"/>
      <c r="S809" s="627"/>
      <c r="T809" s="627"/>
      <c r="U809" s="627"/>
      <c r="V809" s="627"/>
      <c r="W809" s="627"/>
      <c r="X809" s="627"/>
      <c r="Y809" s="206"/>
      <c r="Z809" s="175"/>
      <c r="AA809" s="794"/>
    </row>
    <row r="810" spans="1:28" s="313" customFormat="1" ht="21" customHeight="1" x14ac:dyDescent="0.2">
      <c r="A810" s="272" t="s">
        <v>1074</v>
      </c>
      <c r="B810" s="216"/>
      <c r="C810" s="628" t="s">
        <v>1831</v>
      </c>
      <c r="D810" s="664"/>
      <c r="E810" s="664"/>
      <c r="F810" s="664"/>
      <c r="G810" s="664"/>
      <c r="H810" s="664"/>
      <c r="I810" s="664"/>
      <c r="J810" s="628"/>
      <c r="K810" s="628"/>
      <c r="L810" s="628"/>
      <c r="M810" s="628"/>
      <c r="N810" s="628"/>
      <c r="O810" s="628"/>
      <c r="P810" s="628"/>
      <c r="Q810" s="628"/>
      <c r="R810" s="628"/>
      <c r="S810" s="628"/>
      <c r="T810" s="2343"/>
      <c r="U810" s="2344"/>
      <c r="V810" s="2345"/>
      <c r="W810" s="627" t="s">
        <v>122</v>
      </c>
      <c r="X810" s="664"/>
      <c r="Y810" s="664"/>
      <c r="Z810" s="141"/>
      <c r="AA810" s="794">
        <f>IF(T810="?",0,IF(T810&lt;&gt;"",1,0))</f>
        <v>0</v>
      </c>
    </row>
    <row r="811" spans="1:28" s="313" customFormat="1" ht="5.25" customHeight="1" x14ac:dyDescent="0.2">
      <c r="A811" s="269"/>
      <c r="B811" s="259"/>
      <c r="C811" s="627"/>
      <c r="D811" s="627"/>
      <c r="E811" s="627"/>
      <c r="F811" s="627"/>
      <c r="G811" s="627"/>
      <c r="H811" s="627"/>
      <c r="I811" s="627"/>
      <c r="J811" s="627"/>
      <c r="K811" s="627"/>
      <c r="L811" s="627"/>
      <c r="M811" s="627"/>
      <c r="N811" s="627"/>
      <c r="O811" s="627"/>
      <c r="P811" s="627"/>
      <c r="Q811" s="627"/>
      <c r="R811" s="627"/>
      <c r="S811" s="627"/>
      <c r="T811" s="627"/>
      <c r="U811" s="627"/>
      <c r="V811" s="627"/>
      <c r="W811" s="627"/>
      <c r="X811" s="206"/>
      <c r="Y811" s="206"/>
      <c r="Z811" s="175"/>
      <c r="AA811" s="794"/>
    </row>
    <row r="812" spans="1:28" s="313" customFormat="1" ht="21" customHeight="1" x14ac:dyDescent="0.2">
      <c r="A812" s="272" t="s">
        <v>1587</v>
      </c>
      <c r="B812" s="216"/>
      <c r="C812" s="628" t="s">
        <v>1749</v>
      </c>
      <c r="D812" s="664"/>
      <c r="E812" s="664"/>
      <c r="F812" s="664"/>
      <c r="G812" s="664"/>
      <c r="H812" s="664"/>
      <c r="I812" s="664"/>
      <c r="J812" s="628"/>
      <c r="K812" s="628"/>
      <c r="L812" s="628"/>
      <c r="M812" s="664"/>
      <c r="N812" s="2348"/>
      <c r="O812" s="2349"/>
      <c r="P812" s="2350"/>
      <c r="Q812" s="627" t="s">
        <v>1493</v>
      </c>
      <c r="R812" s="628"/>
      <c r="S812" s="628"/>
      <c r="T812" s="2348"/>
      <c r="U812" s="2349"/>
      <c r="V812" s="2350"/>
      <c r="W812" s="627" t="s">
        <v>1492</v>
      </c>
      <c r="X812" s="664"/>
      <c r="Y812" s="664"/>
      <c r="Z812" s="141"/>
      <c r="AA812" s="794">
        <f>IF(N812="?",0,IF(N812&lt;&gt;"",1,0))+IF(T812="?",0,IF(T812&lt;&gt;"",1,0))</f>
        <v>0</v>
      </c>
    </row>
    <row r="813" spans="1:28" s="313" customFormat="1" ht="9" customHeight="1" x14ac:dyDescent="0.2">
      <c r="A813" s="269"/>
      <c r="B813" s="259"/>
      <c r="C813" s="627"/>
      <c r="D813" s="627"/>
      <c r="E813" s="627"/>
      <c r="F813" s="627"/>
      <c r="G813" s="627"/>
      <c r="H813" s="627"/>
      <c r="I813" s="627"/>
      <c r="J813" s="627"/>
      <c r="K813" s="627"/>
      <c r="L813" s="627"/>
      <c r="M813" s="627"/>
      <c r="N813" s="627"/>
      <c r="O813" s="627"/>
      <c r="P813" s="627"/>
      <c r="Q813" s="627"/>
      <c r="R813" s="627"/>
      <c r="S813" s="627"/>
      <c r="T813" s="627"/>
      <c r="U813" s="627"/>
      <c r="V813" s="627"/>
      <c r="W813" s="627"/>
      <c r="X813" s="627"/>
      <c r="Y813" s="206"/>
      <c r="Z813" s="175"/>
      <c r="AA813" s="794"/>
    </row>
    <row r="814" spans="1:28" s="313" customFormat="1" ht="36" customHeight="1" x14ac:dyDescent="0.2">
      <c r="A814" s="746" t="s">
        <v>219</v>
      </c>
      <c r="B814" s="221"/>
      <c r="C814" s="1543" t="s">
        <v>1516</v>
      </c>
      <c r="D814" s="2218"/>
      <c r="E814" s="2218"/>
      <c r="F814" s="2218"/>
      <c r="G814" s="2218"/>
      <c r="H814" s="2218"/>
      <c r="I814" s="2218"/>
      <c r="J814" s="2218"/>
      <c r="K814" s="2218"/>
      <c r="L814" s="2218"/>
      <c r="M814" s="2218"/>
      <c r="N814" s="2218"/>
      <c r="O814" s="2218"/>
      <c r="P814" s="2218"/>
      <c r="Q814" s="2218"/>
      <c r="R814" s="2218"/>
      <c r="S814" s="2218"/>
      <c r="T814" s="2218"/>
      <c r="U814" s="2218"/>
      <c r="V814" s="2218"/>
      <c r="W814" s="2218"/>
      <c r="X814" s="2219"/>
      <c r="Y814" s="1240"/>
      <c r="Z814" s="254"/>
      <c r="AA814" s="794"/>
    </row>
    <row r="815" spans="1:28" s="313" customFormat="1" ht="5.25" customHeight="1" x14ac:dyDescent="0.2">
      <c r="A815" s="269"/>
      <c r="B815" s="259"/>
      <c r="C815" s="627"/>
      <c r="D815" s="627"/>
      <c r="E815" s="627"/>
      <c r="F815" s="627"/>
      <c r="G815" s="627"/>
      <c r="H815" s="627"/>
      <c r="I815" s="627"/>
      <c r="J815" s="627"/>
      <c r="K815" s="627"/>
      <c r="L815" s="627"/>
      <c r="M815" s="627"/>
      <c r="N815" s="627"/>
      <c r="O815" s="627"/>
      <c r="P815" s="627"/>
      <c r="Q815" s="627"/>
      <c r="R815" s="627"/>
      <c r="S815" s="627"/>
      <c r="T815" s="627"/>
      <c r="U815" s="627"/>
      <c r="V815" s="627"/>
      <c r="W815" s="627"/>
      <c r="X815" s="627"/>
      <c r="Y815" s="206"/>
      <c r="Z815" s="175"/>
      <c r="AA815" s="794"/>
    </row>
    <row r="816" spans="1:28" s="313" customFormat="1" ht="12" customHeight="1" x14ac:dyDescent="0.2">
      <c r="A816" s="269"/>
      <c r="B816" s="216"/>
      <c r="C816" s="242" t="s">
        <v>1495</v>
      </c>
      <c r="D816" s="1149"/>
      <c r="E816" s="1149"/>
      <c r="F816" s="1149"/>
      <c r="G816" s="1149"/>
      <c r="H816" s="1149"/>
      <c r="I816" s="1149"/>
      <c r="J816" s="1149"/>
      <c r="K816" s="1149"/>
      <c r="L816" s="1149"/>
      <c r="M816" s="1149"/>
      <c r="N816" s="1149"/>
      <c r="O816" s="1149"/>
      <c r="P816" s="1149"/>
      <c r="Q816" s="1149"/>
      <c r="R816" s="1149"/>
      <c r="S816" s="1149"/>
      <c r="T816" s="1149"/>
      <c r="U816" s="1149"/>
      <c r="V816" s="1149"/>
      <c r="W816" s="1149"/>
      <c r="X816" s="1149"/>
      <c r="Y816" s="1243"/>
      <c r="Z816" s="141"/>
      <c r="AA816" s="794"/>
    </row>
    <row r="817" spans="1:28" s="313" customFormat="1" ht="5.25" customHeight="1" thickBot="1" x14ac:dyDescent="0.25">
      <c r="A817" s="269"/>
      <c r="B817" s="216"/>
      <c r="C817" s="1139"/>
      <c r="D817" s="1135"/>
      <c r="E817" s="1136"/>
      <c r="F817" s="1136"/>
      <c r="G817" s="1143"/>
      <c r="H817" s="708"/>
      <c r="I817" s="708"/>
      <c r="J817" s="708"/>
      <c r="K817" s="708"/>
      <c r="L817" s="708"/>
      <c r="M817" s="708"/>
      <c r="N817" s="708"/>
      <c r="O817" s="708"/>
      <c r="P817" s="708"/>
      <c r="Q817" s="708"/>
      <c r="R817" s="708"/>
      <c r="S817" s="1145"/>
      <c r="T817" s="1145"/>
      <c r="U817" s="1145"/>
      <c r="V817" s="1145"/>
      <c r="W817" s="1145"/>
      <c r="X817" s="1144"/>
      <c r="Y817" s="1243"/>
      <c r="Z817" s="141"/>
      <c r="AA817" s="794"/>
    </row>
    <row r="818" spans="1:28" s="313" customFormat="1" ht="24" customHeight="1" thickTop="1" thickBot="1" x14ac:dyDescent="0.25">
      <c r="A818" s="1236" t="s">
        <v>1588</v>
      </c>
      <c r="B818" s="216"/>
      <c r="C818" s="2313" t="s">
        <v>849</v>
      </c>
      <c r="D818" s="2314"/>
      <c r="E818" s="2315"/>
      <c r="F818" s="2316"/>
      <c r="G818" s="2317"/>
      <c r="H818" s="1363"/>
      <c r="I818" s="1363"/>
      <c r="J818" s="1363"/>
      <c r="K818" s="1363"/>
      <c r="L818" s="1363"/>
      <c r="M818" s="1363"/>
      <c r="N818" s="1363"/>
      <c r="O818" s="1363"/>
      <c r="P818" s="1363"/>
      <c r="Q818" s="1363"/>
      <c r="R818" s="1363"/>
      <c r="S818" s="1363"/>
      <c r="T818" s="1363"/>
      <c r="U818" s="1363"/>
      <c r="V818" s="1363"/>
      <c r="W818" s="1363"/>
      <c r="X818" s="2318"/>
      <c r="Y818" s="1243"/>
      <c r="Z818" s="141"/>
      <c r="AA818" s="794">
        <f>IF(C818="?",0,IF(C818&lt;&gt;"",1,0))+IF(G818="?",0,IF(G818&lt;&gt;"",1,0))</f>
        <v>0</v>
      </c>
    </row>
    <row r="819" spans="1:28" s="313" customFormat="1" ht="5.25" customHeight="1" thickTop="1" x14ac:dyDescent="0.2">
      <c r="A819" s="269"/>
      <c r="B819" s="216"/>
      <c r="C819" s="1141"/>
      <c r="D819" s="1134"/>
      <c r="E819" s="215"/>
      <c r="F819" s="215"/>
      <c r="G819" s="1146"/>
      <c r="H819" s="227"/>
      <c r="I819" s="227"/>
      <c r="J819" s="227"/>
      <c r="K819" s="227"/>
      <c r="L819" s="227"/>
      <c r="M819" s="227"/>
      <c r="N819" s="227"/>
      <c r="O819" s="227"/>
      <c r="P819" s="227"/>
      <c r="Q819" s="227"/>
      <c r="R819" s="227"/>
      <c r="S819" s="227"/>
      <c r="T819" s="227"/>
      <c r="U819" s="227"/>
      <c r="V819" s="227"/>
      <c r="W819" s="227"/>
      <c r="X819" s="1147"/>
      <c r="Y819" s="1243"/>
      <c r="Z819" s="141"/>
      <c r="AA819" s="794"/>
    </row>
    <row r="820" spans="1:28" s="313" customFormat="1" ht="9" customHeight="1" x14ac:dyDescent="0.2">
      <c r="A820" s="265" t="str">
        <f>IF(L763&lt;&gt;"",L763,"")</f>
        <v/>
      </c>
      <c r="B820" s="635"/>
      <c r="C820" s="262"/>
      <c r="D820" s="262"/>
      <c r="E820" s="262"/>
      <c r="F820" s="262"/>
      <c r="G820" s="262"/>
      <c r="H820" s="262"/>
      <c r="I820" s="262"/>
      <c r="J820" s="262"/>
      <c r="K820" s="262"/>
      <c r="L820" s="262"/>
      <c r="M820" s="262"/>
      <c r="N820" s="262"/>
      <c r="O820" s="262"/>
      <c r="P820" s="262"/>
      <c r="Q820" s="262"/>
      <c r="R820" s="262"/>
      <c r="S820" s="262"/>
      <c r="T820" s="262"/>
      <c r="U820" s="262"/>
      <c r="V820" s="262"/>
      <c r="W820" s="262"/>
      <c r="X820" s="262"/>
      <c r="Y820" s="668"/>
      <c r="Z820" s="196"/>
      <c r="AA820" s="794"/>
    </row>
    <row r="821" spans="1:28" s="313" customFormat="1" ht="5.25" customHeight="1" x14ac:dyDescent="0.2">
      <c r="A821" s="269"/>
      <c r="B821" s="1237"/>
      <c r="C821" s="817"/>
      <c r="D821" s="817"/>
      <c r="E821" s="817"/>
      <c r="F821" s="817"/>
      <c r="G821" s="817"/>
      <c r="H821" s="817"/>
      <c r="I821" s="817"/>
      <c r="J821" s="817"/>
      <c r="K821" s="817"/>
      <c r="L821" s="817"/>
      <c r="M821" s="817"/>
      <c r="N821" s="817"/>
      <c r="O821" s="817"/>
      <c r="P821" s="817"/>
      <c r="Q821" s="817"/>
      <c r="R821" s="817"/>
      <c r="S821" s="817"/>
      <c r="T821" s="817"/>
      <c r="U821" s="817"/>
      <c r="V821" s="817"/>
      <c r="W821" s="817"/>
      <c r="X821" s="817"/>
      <c r="Y821" s="1238"/>
      <c r="Z821" s="871"/>
      <c r="AA821" s="794"/>
    </row>
    <row r="822" spans="1:28" s="313" customFormat="1" ht="24" customHeight="1" x14ac:dyDescent="0.2">
      <c r="A822" s="385"/>
      <c r="B822" s="259"/>
      <c r="C822" s="224" t="s">
        <v>1759</v>
      </c>
      <c r="D822" s="627"/>
      <c r="E822" s="627"/>
      <c r="F822" s="627"/>
      <c r="G822" s="627"/>
      <c r="H822" s="627"/>
      <c r="I822" s="627"/>
      <c r="J822" s="627"/>
      <c r="K822" s="627"/>
      <c r="L822" s="627"/>
      <c r="M822" s="2319" t="str">
        <f>IF(J784&lt;&gt;"",J784,"")</f>
        <v/>
      </c>
      <c r="N822" s="1751"/>
      <c r="O822" s="1751"/>
      <c r="P822" s="1751"/>
      <c r="Q822" s="1751"/>
      <c r="R822" s="1751"/>
      <c r="S822" s="1751"/>
      <c r="T822" s="1751"/>
      <c r="U822" s="1751"/>
      <c r="V822" s="1751"/>
      <c r="W822" s="1751"/>
      <c r="X822" s="1751"/>
      <c r="Y822" s="206"/>
      <c r="Z822" s="175"/>
      <c r="AA822" s="794"/>
    </row>
    <row r="823" spans="1:28" s="764" customFormat="1" ht="5.25" customHeight="1" x14ac:dyDescent="0.2">
      <c r="A823" s="269"/>
      <c r="B823" s="216"/>
      <c r="C823" s="627"/>
      <c r="D823" s="628"/>
      <c r="E823" s="627"/>
      <c r="F823" s="627"/>
      <c r="G823" s="627"/>
      <c r="H823" s="627"/>
      <c r="I823" s="627"/>
      <c r="J823" s="627"/>
      <c r="K823" s="627"/>
      <c r="L823" s="627"/>
      <c r="M823" s="627"/>
      <c r="N823" s="627"/>
      <c r="O823" s="627"/>
      <c r="P823" s="627"/>
      <c r="Q823" s="627"/>
      <c r="R823" s="627"/>
      <c r="S823" s="1241"/>
      <c r="T823" s="1241"/>
      <c r="U823" s="1241"/>
      <c r="V823" s="1241"/>
      <c r="W823" s="1241"/>
      <c r="X823" s="1241"/>
      <c r="Y823" s="1243"/>
      <c r="Z823" s="141"/>
      <c r="AA823" s="797"/>
      <c r="AB823" s="313"/>
    </row>
    <row r="824" spans="1:28" s="312" customFormat="1" ht="15" customHeight="1" x14ac:dyDescent="0.2">
      <c r="A824" s="397" t="s">
        <v>219</v>
      </c>
      <c r="B824" s="155"/>
      <c r="C824" s="2320" t="s">
        <v>1054</v>
      </c>
      <c r="D824" s="2321"/>
      <c r="E824" s="2321"/>
      <c r="F824" s="2321"/>
      <c r="G824" s="2321"/>
      <c r="H824" s="2321"/>
      <c r="I824" s="2321"/>
      <c r="J824" s="2321"/>
      <c r="K824" s="2321"/>
      <c r="L824" s="2321"/>
      <c r="M824" s="2321"/>
      <c r="N824" s="2321"/>
      <c r="O824" s="2321"/>
      <c r="P824" s="2321"/>
      <c r="Q824" s="2321"/>
      <c r="R824" s="2321"/>
      <c r="S824" s="2321"/>
      <c r="T824" s="2322"/>
      <c r="U824" s="2322"/>
      <c r="V824" s="2322"/>
      <c r="W824" s="2322"/>
      <c r="X824" s="2323"/>
      <c r="Y824" s="225"/>
      <c r="Z824" s="156"/>
      <c r="AA824" s="794"/>
      <c r="AB824" s="313"/>
    </row>
    <row r="825" spans="1:28" s="313" customFormat="1" ht="9" customHeight="1" x14ac:dyDescent="0.2">
      <c r="A825" s="269"/>
      <c r="B825" s="259"/>
      <c r="C825" s="627"/>
      <c r="D825" s="627"/>
      <c r="E825" s="627"/>
      <c r="F825" s="627"/>
      <c r="G825" s="627"/>
      <c r="H825" s="627"/>
      <c r="I825" s="627"/>
      <c r="J825" s="627"/>
      <c r="K825" s="627"/>
      <c r="L825" s="627"/>
      <c r="M825" s="627"/>
      <c r="N825" s="627"/>
      <c r="O825" s="627"/>
      <c r="P825" s="627"/>
      <c r="Q825" s="627"/>
      <c r="R825" s="627"/>
      <c r="S825" s="627"/>
      <c r="T825" s="627"/>
      <c r="U825" s="627"/>
      <c r="V825" s="627"/>
      <c r="W825" s="627"/>
      <c r="X825" s="627"/>
      <c r="Y825" s="206"/>
      <c r="Z825" s="175"/>
      <c r="AA825" s="794"/>
    </row>
    <row r="826" spans="1:28" s="313" customFormat="1" ht="21" customHeight="1" x14ac:dyDescent="0.2">
      <c r="A826" s="272" t="s">
        <v>1744</v>
      </c>
      <c r="B826" s="216"/>
      <c r="C826" s="627"/>
      <c r="D826" s="1213" t="s">
        <v>849</v>
      </c>
      <c r="E826" s="627" t="s">
        <v>1673</v>
      </c>
      <c r="F826" s="627"/>
      <c r="G826" s="627"/>
      <c r="H826" s="627"/>
      <c r="I826" s="627"/>
      <c r="J826" s="627"/>
      <c r="K826" s="627"/>
      <c r="L826" s="627"/>
      <c r="M826" s="627"/>
      <c r="N826" s="627"/>
      <c r="O826" s="627"/>
      <c r="P826" s="627"/>
      <c r="Q826" s="627"/>
      <c r="R826" s="627"/>
      <c r="S826" s="627"/>
      <c r="T826" s="627"/>
      <c r="U826" s="627"/>
      <c r="V826" s="627"/>
      <c r="W826" s="627"/>
      <c r="X826" s="627"/>
      <c r="Y826" s="206"/>
      <c r="Z826" s="141"/>
      <c r="AA826" s="794">
        <f>IF(D826="?",0,IF(D826&lt;&gt;"",1,0))</f>
        <v>0</v>
      </c>
    </row>
    <row r="827" spans="1:28" s="764" customFormat="1" ht="5.25" customHeight="1" x14ac:dyDescent="0.2">
      <c r="A827" s="269"/>
      <c r="B827" s="216"/>
      <c r="C827" s="627"/>
      <c r="D827" s="628"/>
      <c r="E827" s="627"/>
      <c r="F827" s="627"/>
      <c r="G827" s="627"/>
      <c r="H827" s="627"/>
      <c r="I827" s="627"/>
      <c r="J827" s="627"/>
      <c r="K827" s="627"/>
      <c r="L827" s="627"/>
      <c r="M827" s="627"/>
      <c r="N827" s="627"/>
      <c r="O827" s="627"/>
      <c r="P827" s="627"/>
      <c r="Q827" s="627"/>
      <c r="R827" s="627"/>
      <c r="S827" s="1241"/>
      <c r="T827" s="1241"/>
      <c r="U827" s="1241"/>
      <c r="V827" s="1241"/>
      <c r="W827" s="1241"/>
      <c r="X827" s="1241"/>
      <c r="Y827" s="1243"/>
      <c r="Z827" s="141"/>
      <c r="AA827" s="797"/>
      <c r="AB827" s="313"/>
    </row>
    <row r="828" spans="1:28" s="313" customFormat="1" ht="21" customHeight="1" x14ac:dyDescent="0.2">
      <c r="A828" s="272" t="s">
        <v>1745</v>
      </c>
      <c r="B828" s="216"/>
      <c r="C828" s="627"/>
      <c r="D828" s="1213" t="s">
        <v>849</v>
      </c>
      <c r="E828" s="627" t="s">
        <v>1672</v>
      </c>
      <c r="F828" s="627"/>
      <c r="G828" s="627"/>
      <c r="H828" s="627"/>
      <c r="I828" s="627"/>
      <c r="J828" s="627"/>
      <c r="K828" s="627"/>
      <c r="L828" s="627"/>
      <c r="M828" s="627"/>
      <c r="N828" s="627"/>
      <c r="O828" s="627"/>
      <c r="P828" s="627"/>
      <c r="Q828" s="627"/>
      <c r="R828" s="1241"/>
      <c r="S828" s="1241"/>
      <c r="T828" s="1241"/>
      <c r="U828" s="1241"/>
      <c r="V828" s="1241"/>
      <c r="W828" s="1241"/>
      <c r="X828" s="627"/>
      <c r="Y828" s="206"/>
      <c r="Z828" s="141"/>
      <c r="AA828" s="794">
        <f>IF(D828="?",0,IF(D828&lt;&gt;"",1,0))</f>
        <v>0</v>
      </c>
    </row>
    <row r="829" spans="1:28" s="764" customFormat="1" ht="5.25" customHeight="1" x14ac:dyDescent="0.2">
      <c r="A829" s="269"/>
      <c r="B829" s="216"/>
      <c r="C829" s="627"/>
      <c r="D829" s="628"/>
      <c r="E829" s="627"/>
      <c r="F829" s="627"/>
      <c r="G829" s="627"/>
      <c r="H829" s="627"/>
      <c r="I829" s="627"/>
      <c r="J829" s="627"/>
      <c r="K829" s="627"/>
      <c r="L829" s="627"/>
      <c r="M829" s="627"/>
      <c r="N829" s="627"/>
      <c r="O829" s="627"/>
      <c r="P829" s="627"/>
      <c r="Q829" s="627"/>
      <c r="R829" s="627"/>
      <c r="S829" s="1241"/>
      <c r="T829" s="1241"/>
      <c r="U829" s="1241"/>
      <c r="V829" s="1241"/>
      <c r="W829" s="1241"/>
      <c r="X829" s="1241"/>
      <c r="Y829" s="1243"/>
      <c r="Z829" s="141"/>
      <c r="AA829" s="797"/>
      <c r="AB829" s="313"/>
    </row>
    <row r="830" spans="1:28" s="313" customFormat="1" ht="21" customHeight="1" x14ac:dyDescent="0.2">
      <c r="A830" s="272" t="s">
        <v>1659</v>
      </c>
      <c r="B830" s="216"/>
      <c r="C830" s="627"/>
      <c r="D830" s="1213" t="s">
        <v>849</v>
      </c>
      <c r="E830" s="627" t="s">
        <v>1834</v>
      </c>
      <c r="F830" s="627"/>
      <c r="G830" s="627"/>
      <c r="H830" s="627"/>
      <c r="I830" s="627"/>
      <c r="J830" s="627"/>
      <c r="K830" s="627"/>
      <c r="L830" s="627"/>
      <c r="M830" s="627"/>
      <c r="N830" s="1213" t="s">
        <v>849</v>
      </c>
      <c r="O830" s="627" t="s">
        <v>1656</v>
      </c>
      <c r="P830" s="627"/>
      <c r="Q830" s="627"/>
      <c r="R830" s="1241"/>
      <c r="S830" s="1241"/>
      <c r="T830" s="1241"/>
      <c r="U830" s="1241"/>
      <c r="V830" s="1241"/>
      <c r="W830" s="1241"/>
      <c r="X830" s="627"/>
      <c r="Y830" s="206"/>
      <c r="Z830" s="141"/>
      <c r="AA830" s="794">
        <f>IF(D830="?",0,IF(D830&lt;&gt;"",1,0))+IF(N830="?",0,IF(N830&lt;&gt;"",1,0))</f>
        <v>0</v>
      </c>
    </row>
    <row r="831" spans="1:28" s="764" customFormat="1" ht="5.25" customHeight="1" x14ac:dyDescent="0.2">
      <c r="A831" s="269"/>
      <c r="B831" s="216"/>
      <c r="C831" s="627"/>
      <c r="D831" s="628"/>
      <c r="E831" s="627"/>
      <c r="F831" s="627"/>
      <c r="G831" s="627"/>
      <c r="H831" s="627"/>
      <c r="I831" s="627"/>
      <c r="J831" s="627"/>
      <c r="K831" s="627"/>
      <c r="L831" s="627"/>
      <c r="M831" s="627"/>
      <c r="N831" s="627"/>
      <c r="O831" s="627"/>
      <c r="P831" s="627"/>
      <c r="Q831" s="627"/>
      <c r="R831" s="627"/>
      <c r="S831" s="1241"/>
      <c r="T831" s="1241"/>
      <c r="U831" s="1241"/>
      <c r="V831" s="1241"/>
      <c r="W831" s="1241"/>
      <c r="X831" s="1241"/>
      <c r="Y831" s="1243"/>
      <c r="Z831" s="141"/>
      <c r="AA831" s="797"/>
      <c r="AB831" s="313"/>
    </row>
    <row r="832" spans="1:28" s="313" customFormat="1" ht="21" customHeight="1" x14ac:dyDescent="0.2">
      <c r="A832" s="272" t="s">
        <v>1662</v>
      </c>
      <c r="B832" s="216"/>
      <c r="C832" s="627"/>
      <c r="D832" s="1213" t="s">
        <v>849</v>
      </c>
      <c r="E832" s="627" t="s">
        <v>1044</v>
      </c>
      <c r="F832" s="627"/>
      <c r="G832" s="627"/>
      <c r="H832" s="627"/>
      <c r="I832" s="1213" t="s">
        <v>849</v>
      </c>
      <c r="J832" s="627" t="s">
        <v>1046</v>
      </c>
      <c r="K832" s="627"/>
      <c r="L832" s="627"/>
      <c r="M832" s="627"/>
      <c r="N832" s="1213" t="s">
        <v>849</v>
      </c>
      <c r="O832" s="627" t="s">
        <v>1660</v>
      </c>
      <c r="P832" s="627"/>
      <c r="Q832" s="627"/>
      <c r="R832" s="1241"/>
      <c r="S832" s="1241"/>
      <c r="T832" s="1241"/>
      <c r="U832" s="1241"/>
      <c r="V832" s="1241"/>
      <c r="W832" s="1241"/>
      <c r="X832" s="627"/>
      <c r="Y832" s="206"/>
      <c r="Z832" s="141"/>
      <c r="AA832" s="794">
        <f>IF(D832="?",0,IF(D832&lt;&gt;"",1,0))+IF(I832="?",0,IF(I832&lt;&gt;"",1,0))+IF(N832="?",0,IF(N832&lt;&gt;"",1,0))</f>
        <v>0</v>
      </c>
    </row>
    <row r="833" spans="1:28" s="764" customFormat="1" ht="5.25" customHeight="1" x14ac:dyDescent="0.2">
      <c r="A833" s="269"/>
      <c r="B833" s="216"/>
      <c r="C833" s="627"/>
      <c r="D833" s="628"/>
      <c r="E833" s="627"/>
      <c r="F833" s="627"/>
      <c r="G833" s="627"/>
      <c r="H833" s="627"/>
      <c r="I833" s="627"/>
      <c r="J833" s="627"/>
      <c r="K833" s="627"/>
      <c r="L833" s="627"/>
      <c r="M833" s="627"/>
      <c r="N833" s="627"/>
      <c r="O833" s="627"/>
      <c r="P833" s="627"/>
      <c r="Q833" s="627"/>
      <c r="R833" s="1241"/>
      <c r="S833" s="1241"/>
      <c r="T833" s="1241"/>
      <c r="U833" s="1241"/>
      <c r="V833" s="1241"/>
      <c r="W833" s="1241"/>
      <c r="X833" s="627"/>
      <c r="Y833" s="1243"/>
      <c r="Z833" s="141"/>
      <c r="AA833" s="797"/>
      <c r="AB833" s="313"/>
    </row>
    <row r="834" spans="1:28" s="313" customFormat="1" ht="21" customHeight="1" x14ac:dyDescent="0.2">
      <c r="A834" s="272" t="s">
        <v>1663</v>
      </c>
      <c r="B834" s="216"/>
      <c r="C834" s="627"/>
      <c r="D834" s="1213" t="s">
        <v>849</v>
      </c>
      <c r="E834" s="627" t="s">
        <v>1045</v>
      </c>
      <c r="F834" s="627"/>
      <c r="G834" s="627"/>
      <c r="H834" s="627"/>
      <c r="I834" s="1213" t="s">
        <v>849</v>
      </c>
      <c r="J834" s="627" t="s">
        <v>1657</v>
      </c>
      <c r="K834" s="627"/>
      <c r="L834" s="627"/>
      <c r="M834" s="627"/>
      <c r="N834" s="1213" t="s">
        <v>849</v>
      </c>
      <c r="O834" s="627" t="s">
        <v>1658</v>
      </c>
      <c r="P834" s="627"/>
      <c r="Q834" s="627"/>
      <c r="R834" s="1241"/>
      <c r="S834" s="1241"/>
      <c r="T834" s="1241"/>
      <c r="U834" s="1241"/>
      <c r="V834" s="1241"/>
      <c r="W834" s="1241"/>
      <c r="X834" s="627"/>
      <c r="Y834" s="206"/>
      <c r="Z834" s="141"/>
      <c r="AA834" s="794">
        <f>IF(D834="?",0,IF(D834&lt;&gt;"",1,0))+IF(I834="?",0,IF(I834&lt;&gt;"",1,0))+IF(N834="?",0,IF(N834&lt;&gt;"",1,0))</f>
        <v>0</v>
      </c>
    </row>
    <row r="835" spans="1:28" s="764" customFormat="1" ht="5.25" customHeight="1" x14ac:dyDescent="0.2">
      <c r="A835" s="269"/>
      <c r="B835" s="216"/>
      <c r="C835" s="627"/>
      <c r="D835" s="628"/>
      <c r="E835" s="628"/>
      <c r="F835" s="628"/>
      <c r="G835" s="628"/>
      <c r="H835" s="628"/>
      <c r="I835" s="628"/>
      <c r="J835" s="628"/>
      <c r="K835" s="628"/>
      <c r="L835" s="628"/>
      <c r="M835" s="627"/>
      <c r="N835" s="627"/>
      <c r="O835" s="628"/>
      <c r="P835" s="628"/>
      <c r="Q835" s="628"/>
      <c r="R835" s="664"/>
      <c r="S835" s="664"/>
      <c r="T835" s="664"/>
      <c r="U835" s="664"/>
      <c r="V835" s="664"/>
      <c r="W835" s="664"/>
      <c r="X835" s="628"/>
      <c r="Y835" s="1243"/>
      <c r="Z835" s="141"/>
      <c r="AA835" s="797"/>
      <c r="AB835" s="313"/>
    </row>
    <row r="836" spans="1:28" s="313" customFormat="1" ht="21" customHeight="1" x14ac:dyDescent="0.2">
      <c r="A836" s="272" t="s">
        <v>1661</v>
      </c>
      <c r="B836" s="216"/>
      <c r="C836" s="627"/>
      <c r="D836" s="627" t="s">
        <v>1053</v>
      </c>
      <c r="E836" s="628"/>
      <c r="F836" s="2324"/>
      <c r="G836" s="2324"/>
      <c r="H836" s="2324"/>
      <c r="I836" s="2324"/>
      <c r="J836" s="2324"/>
      <c r="K836" s="1400"/>
      <c r="L836" s="1400"/>
      <c r="M836" s="1400"/>
      <c r="N836" s="1400"/>
      <c r="O836" s="1400"/>
      <c r="P836" s="1400"/>
      <c r="Q836" s="1400"/>
      <c r="R836" s="1400"/>
      <c r="S836" s="1400"/>
      <c r="T836" s="1400"/>
      <c r="U836" s="1400"/>
      <c r="V836" s="1400"/>
      <c r="W836" s="1400"/>
      <c r="X836" s="1400"/>
      <c r="Y836" s="206"/>
      <c r="Z836" s="141"/>
      <c r="AA836" s="794">
        <f>IF(F836="?",0,IF(F836&lt;&gt;"",1,0))</f>
        <v>0</v>
      </c>
    </row>
    <row r="837" spans="1:28" ht="9" customHeight="1" x14ac:dyDescent="0.2">
      <c r="A837" s="269"/>
      <c r="B837" s="259"/>
      <c r="C837" s="627"/>
      <c r="D837" s="627"/>
      <c r="E837" s="627"/>
      <c r="F837" s="627"/>
      <c r="G837" s="627"/>
      <c r="H837" s="627"/>
      <c r="I837" s="627"/>
      <c r="J837" s="627"/>
      <c r="K837" s="627"/>
      <c r="L837" s="627"/>
      <c r="M837" s="627"/>
      <c r="N837" s="528"/>
      <c r="O837" s="528"/>
      <c r="P837" s="528"/>
      <c r="Q837" s="528"/>
      <c r="R837" s="627"/>
      <c r="S837" s="627"/>
      <c r="T837" s="627"/>
      <c r="U837" s="528"/>
      <c r="V837" s="528"/>
      <c r="W837" s="528"/>
      <c r="X837" s="528"/>
      <c r="Y837" s="172"/>
      <c r="Z837" s="175"/>
      <c r="AA837" s="794"/>
      <c r="AB837" s="313"/>
    </row>
    <row r="838" spans="1:28" s="313" customFormat="1" ht="5.45" customHeight="1" x14ac:dyDescent="0.2">
      <c r="A838" s="269"/>
      <c r="B838" s="757"/>
      <c r="C838" s="758"/>
      <c r="D838" s="758"/>
      <c r="E838" s="758"/>
      <c r="F838" s="758"/>
      <c r="G838" s="758"/>
      <c r="H838" s="758"/>
      <c r="I838" s="758"/>
      <c r="J838" s="758"/>
      <c r="K838" s="758"/>
      <c r="L838" s="758"/>
      <c r="M838" s="758"/>
      <c r="N838" s="758"/>
      <c r="O838" s="758"/>
      <c r="P838" s="758"/>
      <c r="Q838" s="758"/>
      <c r="R838" s="758"/>
      <c r="S838" s="758"/>
      <c r="T838" s="758"/>
      <c r="U838" s="758"/>
      <c r="V838" s="669"/>
      <c r="W838" s="669"/>
      <c r="X838" s="669"/>
      <c r="Y838" s="669"/>
      <c r="Z838" s="670"/>
      <c r="AA838" s="794"/>
    </row>
    <row r="839" spans="1:28" s="712" customFormat="1" ht="36" customHeight="1" x14ac:dyDescent="0.2">
      <c r="A839" s="269"/>
      <c r="B839" s="211"/>
      <c r="C839" s="2204" t="s">
        <v>751</v>
      </c>
      <c r="D839" s="2325"/>
      <c r="E839" s="2325"/>
      <c r="F839" s="2325"/>
      <c r="G839" s="2325"/>
      <c r="H839" s="2325"/>
      <c r="I839" s="2325"/>
      <c r="J839" s="2325"/>
      <c r="K839" s="2325"/>
      <c r="L839" s="2325"/>
      <c r="M839" s="2325"/>
      <c r="N839" s="2325"/>
      <c r="O839" s="2325"/>
      <c r="P839" s="2325"/>
      <c r="Q839" s="2325"/>
      <c r="R839" s="2325"/>
      <c r="S839" s="2325"/>
      <c r="T839" s="2325"/>
      <c r="U839" s="2325"/>
      <c r="V839" s="2325"/>
      <c r="W839" s="2325"/>
      <c r="X839" s="2326"/>
      <c r="Y839" s="594"/>
      <c r="Z839" s="1231"/>
      <c r="AA839" s="794"/>
      <c r="AB839" s="313"/>
    </row>
    <row r="840" spans="1:28" s="313" customFormat="1" ht="5.25" customHeight="1" x14ac:dyDescent="0.2">
      <c r="A840" s="269"/>
      <c r="B840" s="216"/>
      <c r="C840" s="628"/>
      <c r="D840" s="628"/>
      <c r="E840" s="628"/>
      <c r="F840" s="628"/>
      <c r="G840" s="628"/>
      <c r="H840" s="628"/>
      <c r="I840" s="628"/>
      <c r="J840" s="628"/>
      <c r="K840" s="628"/>
      <c r="L840" s="628"/>
      <c r="M840" s="628"/>
      <c r="N840" s="628"/>
      <c r="O840" s="628"/>
      <c r="P840" s="628"/>
      <c r="Q840" s="628"/>
      <c r="R840" s="628"/>
      <c r="S840" s="628"/>
      <c r="T840" s="628"/>
      <c r="U840" s="628"/>
      <c r="V840" s="628"/>
      <c r="W840" s="628"/>
      <c r="X840" s="628"/>
      <c r="Y840" s="628"/>
      <c r="Z840" s="141"/>
      <c r="AA840" s="794"/>
    </row>
    <row r="841" spans="1:28" s="767" customFormat="1" ht="22.5" customHeight="1" x14ac:dyDescent="0.2">
      <c r="A841" s="269"/>
      <c r="B841" s="759"/>
      <c r="C841" s="624" t="s">
        <v>1047</v>
      </c>
      <c r="D841" s="624"/>
      <c r="E841" s="624"/>
      <c r="F841" s="624"/>
      <c r="G841" s="624"/>
      <c r="H841" s="624"/>
      <c r="I841" s="624"/>
      <c r="J841" s="624"/>
      <c r="K841" s="624"/>
      <c r="L841" s="624"/>
      <c r="M841" s="624"/>
      <c r="N841" s="624"/>
      <c r="O841" s="624"/>
      <c r="P841" s="624"/>
      <c r="Q841" s="624"/>
      <c r="R841" s="627"/>
      <c r="S841" s="627"/>
      <c r="T841" s="627"/>
      <c r="U841" s="627"/>
      <c r="V841" s="627"/>
      <c r="W841" s="627"/>
      <c r="X841" s="627"/>
      <c r="Y841" s="1228"/>
      <c r="Z841" s="766"/>
      <c r="AA841" s="794"/>
      <c r="AB841" s="313"/>
    </row>
    <row r="842" spans="1:28" s="313" customFormat="1" ht="5.25" customHeight="1" x14ac:dyDescent="0.2">
      <c r="A842" s="269"/>
      <c r="B842" s="216"/>
      <c r="C842" s="628"/>
      <c r="D842" s="1230"/>
      <c r="E842" s="1230"/>
      <c r="F842" s="628"/>
      <c r="G842" s="628"/>
      <c r="H842" s="628"/>
      <c r="I842" s="628"/>
      <c r="J842" s="628"/>
      <c r="K842" s="628"/>
      <c r="L842" s="628"/>
      <c r="M842" s="628"/>
      <c r="N842" s="628"/>
      <c r="O842" s="628"/>
      <c r="P842" s="628"/>
      <c r="Q842" s="628"/>
      <c r="R842" s="628"/>
      <c r="S842" s="628"/>
      <c r="T842" s="628"/>
      <c r="U842" s="628"/>
      <c r="V842" s="628"/>
      <c r="W842" s="628"/>
      <c r="X842" s="628"/>
      <c r="Y842" s="628"/>
      <c r="Z842" s="141"/>
      <c r="AA842" s="794"/>
    </row>
    <row r="843" spans="1:28" s="313" customFormat="1" ht="21" customHeight="1" x14ac:dyDescent="0.2">
      <c r="A843" s="269" t="s">
        <v>1075</v>
      </c>
      <c r="B843" s="216"/>
      <c r="C843" s="628" t="s">
        <v>69</v>
      </c>
      <c r="D843" s="1242"/>
      <c r="E843" s="1242"/>
      <c r="F843" s="628"/>
      <c r="G843" s="628"/>
      <c r="H843" s="628"/>
      <c r="I843" s="1785"/>
      <c r="J843" s="1786"/>
      <c r="K843" s="1786"/>
      <c r="L843" s="1786"/>
      <c r="M843" s="1786"/>
      <c r="N843" s="1786"/>
      <c r="O843" s="1786"/>
      <c r="P843" s="1786"/>
      <c r="Q843" s="1786"/>
      <c r="R843" s="1786"/>
      <c r="S843" s="1786"/>
      <c r="T843" s="1786"/>
      <c r="U843" s="1786"/>
      <c r="V843" s="1786"/>
      <c r="W843" s="1786"/>
      <c r="X843" s="1787"/>
      <c r="Y843" s="628"/>
      <c r="Z843" s="141"/>
      <c r="AA843" s="794">
        <f>IF(I843="?",0,IF(I843&lt;&gt;"",1,0))</f>
        <v>0</v>
      </c>
    </row>
    <row r="844" spans="1:28" s="313" customFormat="1" ht="5.25" customHeight="1" x14ac:dyDescent="0.2">
      <c r="A844" s="269"/>
      <c r="B844" s="216"/>
      <c r="C844" s="627"/>
      <c r="D844" s="1242"/>
      <c r="E844" s="1242"/>
      <c r="F844" s="628"/>
      <c r="G844" s="628"/>
      <c r="H844" s="628"/>
      <c r="I844" s="628"/>
      <c r="J844" s="628"/>
      <c r="K844" s="628"/>
      <c r="L844" s="628"/>
      <c r="M844" s="628"/>
      <c r="N844" s="628"/>
      <c r="O844" s="628"/>
      <c r="P844" s="628"/>
      <c r="Q844" s="628"/>
      <c r="R844" s="628"/>
      <c r="S844" s="628"/>
      <c r="T844" s="628"/>
      <c r="U844" s="628"/>
      <c r="V844" s="628"/>
      <c r="W844" s="628"/>
      <c r="X844" s="628"/>
      <c r="Y844" s="628"/>
      <c r="Z844" s="141"/>
      <c r="AA844" s="794"/>
    </row>
    <row r="845" spans="1:28" s="313" customFormat="1" ht="21" customHeight="1" x14ac:dyDescent="0.2">
      <c r="A845" s="269" t="s">
        <v>1076</v>
      </c>
      <c r="B845" s="221"/>
      <c r="C845" s="628" t="s">
        <v>51</v>
      </c>
      <c r="D845" s="1242"/>
      <c r="E845" s="1242"/>
      <c r="F845" s="628"/>
      <c r="G845" s="628"/>
      <c r="H845" s="628"/>
      <c r="I845" s="1785"/>
      <c r="J845" s="1786"/>
      <c r="K845" s="1786"/>
      <c r="L845" s="1786"/>
      <c r="M845" s="1786"/>
      <c r="N845" s="1786"/>
      <c r="O845" s="1786"/>
      <c r="P845" s="1786"/>
      <c r="Q845" s="1786"/>
      <c r="R845" s="1786"/>
      <c r="S845" s="1786"/>
      <c r="T845" s="1786"/>
      <c r="U845" s="1786"/>
      <c r="V845" s="1786"/>
      <c r="W845" s="1786"/>
      <c r="X845" s="1787"/>
      <c r="Y845" s="628"/>
      <c r="Z845" s="141"/>
      <c r="AA845" s="794">
        <f>IF(I845="?",0,IF(I845&lt;&gt;"",1,0))</f>
        <v>0</v>
      </c>
    </row>
    <row r="846" spans="1:28" s="313" customFormat="1" ht="5.25" customHeight="1" x14ac:dyDescent="0.2">
      <c r="A846" s="269"/>
      <c r="B846" s="216"/>
      <c r="C846" s="627"/>
      <c r="D846" s="1242"/>
      <c r="E846" s="1242"/>
      <c r="F846" s="628"/>
      <c r="G846" s="628"/>
      <c r="H846" s="628"/>
      <c r="I846" s="628"/>
      <c r="J846" s="628"/>
      <c r="K846" s="628"/>
      <c r="L846" s="628"/>
      <c r="M846" s="628"/>
      <c r="N846" s="628"/>
      <c r="O846" s="628"/>
      <c r="P846" s="628"/>
      <c r="Q846" s="628"/>
      <c r="R846" s="628"/>
      <c r="S846" s="628"/>
      <c r="T846" s="628"/>
      <c r="U846" s="628"/>
      <c r="V846" s="628"/>
      <c r="W846" s="628"/>
      <c r="X846" s="628"/>
      <c r="Y846" s="628"/>
      <c r="Z846" s="141"/>
      <c r="AA846" s="794"/>
    </row>
    <row r="847" spans="1:28" s="313" customFormat="1" ht="21" customHeight="1" x14ac:dyDescent="0.2">
      <c r="A847" s="269" t="s">
        <v>1078</v>
      </c>
      <c r="B847" s="221"/>
      <c r="C847" s="628" t="s">
        <v>205</v>
      </c>
      <c r="D847" s="1242"/>
      <c r="E847" s="1242"/>
      <c r="F847" s="628"/>
      <c r="G847" s="628"/>
      <c r="H847" s="628"/>
      <c r="I847" s="1785"/>
      <c r="J847" s="1786"/>
      <c r="K847" s="1786"/>
      <c r="L847" s="1786"/>
      <c r="M847" s="1786"/>
      <c r="N847" s="1786"/>
      <c r="O847" s="1786"/>
      <c r="P847" s="1786"/>
      <c r="Q847" s="1786"/>
      <c r="R847" s="1786"/>
      <c r="S847" s="1786"/>
      <c r="T847" s="1786"/>
      <c r="U847" s="1786"/>
      <c r="V847" s="1786"/>
      <c r="W847" s="1786"/>
      <c r="X847" s="1787"/>
      <c r="Y847" s="628"/>
      <c r="Z847" s="141"/>
      <c r="AA847" s="794">
        <f>IF(I847="?",0,IF(I847&lt;&gt;"",1,0))</f>
        <v>0</v>
      </c>
    </row>
    <row r="848" spans="1:28" s="313" customFormat="1" ht="5.25" customHeight="1" x14ac:dyDescent="0.2">
      <c r="A848" s="269"/>
      <c r="B848" s="214"/>
      <c r="C848" s="215"/>
      <c r="D848" s="215"/>
      <c r="E848" s="215"/>
      <c r="F848" s="215"/>
      <c r="G848" s="215"/>
      <c r="H848" s="215"/>
      <c r="I848" s="215"/>
      <c r="J848" s="215"/>
      <c r="K848" s="215"/>
      <c r="L848" s="215"/>
      <c r="M848" s="215"/>
      <c r="N848" s="215"/>
      <c r="O848" s="215"/>
      <c r="P848" s="215"/>
      <c r="Q848" s="215"/>
      <c r="R848" s="215"/>
      <c r="S848" s="215"/>
      <c r="T848" s="215"/>
      <c r="U848" s="215"/>
      <c r="V848" s="215"/>
      <c r="W848" s="215"/>
      <c r="X848" s="215"/>
      <c r="Y848" s="215"/>
      <c r="Z848" s="145"/>
      <c r="AA848" s="794"/>
    </row>
    <row r="849" spans="1:28" s="313" customFormat="1" ht="5.25" customHeight="1" x14ac:dyDescent="0.2">
      <c r="A849" s="269"/>
      <c r="B849" s="216"/>
      <c r="C849" s="628"/>
      <c r="D849" s="628"/>
      <c r="E849" s="628"/>
      <c r="F849" s="628"/>
      <c r="G849" s="628"/>
      <c r="H849" s="628"/>
      <c r="I849" s="628"/>
      <c r="J849" s="628"/>
      <c r="K849" s="628"/>
      <c r="L849" s="628"/>
      <c r="M849" s="628"/>
      <c r="N849" s="628"/>
      <c r="O849" s="628"/>
      <c r="P849" s="628"/>
      <c r="Q849" s="628"/>
      <c r="R849" s="628"/>
      <c r="S849" s="628"/>
      <c r="T849" s="628"/>
      <c r="U849" s="628"/>
      <c r="V849" s="628"/>
      <c r="W849" s="628"/>
      <c r="X849" s="628"/>
      <c r="Y849" s="628"/>
      <c r="Z849" s="141"/>
      <c r="AA849" s="794"/>
    </row>
    <row r="850" spans="1:28" s="711" customFormat="1" ht="36" customHeight="1" x14ac:dyDescent="0.2">
      <c r="A850" s="269"/>
      <c r="B850" s="211"/>
      <c r="C850" s="2204" t="s">
        <v>750</v>
      </c>
      <c r="D850" s="2325"/>
      <c r="E850" s="2325"/>
      <c r="F850" s="2325"/>
      <c r="G850" s="2325"/>
      <c r="H850" s="2325"/>
      <c r="I850" s="2325"/>
      <c r="J850" s="2325"/>
      <c r="K850" s="2325"/>
      <c r="L850" s="2325"/>
      <c r="M850" s="2325"/>
      <c r="N850" s="2325"/>
      <c r="O850" s="2325"/>
      <c r="P850" s="2325"/>
      <c r="Q850" s="2325"/>
      <c r="R850" s="2325"/>
      <c r="S850" s="2325"/>
      <c r="T850" s="2325"/>
      <c r="U850" s="2325"/>
      <c r="V850" s="2325"/>
      <c r="W850" s="2325"/>
      <c r="X850" s="2326"/>
      <c r="Y850" s="594"/>
      <c r="Z850" s="1231"/>
      <c r="AA850" s="794"/>
      <c r="AB850" s="313"/>
    </row>
    <row r="851" spans="1:28" s="313" customFormat="1" ht="5.25" customHeight="1" x14ac:dyDescent="0.2">
      <c r="A851" s="269"/>
      <c r="B851" s="214"/>
      <c r="C851" s="215"/>
      <c r="D851" s="215"/>
      <c r="E851" s="215"/>
      <c r="F851" s="215"/>
      <c r="G851" s="215"/>
      <c r="H851" s="215"/>
      <c r="I851" s="215"/>
      <c r="J851" s="215"/>
      <c r="K851" s="215"/>
      <c r="L851" s="215"/>
      <c r="M851" s="215"/>
      <c r="N851" s="215"/>
      <c r="O851" s="215"/>
      <c r="P851" s="215"/>
      <c r="Q851" s="215"/>
      <c r="R851" s="215"/>
      <c r="S851" s="215"/>
      <c r="T851" s="215"/>
      <c r="U851" s="215"/>
      <c r="V851" s="215"/>
      <c r="W851" s="215"/>
      <c r="X851" s="215"/>
      <c r="Y851" s="215"/>
      <c r="Z851" s="145"/>
      <c r="AA851" s="794"/>
    </row>
    <row r="852" spans="1:28" s="313" customFormat="1" ht="5.25" customHeight="1" x14ac:dyDescent="0.2">
      <c r="A852" s="269"/>
      <c r="B852" s="216"/>
      <c r="C852" s="628"/>
      <c r="D852" s="628"/>
      <c r="E852" s="628"/>
      <c r="F852" s="628"/>
      <c r="G852" s="628"/>
      <c r="H852" s="628"/>
      <c r="I852" s="628"/>
      <c r="J852" s="628"/>
      <c r="K852" s="628"/>
      <c r="L852" s="628"/>
      <c r="M852" s="628"/>
      <c r="N852" s="628"/>
      <c r="O852" s="628"/>
      <c r="P852" s="628"/>
      <c r="Q852" s="628"/>
      <c r="R852" s="628"/>
      <c r="S852" s="628"/>
      <c r="T852" s="628"/>
      <c r="U852" s="628"/>
      <c r="V852" s="628"/>
      <c r="W852" s="628"/>
      <c r="X852" s="628"/>
      <c r="Y852" s="628"/>
      <c r="Z852" s="141"/>
      <c r="AA852" s="794"/>
    </row>
    <row r="853" spans="1:28" s="313" customFormat="1" ht="30.75" customHeight="1" x14ac:dyDescent="0.2">
      <c r="A853" s="269" t="s">
        <v>1077</v>
      </c>
      <c r="B853" s="216"/>
      <c r="C853" s="1782" t="s">
        <v>837</v>
      </c>
      <c r="D853" s="1782"/>
      <c r="E853" s="1782"/>
      <c r="F853" s="1782"/>
      <c r="G853" s="1782"/>
      <c r="H853" s="1782"/>
      <c r="I853" s="1782"/>
      <c r="J853" s="1782"/>
      <c r="K853" s="1782"/>
      <c r="L853" s="1782"/>
      <c r="M853" s="1782"/>
      <c r="N853" s="1675"/>
      <c r="O853" s="1675"/>
      <c r="P853" s="1675"/>
      <c r="Q853" s="1675"/>
      <c r="R853" s="1675"/>
      <c r="S853" s="1675"/>
      <c r="T853" s="1675"/>
      <c r="U853" s="1229"/>
      <c r="V853" s="1229"/>
      <c r="W853" s="1358" t="s">
        <v>849</v>
      </c>
      <c r="X853" s="1359"/>
      <c r="Y853" s="628"/>
      <c r="Z853" s="141"/>
      <c r="AA853" s="794">
        <f>IF(W853="?",0,IF(W853&lt;&gt;"",1,0))</f>
        <v>0</v>
      </c>
    </row>
    <row r="854" spans="1:28" s="313" customFormat="1" ht="10.5" customHeight="1" x14ac:dyDescent="0.2">
      <c r="A854" s="265" t="str">
        <f>IF($L$4&lt;&gt;"",$L$4,"")</f>
        <v>00000000</v>
      </c>
      <c r="B854" s="183"/>
      <c r="C854" s="184"/>
      <c r="D854" s="184"/>
      <c r="E854" s="184"/>
      <c r="F854" s="184"/>
      <c r="G854" s="184"/>
      <c r="H854" s="184"/>
      <c r="I854" s="184"/>
      <c r="J854" s="184"/>
      <c r="K854" s="184"/>
      <c r="L854" s="184"/>
      <c r="M854" s="184"/>
      <c r="N854" s="184"/>
      <c r="O854" s="184"/>
      <c r="P854" s="184"/>
      <c r="Q854" s="184"/>
      <c r="R854" s="184"/>
      <c r="S854" s="184"/>
      <c r="T854" s="184"/>
      <c r="U854" s="184"/>
      <c r="V854" s="184"/>
      <c r="W854" s="184"/>
      <c r="X854" s="184"/>
      <c r="Y854" s="184"/>
      <c r="Z854" s="149"/>
      <c r="AA854" s="794"/>
    </row>
    <row r="855" spans="1:28" s="313" customFormat="1" ht="5.25" customHeight="1" x14ac:dyDescent="0.2">
      <c r="A855" s="269"/>
      <c r="B855" s="757"/>
      <c r="C855" s="758"/>
      <c r="D855" s="758"/>
      <c r="E855" s="758"/>
      <c r="F855" s="758"/>
      <c r="G855" s="758"/>
      <c r="H855" s="758"/>
      <c r="I855" s="758"/>
      <c r="J855" s="758"/>
      <c r="K855" s="758"/>
      <c r="L855" s="758"/>
      <c r="M855" s="758"/>
      <c r="N855" s="758"/>
      <c r="O855" s="758"/>
      <c r="P855" s="758"/>
      <c r="Q855" s="758"/>
      <c r="R855" s="758"/>
      <c r="S855" s="758"/>
      <c r="T855" s="758"/>
      <c r="U855" s="758"/>
      <c r="V855" s="669"/>
      <c r="W855" s="669"/>
      <c r="X855" s="669"/>
      <c r="Y855" s="669"/>
      <c r="Z855" s="670"/>
      <c r="AA855" s="794"/>
    </row>
    <row r="856" spans="1:28" s="313" customFormat="1" ht="21" customHeight="1" x14ac:dyDescent="0.2">
      <c r="A856" s="269"/>
      <c r="B856" s="259"/>
      <c r="C856" s="2361" t="s">
        <v>942</v>
      </c>
      <c r="D856" s="2074"/>
      <c r="E856" s="2074"/>
      <c r="F856" s="2074"/>
      <c r="G856" s="693" t="s">
        <v>952</v>
      </c>
      <c r="H856" s="1432" t="str">
        <f>$L$10</f>
        <v/>
      </c>
      <c r="I856" s="2362"/>
      <c r="J856" s="2362"/>
      <c r="K856" s="2362"/>
      <c r="L856" s="2362"/>
      <c r="M856" s="2362"/>
      <c r="N856" s="2362"/>
      <c r="O856" s="2362"/>
      <c r="P856" s="2362"/>
      <c r="Q856" s="2362"/>
      <c r="R856" s="2362"/>
      <c r="S856" s="2362"/>
      <c r="T856" s="2363"/>
      <c r="U856" s="2364" t="str">
        <f>$L$4</f>
        <v>00000000</v>
      </c>
      <c r="V856" s="2365"/>
      <c r="W856" s="2365"/>
      <c r="X856" s="2366"/>
      <c r="Y856" s="672"/>
      <c r="Z856" s="175"/>
      <c r="AA856" s="794">
        <f>IF(SUM(AA857:AA930)&gt;0,10000,0)</f>
        <v>0</v>
      </c>
    </row>
    <row r="857" spans="1:28" ht="9" customHeight="1" x14ac:dyDescent="0.2">
      <c r="A857" s="269"/>
      <c r="B857" s="150"/>
      <c r="C857" s="628"/>
      <c r="D857" s="628"/>
      <c r="E857" s="628"/>
      <c r="F857" s="628"/>
      <c r="G857" s="628"/>
      <c r="H857" s="628"/>
      <c r="I857" s="628"/>
      <c r="J857" s="628"/>
      <c r="K857" s="628"/>
      <c r="L857" s="628"/>
      <c r="M857" s="628"/>
      <c r="N857" s="628"/>
      <c r="O857" s="628"/>
      <c r="P857" s="628"/>
      <c r="Q857" s="628"/>
      <c r="R857" s="628"/>
      <c r="S857" s="628"/>
      <c r="T857" s="628"/>
      <c r="U857" s="628"/>
      <c r="V857" s="628"/>
      <c r="W857" s="628"/>
      <c r="X857" s="628"/>
      <c r="Y857" s="179"/>
      <c r="Z857" s="175"/>
      <c r="AA857" s="794"/>
      <c r="AB857" s="313"/>
    </row>
    <row r="858" spans="1:28" ht="21" customHeight="1" x14ac:dyDescent="0.2">
      <c r="A858" s="272" t="s">
        <v>1070</v>
      </c>
      <c r="B858" s="150"/>
      <c r="C858" s="628"/>
      <c r="D858" s="664"/>
      <c r="E858" s="664" t="s">
        <v>1141</v>
      </c>
      <c r="F858" s="2351"/>
      <c r="G858" s="2352"/>
      <c r="H858" s="2352"/>
      <c r="I858" s="2352"/>
      <c r="J858" s="2352"/>
      <c r="K858" s="2352"/>
      <c r="L858" s="2352"/>
      <c r="M858" s="2352"/>
      <c r="N858" s="2352"/>
      <c r="O858" s="2352"/>
      <c r="P858" s="2352"/>
      <c r="Q858" s="2352"/>
      <c r="R858" s="2352"/>
      <c r="S858" s="2352"/>
      <c r="T858" s="2352"/>
      <c r="U858" s="2352"/>
      <c r="V858" s="2352"/>
      <c r="W858" s="2352"/>
      <c r="X858" s="2352"/>
      <c r="Y858" s="179"/>
      <c r="Z858" s="175"/>
      <c r="AA858" s="794">
        <f>IF(F858="?",0,IF(F858&lt;&gt;"",1,0))</f>
        <v>0</v>
      </c>
      <c r="AB858" s="313"/>
    </row>
    <row r="859" spans="1:28" s="313" customFormat="1" ht="5.25" customHeight="1" x14ac:dyDescent="0.2">
      <c r="A859" s="269"/>
      <c r="B859" s="216"/>
      <c r="C859" s="664"/>
      <c r="D859" s="664"/>
      <c r="E859" s="628"/>
      <c r="F859" s="628"/>
      <c r="G859" s="628"/>
      <c r="H859" s="628"/>
      <c r="I859" s="628"/>
      <c r="J859" s="628"/>
      <c r="K859" s="628"/>
      <c r="L859" s="628"/>
      <c r="M859" s="628"/>
      <c r="N859" s="628"/>
      <c r="O859" s="628"/>
      <c r="P859" s="628"/>
      <c r="Q859" s="628"/>
      <c r="R859" s="664"/>
      <c r="S859" s="664"/>
      <c r="T859" s="664"/>
      <c r="U859" s="664"/>
      <c r="V859" s="664"/>
      <c r="W859" s="664"/>
      <c r="X859" s="628"/>
      <c r="Y859" s="1232"/>
      <c r="Z859" s="141"/>
      <c r="AA859" s="794"/>
    </row>
    <row r="860" spans="1:28" ht="21" customHeight="1" x14ac:dyDescent="0.2">
      <c r="A860" s="272" t="s">
        <v>1071</v>
      </c>
      <c r="B860" s="150"/>
      <c r="C860" s="628"/>
      <c r="D860" s="628"/>
      <c r="E860" s="664" t="s">
        <v>799</v>
      </c>
      <c r="F860" s="2351"/>
      <c r="G860" s="2352"/>
      <c r="H860" s="628"/>
      <c r="I860" s="664" t="s">
        <v>693</v>
      </c>
      <c r="J860" s="2351"/>
      <c r="K860" s="2352"/>
      <c r="L860" s="2352"/>
      <c r="M860" s="2352"/>
      <c r="N860" s="2352"/>
      <c r="O860" s="2352"/>
      <c r="P860" s="2352"/>
      <c r="Q860" s="2352"/>
      <c r="R860" s="2352"/>
      <c r="S860" s="2352"/>
      <c r="T860" s="2352"/>
      <c r="U860" s="2352"/>
      <c r="V860" s="2352"/>
      <c r="W860" s="2352"/>
      <c r="X860" s="2352"/>
      <c r="Y860" s="179"/>
      <c r="Z860" s="175"/>
      <c r="AA860" s="794">
        <f>IF(F860="?",0,IF(F860&lt;&gt;"",1,0))+IF(J860="?",0,IF(J860&lt;&gt;"",1,0))</f>
        <v>0</v>
      </c>
      <c r="AB860" s="313"/>
    </row>
    <row r="861" spans="1:28" ht="9" customHeight="1" x14ac:dyDescent="0.2">
      <c r="A861" s="269"/>
      <c r="B861" s="259"/>
      <c r="C861" s="627"/>
      <c r="D861" s="627"/>
      <c r="E861" s="627"/>
      <c r="F861" s="627"/>
      <c r="G861" s="627"/>
      <c r="H861" s="627"/>
      <c r="I861" s="627"/>
      <c r="J861" s="627"/>
      <c r="K861" s="627"/>
      <c r="L861" s="627"/>
      <c r="M861" s="627"/>
      <c r="N861" s="627"/>
      <c r="O861" s="627"/>
      <c r="P861" s="627"/>
      <c r="Q861" s="627"/>
      <c r="R861" s="627"/>
      <c r="S861" s="627"/>
      <c r="T861" s="627"/>
      <c r="U861" s="627"/>
      <c r="V861" s="627"/>
      <c r="W861" s="627"/>
      <c r="X861" s="627"/>
      <c r="Y861" s="206"/>
      <c r="Z861" s="175"/>
      <c r="AA861" s="794"/>
      <c r="AB861" s="313"/>
    </row>
    <row r="862" spans="1:28" s="313" customFormat="1" ht="12" customHeight="1" x14ac:dyDescent="0.2">
      <c r="A862" s="269"/>
      <c r="B862" s="216"/>
      <c r="C862" s="1139"/>
      <c r="D862" s="1135"/>
      <c r="E862" s="1136"/>
      <c r="F862" s="1136"/>
      <c r="G862" s="1136"/>
      <c r="H862" s="1142"/>
      <c r="I862" s="2353" t="s">
        <v>1489</v>
      </c>
      <c r="J862" s="2354"/>
      <c r="K862" s="2354"/>
      <c r="L862" s="2354"/>
      <c r="M862" s="2354"/>
      <c r="N862" s="2354"/>
      <c r="O862" s="2354"/>
      <c r="P862" s="2354"/>
      <c r="Q862" s="2355" t="s">
        <v>1490</v>
      </c>
      <c r="R862" s="2356"/>
      <c r="S862" s="2356"/>
      <c r="T862" s="2356"/>
      <c r="U862" s="2356"/>
      <c r="V862" s="2356"/>
      <c r="W862" s="2356"/>
      <c r="X862" s="2357"/>
      <c r="Y862" s="1232"/>
      <c r="Z862" s="141"/>
      <c r="AA862" s="794"/>
    </row>
    <row r="863" spans="1:28" s="313" customFormat="1" ht="7.5" customHeight="1" thickBot="1" x14ac:dyDescent="0.25">
      <c r="A863" s="269"/>
      <c r="B863" s="216"/>
      <c r="C863" s="1139"/>
      <c r="D863" s="1135"/>
      <c r="E863" s="1136"/>
      <c r="F863" s="1136"/>
      <c r="G863" s="1136"/>
      <c r="H863" s="1140"/>
      <c r="I863" s="1143"/>
      <c r="J863" s="708"/>
      <c r="K863" s="708"/>
      <c r="L863" s="708"/>
      <c r="M863" s="708"/>
      <c r="N863" s="708"/>
      <c r="O863" s="708"/>
      <c r="P863" s="708"/>
      <c r="Q863" s="1143"/>
      <c r="R863" s="1145"/>
      <c r="S863" s="1145"/>
      <c r="T863" s="1145"/>
      <c r="U863" s="1145"/>
      <c r="V863" s="1145"/>
      <c r="W863" s="1145"/>
      <c r="X863" s="1144"/>
      <c r="Y863" s="1232"/>
      <c r="Z863" s="141"/>
      <c r="AA863" s="794"/>
    </row>
    <row r="864" spans="1:28" s="313" customFormat="1" ht="24.75" customHeight="1" thickTop="1" thickBot="1" x14ac:dyDescent="0.25">
      <c r="A864" s="272" t="s">
        <v>1585</v>
      </c>
      <c r="B864" s="216"/>
      <c r="C864" s="2358" t="s">
        <v>1535</v>
      </c>
      <c r="D864" s="2359"/>
      <c r="E864" s="2359"/>
      <c r="F864" s="2359"/>
      <c r="G864" s="2359"/>
      <c r="H864" s="2360"/>
      <c r="I864" s="2313" t="s">
        <v>849</v>
      </c>
      <c r="J864" s="2327"/>
      <c r="K864" s="2328"/>
      <c r="L864" s="2329"/>
      <c r="M864" s="2329"/>
      <c r="N864" s="1363"/>
      <c r="O864" s="1363"/>
      <c r="P864" s="1363"/>
      <c r="Q864" s="2313" t="s">
        <v>849</v>
      </c>
      <c r="R864" s="2327"/>
      <c r="S864" s="2328"/>
      <c r="T864" s="2330"/>
      <c r="U864" s="2330"/>
      <c r="V864" s="2331"/>
      <c r="W864" s="2331"/>
      <c r="X864" s="2318"/>
      <c r="Y864" s="1243"/>
      <c r="Z864" s="141"/>
      <c r="AA864" s="794">
        <f>IF(I864="?",0,IF(I864&lt;&gt;"",1,0))+IF(K864="?",0,IF(K864&lt;&gt;"",1,0))+IF(Q864="?",0,IF(Q864&lt;&gt;"",1,0))+IF(S864="?",0,IF(S864&lt;&gt;"",1,0))</f>
        <v>0</v>
      </c>
    </row>
    <row r="865" spans="1:28" s="313" customFormat="1" ht="6.75" customHeight="1" thickTop="1" x14ac:dyDescent="0.2">
      <c r="A865" s="269"/>
      <c r="B865" s="216"/>
      <c r="C865" s="1141"/>
      <c r="D865" s="1134"/>
      <c r="E865" s="215"/>
      <c r="F865" s="215"/>
      <c r="G865" s="215"/>
      <c r="H865" s="1138"/>
      <c r="I865" s="1146"/>
      <c r="J865" s="227"/>
      <c r="K865" s="227"/>
      <c r="L865" s="227"/>
      <c r="M865" s="227"/>
      <c r="N865" s="227"/>
      <c r="O865" s="227"/>
      <c r="P865" s="1147"/>
      <c r="Q865" s="1146"/>
      <c r="R865" s="227"/>
      <c r="S865" s="227"/>
      <c r="T865" s="227"/>
      <c r="U865" s="227"/>
      <c r="V865" s="227"/>
      <c r="W865" s="227"/>
      <c r="X865" s="1147"/>
      <c r="Y865" s="1243"/>
      <c r="Z865" s="141"/>
      <c r="AA865" s="794"/>
    </row>
    <row r="866" spans="1:28" s="313" customFormat="1" ht="5.25" customHeight="1" thickBot="1" x14ac:dyDescent="0.25">
      <c r="A866" s="269"/>
      <c r="B866" s="216"/>
      <c r="C866" s="1139"/>
      <c r="D866" s="1135"/>
      <c r="E866" s="1136"/>
      <c r="F866" s="1136"/>
      <c r="G866" s="1136"/>
      <c r="H866" s="1140"/>
      <c r="I866" s="1143"/>
      <c r="J866" s="708"/>
      <c r="K866" s="708"/>
      <c r="L866" s="708"/>
      <c r="M866" s="708"/>
      <c r="N866" s="708"/>
      <c r="O866" s="708"/>
      <c r="P866" s="1144"/>
      <c r="Q866" s="1143"/>
      <c r="R866" s="708"/>
      <c r="S866" s="708"/>
      <c r="T866" s="708"/>
      <c r="U866" s="708"/>
      <c r="V866" s="708"/>
      <c r="W866" s="708"/>
      <c r="X866" s="1144"/>
      <c r="Y866" s="1243"/>
      <c r="Z866" s="141"/>
      <c r="AA866" s="794"/>
    </row>
    <row r="867" spans="1:28" s="313" customFormat="1" ht="24.75" customHeight="1" thickTop="1" thickBot="1" x14ac:dyDescent="0.25">
      <c r="A867" s="272" t="s">
        <v>1586</v>
      </c>
      <c r="B867" s="216"/>
      <c r="C867" s="1137" t="s">
        <v>1515</v>
      </c>
      <c r="D867" s="664"/>
      <c r="E867" s="628"/>
      <c r="F867" s="628"/>
      <c r="G867" s="628"/>
      <c r="H867" s="628"/>
      <c r="I867" s="2313" t="s">
        <v>849</v>
      </c>
      <c r="J867" s="2327"/>
      <c r="K867" s="2328"/>
      <c r="L867" s="2329"/>
      <c r="M867" s="2329"/>
      <c r="N867" s="1363"/>
      <c r="O867" s="1363"/>
      <c r="P867" s="1363"/>
      <c r="Q867" s="2313" t="s">
        <v>849</v>
      </c>
      <c r="R867" s="2327"/>
      <c r="S867" s="2328"/>
      <c r="T867" s="2330"/>
      <c r="U867" s="2330"/>
      <c r="V867" s="2331"/>
      <c r="W867" s="2331"/>
      <c r="X867" s="2318"/>
      <c r="Y867" s="1243"/>
      <c r="Z867" s="141"/>
      <c r="AA867" s="794">
        <f>IF(I867="?",0,IF(I867&lt;&gt;"",1,0))+IF(K867="?",0,IF(K867&lt;&gt;"",1,0))+IF(Q867="?",0,IF(Q867&lt;&gt;"",1,0))+IF(S867="?",0,IF(S867&lt;&gt;"",1,0))</f>
        <v>0</v>
      </c>
    </row>
    <row r="868" spans="1:28" s="313" customFormat="1" ht="5.25" customHeight="1" thickTop="1" x14ac:dyDescent="0.2">
      <c r="A868" s="269"/>
      <c r="B868" s="216"/>
      <c r="C868" s="1141"/>
      <c r="D868" s="1134"/>
      <c r="E868" s="215"/>
      <c r="F868" s="215"/>
      <c r="G868" s="215"/>
      <c r="H868" s="1138"/>
      <c r="I868" s="1146"/>
      <c r="J868" s="227"/>
      <c r="K868" s="227"/>
      <c r="L868" s="227"/>
      <c r="M868" s="227"/>
      <c r="N868" s="227"/>
      <c r="O868" s="227"/>
      <c r="P868" s="227"/>
      <c r="Q868" s="1146"/>
      <c r="R868" s="1148"/>
      <c r="S868" s="1148"/>
      <c r="T868" s="1148"/>
      <c r="U868" s="1148"/>
      <c r="V868" s="1148"/>
      <c r="W868" s="1148"/>
      <c r="X868" s="1147"/>
      <c r="Y868" s="1243"/>
      <c r="Z868" s="141"/>
      <c r="AA868" s="794"/>
    </row>
    <row r="869" spans="1:28" s="313" customFormat="1" ht="9" customHeight="1" x14ac:dyDescent="0.2">
      <c r="A869" s="269"/>
      <c r="B869" s="216"/>
      <c r="C869" s="664"/>
      <c r="D869" s="664"/>
      <c r="E869" s="628"/>
      <c r="F869" s="628"/>
      <c r="G869" s="628"/>
      <c r="H869" s="628"/>
      <c r="I869" s="628"/>
      <c r="J869" s="628"/>
      <c r="K869" s="628"/>
      <c r="L869" s="628"/>
      <c r="M869" s="628"/>
      <c r="N869" s="628"/>
      <c r="O869" s="628"/>
      <c r="P869" s="628"/>
      <c r="Q869" s="628"/>
      <c r="R869" s="664"/>
      <c r="S869" s="664"/>
      <c r="T869" s="664"/>
      <c r="U869" s="664"/>
      <c r="V869" s="664"/>
      <c r="W869" s="664"/>
      <c r="X869" s="628"/>
      <c r="Y869" s="1243"/>
      <c r="Z869" s="141"/>
      <c r="AA869" s="794"/>
    </row>
    <row r="870" spans="1:28" s="313" customFormat="1" ht="24" customHeight="1" x14ac:dyDescent="0.2">
      <c r="A870" s="272" t="s">
        <v>1072</v>
      </c>
      <c r="B870" s="216"/>
      <c r="C870" s="2332" t="s">
        <v>1146</v>
      </c>
      <c r="D870" s="2333"/>
      <c r="E870" s="2333"/>
      <c r="F870" s="2333"/>
      <c r="G870" s="2333"/>
      <c r="H870" s="2333"/>
      <c r="I870" s="2333"/>
      <c r="J870" s="2333"/>
      <c r="K870" s="2333"/>
      <c r="L870" s="2333"/>
      <c r="M870" s="2333"/>
      <c r="N870" s="2333"/>
      <c r="O870" s="2333"/>
      <c r="P870" s="2333"/>
      <c r="Q870" s="2333"/>
      <c r="R870" s="2333"/>
      <c r="S870" s="2333"/>
      <c r="T870" s="2333"/>
      <c r="U870" s="1241"/>
      <c r="V870" s="1213" t="s">
        <v>849</v>
      </c>
      <c r="W870" s="93"/>
      <c r="X870" s="1213" t="s">
        <v>849</v>
      </c>
      <c r="Y870" s="664"/>
      <c r="Z870" s="141"/>
      <c r="AA870" s="794">
        <f>IF(V870="?",0,IF(V870&lt;&gt;"",1,0))+IF(X870="?",0,IF(X870&lt;&gt;"",1,0))</f>
        <v>0</v>
      </c>
    </row>
    <row r="871" spans="1:28" s="313" customFormat="1" ht="9" customHeight="1" x14ac:dyDescent="0.2">
      <c r="A871" s="269"/>
      <c r="B871" s="216"/>
      <c r="C871" s="664"/>
      <c r="D871" s="664"/>
      <c r="E871" s="628"/>
      <c r="F871" s="628"/>
      <c r="G871" s="628"/>
      <c r="H871" s="628"/>
      <c r="I871" s="628"/>
      <c r="J871" s="628"/>
      <c r="K871" s="628"/>
      <c r="L871" s="628"/>
      <c r="M871" s="628"/>
      <c r="N871" s="628"/>
      <c r="O871" s="628"/>
      <c r="P871" s="628"/>
      <c r="Q871" s="628"/>
      <c r="R871" s="664"/>
      <c r="S871" s="664"/>
      <c r="T871" s="664"/>
      <c r="U871" s="664"/>
      <c r="V871" s="664"/>
      <c r="W871" s="664"/>
      <c r="X871" s="628"/>
      <c r="Y871" s="1243"/>
      <c r="Z871" s="141"/>
      <c r="AA871" s="794"/>
    </row>
    <row r="872" spans="1:28" s="313" customFormat="1" ht="21" customHeight="1" x14ac:dyDescent="0.2">
      <c r="A872" s="272" t="s">
        <v>1073</v>
      </c>
      <c r="B872" s="216"/>
      <c r="C872" s="664"/>
      <c r="D872" s="664"/>
      <c r="E872" s="664"/>
      <c r="F872" s="664"/>
      <c r="G872" s="664"/>
      <c r="H872" s="664" t="s">
        <v>1042</v>
      </c>
      <c r="I872" s="2334" t="s">
        <v>849</v>
      </c>
      <c r="J872" s="2335"/>
      <c r="K872" s="2335"/>
      <c r="L872" s="2335"/>
      <c r="M872" s="2336"/>
      <c r="N872" s="2336"/>
      <c r="O872" s="2336"/>
      <c r="P872" s="2336"/>
      <c r="Q872" s="2336"/>
      <c r="R872" s="2336"/>
      <c r="S872" s="2336"/>
      <c r="T872" s="2336"/>
      <c r="U872" s="2336"/>
      <c r="V872" s="2336"/>
      <c r="W872" s="2336"/>
      <c r="X872" s="2337"/>
      <c r="Y872" s="1243"/>
      <c r="Z872" s="141"/>
      <c r="AA872" s="794">
        <f>IF(I872="?",0,IF(I872&lt;&gt;"",1,0))</f>
        <v>0</v>
      </c>
    </row>
    <row r="873" spans="1:28" s="313" customFormat="1" ht="5.25" customHeight="1" x14ac:dyDescent="0.2">
      <c r="A873" s="269"/>
      <c r="B873" s="216"/>
      <c r="C873" s="664"/>
      <c r="D873" s="664"/>
      <c r="E873" s="628"/>
      <c r="F873" s="628"/>
      <c r="G873" s="628"/>
      <c r="H873" s="628"/>
      <c r="I873" s="628"/>
      <c r="J873" s="628"/>
      <c r="K873" s="628"/>
      <c r="L873" s="628"/>
      <c r="M873" s="628"/>
      <c r="N873" s="628"/>
      <c r="O873" s="628"/>
      <c r="P873" s="628"/>
      <c r="Q873" s="628"/>
      <c r="R873" s="664"/>
      <c r="S873" s="664"/>
      <c r="T873" s="664"/>
      <c r="U873" s="664"/>
      <c r="V873" s="664"/>
      <c r="W873" s="664"/>
      <c r="X873" s="628"/>
      <c r="Y873" s="1243"/>
      <c r="Z873" s="141"/>
      <c r="AA873" s="794"/>
    </row>
    <row r="874" spans="1:28" s="313" customFormat="1" ht="21" customHeight="1" x14ac:dyDescent="0.2">
      <c r="A874" s="272" t="s">
        <v>1079</v>
      </c>
      <c r="B874" s="216"/>
      <c r="C874" s="628" t="s">
        <v>1517</v>
      </c>
      <c r="D874" s="664"/>
      <c r="E874" s="664"/>
      <c r="F874" s="664"/>
      <c r="G874" s="664"/>
      <c r="H874" s="664"/>
      <c r="I874" s="664"/>
      <c r="J874" s="664"/>
      <c r="K874" s="664"/>
      <c r="L874" s="664"/>
      <c r="M874" s="664"/>
      <c r="N874" s="664"/>
      <c r="O874" s="664"/>
      <c r="P874" s="664"/>
      <c r="Q874" s="1213" t="s">
        <v>849</v>
      </c>
      <c r="R874" s="627" t="s">
        <v>1050</v>
      </c>
      <c r="S874" s="1243"/>
      <c r="T874" s="1213" t="s">
        <v>849</v>
      </c>
      <c r="U874" s="627" t="s">
        <v>1051</v>
      </c>
      <c r="V874" s="1243"/>
      <c r="W874" s="1213" t="s">
        <v>849</v>
      </c>
      <c r="X874" s="627" t="s">
        <v>1052</v>
      </c>
      <c r="Y874" s="1243"/>
      <c r="Z874" s="141"/>
      <c r="AA874" s="794">
        <f>IF(Q874="?",0,IF(Q874&lt;&gt;"",1,0))+IF(T874="?",0,IF(T874&lt;&gt;"",1,0))+IF(W874="?",0,IF(W874&lt;&gt;"",1,0))</f>
        <v>0</v>
      </c>
    </row>
    <row r="875" spans="1:28" ht="9" customHeight="1" x14ac:dyDescent="0.2">
      <c r="A875" s="269"/>
      <c r="B875" s="259"/>
      <c r="C875" s="627"/>
      <c r="D875" s="627"/>
      <c r="E875" s="627"/>
      <c r="F875" s="627"/>
      <c r="G875" s="627"/>
      <c r="H875" s="627"/>
      <c r="I875" s="627"/>
      <c r="J875" s="627"/>
      <c r="K875" s="627"/>
      <c r="L875" s="627"/>
      <c r="M875" s="627"/>
      <c r="N875" s="627"/>
      <c r="O875" s="627"/>
      <c r="P875" s="627"/>
      <c r="Q875" s="627"/>
      <c r="R875" s="627"/>
      <c r="S875" s="627"/>
      <c r="T875" s="627"/>
      <c r="U875" s="627"/>
      <c r="V875" s="627"/>
      <c r="W875" s="627"/>
      <c r="X875" s="627"/>
      <c r="Y875" s="206"/>
      <c r="Z875" s="175"/>
      <c r="AA875" s="794"/>
      <c r="AB875" s="313"/>
    </row>
    <row r="876" spans="1:28" s="312" customFormat="1" ht="27" customHeight="1" x14ac:dyDescent="0.2">
      <c r="A876" s="397" t="s">
        <v>219</v>
      </c>
      <c r="B876" s="155"/>
      <c r="C876" s="2338" t="s">
        <v>1521</v>
      </c>
      <c r="D876" s="2339"/>
      <c r="E876" s="2339"/>
      <c r="F876" s="2339"/>
      <c r="G876" s="2339"/>
      <c r="H876" s="2339"/>
      <c r="I876" s="2339"/>
      <c r="J876" s="2339"/>
      <c r="K876" s="2339"/>
      <c r="L876" s="2339"/>
      <c r="M876" s="2339"/>
      <c r="N876" s="2339"/>
      <c r="O876" s="2339"/>
      <c r="P876" s="2339"/>
      <c r="Q876" s="2339"/>
      <c r="R876" s="2339"/>
      <c r="S876" s="2339"/>
      <c r="T876" s="2340"/>
      <c r="U876" s="2340"/>
      <c r="V876" s="2340"/>
      <c r="W876" s="2340"/>
      <c r="X876" s="2341"/>
      <c r="Y876" s="225"/>
      <c r="Z876" s="156"/>
      <c r="AA876" s="794"/>
      <c r="AB876" s="313"/>
    </row>
    <row r="877" spans="1:28" ht="5.25" customHeight="1" x14ac:dyDescent="0.2">
      <c r="A877" s="269"/>
      <c r="B877" s="259"/>
      <c r="C877" s="627"/>
      <c r="D877" s="627"/>
      <c r="E877" s="627"/>
      <c r="F877" s="627"/>
      <c r="G877" s="627"/>
      <c r="H877" s="627"/>
      <c r="I877" s="627"/>
      <c r="J877" s="627"/>
      <c r="K877" s="627"/>
      <c r="L877" s="627"/>
      <c r="M877" s="627"/>
      <c r="N877" s="627"/>
      <c r="O877" s="627"/>
      <c r="P877" s="627"/>
      <c r="Q877" s="627"/>
      <c r="R877" s="627"/>
      <c r="S877" s="627"/>
      <c r="T877" s="627"/>
      <c r="U877" s="627"/>
      <c r="V877" s="627"/>
      <c r="W877" s="627"/>
      <c r="X877" s="627"/>
      <c r="Y877" s="206"/>
      <c r="Z877" s="175"/>
      <c r="AA877" s="794"/>
      <c r="AB877" s="313"/>
    </row>
    <row r="878" spans="1:28" s="313" customFormat="1" ht="21" customHeight="1" x14ac:dyDescent="0.2">
      <c r="A878" s="272" t="s">
        <v>1251</v>
      </c>
      <c r="B878" s="216"/>
      <c r="C878" s="2342" t="s">
        <v>1370</v>
      </c>
      <c r="D878" s="2342"/>
      <c r="E878" s="2342"/>
      <c r="F878" s="2342"/>
      <c r="G878" s="2342"/>
      <c r="H878" s="2342"/>
      <c r="I878" s="2342"/>
      <c r="J878" s="2342"/>
      <c r="K878" s="2342"/>
      <c r="L878" s="2342"/>
      <c r="M878" s="664"/>
      <c r="N878" s="2343"/>
      <c r="O878" s="2344"/>
      <c r="P878" s="2345"/>
      <c r="Q878" s="627" t="s">
        <v>783</v>
      </c>
      <c r="R878" s="664"/>
      <c r="S878" s="664"/>
      <c r="T878" s="2343"/>
      <c r="U878" s="2343"/>
      <c r="V878" s="2343"/>
      <c r="W878" s="627" t="s">
        <v>1043</v>
      </c>
      <c r="X878" s="664"/>
      <c r="Y878" s="664"/>
      <c r="Z878" s="141"/>
      <c r="AA878" s="794">
        <f>IF(N878="?",0,IF(N878&lt;&gt;"",1,0))+IF(T878="?",0,IF(T878&lt;&gt;"",1,0))</f>
        <v>0</v>
      </c>
    </row>
    <row r="879" spans="1:28" s="313" customFormat="1" ht="5.25" customHeight="1" x14ac:dyDescent="0.2">
      <c r="A879" s="269"/>
      <c r="B879" s="216"/>
      <c r="C879" s="664"/>
      <c r="D879" s="664"/>
      <c r="E879" s="628"/>
      <c r="F879" s="628"/>
      <c r="G879" s="628"/>
      <c r="H879" s="628"/>
      <c r="I879" s="628"/>
      <c r="J879" s="628"/>
      <c r="K879" s="628"/>
      <c r="L879" s="628"/>
      <c r="M879" s="628"/>
      <c r="N879" s="628"/>
      <c r="O879" s="628"/>
      <c r="P879" s="628"/>
      <c r="Q879" s="628"/>
      <c r="R879" s="664"/>
      <c r="S879" s="664"/>
      <c r="T879" s="664"/>
      <c r="U879" s="664"/>
      <c r="V879" s="664"/>
      <c r="W879" s="664"/>
      <c r="X879" s="628"/>
      <c r="Y879" s="1243"/>
      <c r="Z879" s="141"/>
      <c r="AA879" s="794"/>
    </row>
    <row r="880" spans="1:28" s="312" customFormat="1" ht="27" customHeight="1" x14ac:dyDescent="0.2">
      <c r="A880" s="397" t="s">
        <v>219</v>
      </c>
      <c r="B880" s="155"/>
      <c r="C880" s="2338" t="s">
        <v>1262</v>
      </c>
      <c r="D880" s="2339"/>
      <c r="E880" s="2339"/>
      <c r="F880" s="2339"/>
      <c r="G880" s="2339"/>
      <c r="H880" s="2339"/>
      <c r="I880" s="2339"/>
      <c r="J880" s="2339"/>
      <c r="K880" s="2339"/>
      <c r="L880" s="2339"/>
      <c r="M880" s="2339"/>
      <c r="N880" s="2339"/>
      <c r="O880" s="2339"/>
      <c r="P880" s="2339"/>
      <c r="Q880" s="2339"/>
      <c r="R880" s="2339"/>
      <c r="S880" s="2339"/>
      <c r="T880" s="2340"/>
      <c r="U880" s="2340"/>
      <c r="V880" s="2340"/>
      <c r="W880" s="2340"/>
      <c r="X880" s="2341"/>
      <c r="Y880" s="225"/>
      <c r="Z880" s="156"/>
      <c r="AA880" s="794"/>
      <c r="AB880" s="313"/>
    </row>
    <row r="881" spans="1:28" s="313" customFormat="1" ht="5.25" customHeight="1" x14ac:dyDescent="0.2">
      <c r="A881" s="269"/>
      <c r="B881" s="216"/>
      <c r="C881" s="664"/>
      <c r="D881" s="664"/>
      <c r="E881" s="628"/>
      <c r="F881" s="628"/>
      <c r="G881" s="628"/>
      <c r="H881" s="628"/>
      <c r="I881" s="628"/>
      <c r="J881" s="628"/>
      <c r="K881" s="628"/>
      <c r="L881" s="628"/>
      <c r="M881" s="628"/>
      <c r="N881" s="628"/>
      <c r="O881" s="628"/>
      <c r="P881" s="628"/>
      <c r="Q881" s="628"/>
      <c r="R881" s="664"/>
      <c r="S881" s="664"/>
      <c r="T881" s="664"/>
      <c r="U881" s="664"/>
      <c r="V881" s="664"/>
      <c r="W881" s="664"/>
      <c r="X881" s="628"/>
      <c r="Y881" s="1243"/>
      <c r="Z881" s="141"/>
      <c r="AA881" s="794"/>
    </row>
    <row r="882" spans="1:28" s="313" customFormat="1" ht="21" customHeight="1" x14ac:dyDescent="0.2">
      <c r="A882" s="272" t="s">
        <v>1252</v>
      </c>
      <c r="B882" s="216"/>
      <c r="C882" s="2342" t="s">
        <v>1371</v>
      </c>
      <c r="D882" s="2342"/>
      <c r="E882" s="2342"/>
      <c r="F882" s="2342"/>
      <c r="G882" s="2342"/>
      <c r="H882" s="2342"/>
      <c r="I882" s="2342"/>
      <c r="J882" s="2342"/>
      <c r="K882" s="2342"/>
      <c r="L882" s="2342"/>
      <c r="M882" s="664"/>
      <c r="N882" s="2343"/>
      <c r="O882" s="2344"/>
      <c r="P882" s="2345"/>
      <c r="Q882" s="627" t="s">
        <v>783</v>
      </c>
      <c r="R882" s="664"/>
      <c r="S882" s="664"/>
      <c r="T882" s="2343"/>
      <c r="U882" s="2344"/>
      <c r="V882" s="2345"/>
      <c r="W882" s="627" t="s">
        <v>1043</v>
      </c>
      <c r="X882" s="664"/>
      <c r="Y882" s="664"/>
      <c r="Z882" s="141"/>
      <c r="AA882" s="794">
        <f>IF(N882="?",0,IF(N882&lt;&gt;"",1,0))+IF(T882="?",0,IF(T882&lt;&gt;"",1,0))</f>
        <v>0</v>
      </c>
    </row>
    <row r="883" spans="1:28" s="313" customFormat="1" ht="9" customHeight="1" x14ac:dyDescent="0.2">
      <c r="A883" s="269"/>
      <c r="B883" s="259"/>
      <c r="C883" s="627"/>
      <c r="D883" s="627"/>
      <c r="E883" s="627"/>
      <c r="F883" s="627"/>
      <c r="G883" s="627"/>
      <c r="H883" s="627"/>
      <c r="I883" s="627"/>
      <c r="J883" s="627"/>
      <c r="K883" s="627"/>
      <c r="L883" s="627"/>
      <c r="M883" s="627"/>
      <c r="N883" s="627"/>
      <c r="O883" s="627"/>
      <c r="P883" s="627"/>
      <c r="Q883" s="627"/>
      <c r="R883" s="627"/>
      <c r="S883" s="627"/>
      <c r="T883" s="627"/>
      <c r="U883" s="627"/>
      <c r="V883" s="627"/>
      <c r="W883" s="627"/>
      <c r="X883" s="627"/>
      <c r="Y883" s="206"/>
      <c r="Z883" s="175"/>
      <c r="AA883" s="794"/>
    </row>
    <row r="884" spans="1:28" s="312" customFormat="1" ht="23.25" customHeight="1" x14ac:dyDescent="0.2">
      <c r="A884" s="397" t="s">
        <v>219</v>
      </c>
      <c r="B884" s="155"/>
      <c r="C884" s="2320" t="s">
        <v>1491</v>
      </c>
      <c r="D884" s="2321"/>
      <c r="E884" s="2321"/>
      <c r="F884" s="2321"/>
      <c r="G884" s="2321"/>
      <c r="H884" s="2321"/>
      <c r="I884" s="2321"/>
      <c r="J884" s="2321"/>
      <c r="K884" s="2321"/>
      <c r="L884" s="2321"/>
      <c r="M884" s="2321"/>
      <c r="N884" s="2321"/>
      <c r="O884" s="2321"/>
      <c r="P884" s="2321"/>
      <c r="Q884" s="2321"/>
      <c r="R884" s="2321"/>
      <c r="S884" s="2321"/>
      <c r="T884" s="2346"/>
      <c r="U884" s="2346"/>
      <c r="V884" s="2346"/>
      <c r="W884" s="2346"/>
      <c r="X884" s="2347"/>
      <c r="Y884" s="225"/>
      <c r="Z884" s="156"/>
      <c r="AA884" s="794"/>
      <c r="AB884" s="313"/>
    </row>
    <row r="885" spans="1:28" s="313" customFormat="1" ht="5.25" customHeight="1" x14ac:dyDescent="0.2">
      <c r="A885" s="269"/>
      <c r="B885" s="259"/>
      <c r="C885" s="627"/>
      <c r="D885" s="627"/>
      <c r="E885" s="627"/>
      <c r="F885" s="627"/>
      <c r="G885" s="627"/>
      <c r="H885" s="627"/>
      <c r="I885" s="627"/>
      <c r="J885" s="627"/>
      <c r="K885" s="627"/>
      <c r="L885" s="627"/>
      <c r="M885" s="627"/>
      <c r="N885" s="627"/>
      <c r="O885" s="627"/>
      <c r="P885" s="627"/>
      <c r="Q885" s="627"/>
      <c r="R885" s="627"/>
      <c r="S885" s="627"/>
      <c r="T885" s="627"/>
      <c r="U885" s="627"/>
      <c r="V885" s="627"/>
      <c r="W885" s="627"/>
      <c r="X885" s="627"/>
      <c r="Y885" s="206"/>
      <c r="Z885" s="175"/>
      <c r="AA885" s="794"/>
    </row>
    <row r="886" spans="1:28" s="313" customFormat="1" ht="21" customHeight="1" x14ac:dyDescent="0.2">
      <c r="A886" s="272" t="s">
        <v>1074</v>
      </c>
      <c r="B886" s="216"/>
      <c r="C886" s="628" t="s">
        <v>1831</v>
      </c>
      <c r="D886" s="664"/>
      <c r="E886" s="664"/>
      <c r="F886" s="664"/>
      <c r="G886" s="664"/>
      <c r="H886" s="664"/>
      <c r="I886" s="664"/>
      <c r="J886" s="628"/>
      <c r="K886" s="628"/>
      <c r="L886" s="628"/>
      <c r="M886" s="628"/>
      <c r="N886" s="628"/>
      <c r="O886" s="628"/>
      <c r="P886" s="628"/>
      <c r="Q886" s="628"/>
      <c r="R886" s="628"/>
      <c r="S886" s="628"/>
      <c r="T886" s="2343"/>
      <c r="U886" s="2344"/>
      <c r="V886" s="2345"/>
      <c r="W886" s="627" t="s">
        <v>122</v>
      </c>
      <c r="X886" s="664"/>
      <c r="Y886" s="664"/>
      <c r="Z886" s="141"/>
      <c r="AA886" s="794">
        <f>IF(T886="?",0,IF(T886&lt;&gt;"",1,0))</f>
        <v>0</v>
      </c>
    </row>
    <row r="887" spans="1:28" s="313" customFormat="1" ht="5.25" customHeight="1" x14ac:dyDescent="0.2">
      <c r="A887" s="269"/>
      <c r="B887" s="259"/>
      <c r="C887" s="627"/>
      <c r="D887" s="627"/>
      <c r="E887" s="627"/>
      <c r="F887" s="627"/>
      <c r="G887" s="627"/>
      <c r="H887" s="627"/>
      <c r="I887" s="627"/>
      <c r="J887" s="627"/>
      <c r="K887" s="627"/>
      <c r="L887" s="627"/>
      <c r="M887" s="627"/>
      <c r="N887" s="627"/>
      <c r="O887" s="627"/>
      <c r="P887" s="627"/>
      <c r="Q887" s="627"/>
      <c r="R887" s="627"/>
      <c r="S887" s="627"/>
      <c r="T887" s="627"/>
      <c r="U887" s="627"/>
      <c r="V887" s="627"/>
      <c r="W887" s="627"/>
      <c r="X887" s="206"/>
      <c r="Y887" s="206"/>
      <c r="Z887" s="175"/>
      <c r="AA887" s="794"/>
    </row>
    <row r="888" spans="1:28" s="313" customFormat="1" ht="21" customHeight="1" x14ac:dyDescent="0.2">
      <c r="A888" s="272" t="s">
        <v>1587</v>
      </c>
      <c r="B888" s="216"/>
      <c r="C888" s="628" t="s">
        <v>1749</v>
      </c>
      <c r="D888" s="664"/>
      <c r="E888" s="664"/>
      <c r="F888" s="664"/>
      <c r="G888" s="664"/>
      <c r="H888" s="664"/>
      <c r="I888" s="664"/>
      <c r="J888" s="628"/>
      <c r="K888" s="628"/>
      <c r="L888" s="628"/>
      <c r="M888" s="664"/>
      <c r="N888" s="2348"/>
      <c r="O888" s="2349"/>
      <c r="P888" s="2350"/>
      <c r="Q888" s="627" t="s">
        <v>1493</v>
      </c>
      <c r="R888" s="628"/>
      <c r="S888" s="628"/>
      <c r="T888" s="2348"/>
      <c r="U888" s="2349"/>
      <c r="V888" s="2350"/>
      <c r="W888" s="627" t="s">
        <v>1492</v>
      </c>
      <c r="X888" s="664"/>
      <c r="Y888" s="664"/>
      <c r="Z888" s="141"/>
      <c r="AA888" s="794">
        <f>IF(N888="?",0,IF(N888&lt;&gt;"",1,0))+IF(T888="?",0,IF(T888&lt;&gt;"",1,0))</f>
        <v>0</v>
      </c>
    </row>
    <row r="889" spans="1:28" s="313" customFormat="1" ht="9" customHeight="1" x14ac:dyDescent="0.2">
      <c r="A889" s="269"/>
      <c r="B889" s="259"/>
      <c r="C889" s="627"/>
      <c r="D889" s="627"/>
      <c r="E889" s="627"/>
      <c r="F889" s="627"/>
      <c r="G889" s="627"/>
      <c r="H889" s="627"/>
      <c r="I889" s="627"/>
      <c r="J889" s="627"/>
      <c r="K889" s="627"/>
      <c r="L889" s="627"/>
      <c r="M889" s="627"/>
      <c r="N889" s="627"/>
      <c r="O889" s="627"/>
      <c r="P889" s="627"/>
      <c r="Q889" s="627"/>
      <c r="R889" s="627"/>
      <c r="S889" s="627"/>
      <c r="T889" s="627"/>
      <c r="U889" s="627"/>
      <c r="V889" s="627"/>
      <c r="W889" s="627"/>
      <c r="X889" s="627"/>
      <c r="Y889" s="206"/>
      <c r="Z889" s="175"/>
      <c r="AA889" s="794"/>
    </row>
    <row r="890" spans="1:28" s="313" customFormat="1" ht="36" customHeight="1" x14ac:dyDescent="0.2">
      <c r="A890" s="746" t="s">
        <v>219</v>
      </c>
      <c r="B890" s="221"/>
      <c r="C890" s="1543" t="s">
        <v>1516</v>
      </c>
      <c r="D890" s="2218"/>
      <c r="E890" s="2218"/>
      <c r="F890" s="2218"/>
      <c r="G890" s="2218"/>
      <c r="H890" s="2218"/>
      <c r="I890" s="2218"/>
      <c r="J890" s="2218"/>
      <c r="K890" s="2218"/>
      <c r="L890" s="2218"/>
      <c r="M890" s="2218"/>
      <c r="N890" s="2218"/>
      <c r="O890" s="2218"/>
      <c r="P890" s="2218"/>
      <c r="Q890" s="2218"/>
      <c r="R890" s="2218"/>
      <c r="S890" s="2218"/>
      <c r="T890" s="2218"/>
      <c r="U890" s="2218"/>
      <c r="V890" s="2218"/>
      <c r="W890" s="2218"/>
      <c r="X890" s="2219"/>
      <c r="Y890" s="1240"/>
      <c r="Z890" s="254"/>
      <c r="AA890" s="794"/>
    </row>
    <row r="891" spans="1:28" s="313" customFormat="1" ht="5.25" customHeight="1" x14ac:dyDescent="0.2">
      <c r="A891" s="269"/>
      <c r="B891" s="259"/>
      <c r="C891" s="627"/>
      <c r="D891" s="627"/>
      <c r="E891" s="627"/>
      <c r="F891" s="627"/>
      <c r="G891" s="627"/>
      <c r="H891" s="627"/>
      <c r="I891" s="627"/>
      <c r="J891" s="627"/>
      <c r="K891" s="627"/>
      <c r="L891" s="627"/>
      <c r="M891" s="627"/>
      <c r="N891" s="627"/>
      <c r="O891" s="627"/>
      <c r="P891" s="627"/>
      <c r="Q891" s="627"/>
      <c r="R891" s="627"/>
      <c r="S891" s="627"/>
      <c r="T891" s="627"/>
      <c r="U891" s="627"/>
      <c r="V891" s="627"/>
      <c r="W891" s="627"/>
      <c r="X891" s="627"/>
      <c r="Y891" s="206"/>
      <c r="Z891" s="175"/>
      <c r="AA891" s="794"/>
    </row>
    <row r="892" spans="1:28" s="313" customFormat="1" ht="12" customHeight="1" x14ac:dyDescent="0.2">
      <c r="A892" s="269"/>
      <c r="B892" s="216"/>
      <c r="C892" s="242" t="s">
        <v>1495</v>
      </c>
      <c r="D892" s="1149"/>
      <c r="E892" s="1149"/>
      <c r="F892" s="1149"/>
      <c r="G892" s="1149"/>
      <c r="H892" s="1149"/>
      <c r="I892" s="1149"/>
      <c r="J892" s="1149"/>
      <c r="K892" s="1149"/>
      <c r="L892" s="1149"/>
      <c r="M892" s="1149"/>
      <c r="N892" s="1149"/>
      <c r="O892" s="1149"/>
      <c r="P892" s="1149"/>
      <c r="Q892" s="1149"/>
      <c r="R892" s="1149"/>
      <c r="S892" s="1149"/>
      <c r="T892" s="1149"/>
      <c r="U892" s="1149"/>
      <c r="V892" s="1149"/>
      <c r="W892" s="1149"/>
      <c r="X892" s="1149"/>
      <c r="Y892" s="1243"/>
      <c r="Z892" s="141"/>
      <c r="AA892" s="794"/>
    </row>
    <row r="893" spans="1:28" s="313" customFormat="1" ht="5.25" customHeight="1" thickBot="1" x14ac:dyDescent="0.25">
      <c r="A893" s="269"/>
      <c r="B893" s="216"/>
      <c r="C893" s="1139"/>
      <c r="D893" s="1135"/>
      <c r="E893" s="1136"/>
      <c r="F893" s="1136"/>
      <c r="G893" s="1143"/>
      <c r="H893" s="708"/>
      <c r="I893" s="708"/>
      <c r="J893" s="708"/>
      <c r="K893" s="708"/>
      <c r="L893" s="708"/>
      <c r="M893" s="708"/>
      <c r="N893" s="708"/>
      <c r="O893" s="708"/>
      <c r="P893" s="708"/>
      <c r="Q893" s="708"/>
      <c r="R893" s="708"/>
      <c r="S893" s="1145"/>
      <c r="T893" s="1145"/>
      <c r="U893" s="1145"/>
      <c r="V893" s="1145"/>
      <c r="W893" s="1145"/>
      <c r="X893" s="1144"/>
      <c r="Y893" s="1243"/>
      <c r="Z893" s="141"/>
      <c r="AA893" s="794"/>
    </row>
    <row r="894" spans="1:28" s="313" customFormat="1" ht="24" customHeight="1" thickTop="1" thickBot="1" x14ac:dyDescent="0.25">
      <c r="A894" s="1236" t="s">
        <v>1588</v>
      </c>
      <c r="B894" s="216"/>
      <c r="C894" s="2313" t="s">
        <v>849</v>
      </c>
      <c r="D894" s="2314"/>
      <c r="E894" s="2315"/>
      <c r="F894" s="2316"/>
      <c r="G894" s="2317"/>
      <c r="H894" s="1363"/>
      <c r="I894" s="1363"/>
      <c r="J894" s="1363"/>
      <c r="K894" s="1363"/>
      <c r="L894" s="1363"/>
      <c r="M894" s="1363"/>
      <c r="N894" s="1363"/>
      <c r="O894" s="1363"/>
      <c r="P894" s="1363"/>
      <c r="Q894" s="1363"/>
      <c r="R894" s="1363"/>
      <c r="S894" s="1363"/>
      <c r="T894" s="1363"/>
      <c r="U894" s="1363"/>
      <c r="V894" s="1363"/>
      <c r="W894" s="1363"/>
      <c r="X894" s="2318"/>
      <c r="Y894" s="1243"/>
      <c r="Z894" s="141"/>
      <c r="AA894" s="794">
        <f>IF(C894="?",0,IF(C894&lt;&gt;"",1,0))+IF(G894="?",0,IF(G894&lt;&gt;"",1,0))</f>
        <v>0</v>
      </c>
    </row>
    <row r="895" spans="1:28" s="313" customFormat="1" ht="5.25" customHeight="1" thickTop="1" x14ac:dyDescent="0.2">
      <c r="A895" s="269"/>
      <c r="B895" s="216"/>
      <c r="C895" s="1141"/>
      <c r="D895" s="1134"/>
      <c r="E895" s="215"/>
      <c r="F895" s="215"/>
      <c r="G895" s="1146"/>
      <c r="H895" s="227"/>
      <c r="I895" s="227"/>
      <c r="J895" s="227"/>
      <c r="K895" s="227"/>
      <c r="L895" s="227"/>
      <c r="M895" s="227"/>
      <c r="N895" s="227"/>
      <c r="O895" s="227"/>
      <c r="P895" s="227"/>
      <c r="Q895" s="227"/>
      <c r="R895" s="227"/>
      <c r="S895" s="227"/>
      <c r="T895" s="227"/>
      <c r="U895" s="227"/>
      <c r="V895" s="227"/>
      <c r="W895" s="227"/>
      <c r="X895" s="1147"/>
      <c r="Y895" s="1243"/>
      <c r="Z895" s="141"/>
      <c r="AA895" s="794"/>
    </row>
    <row r="896" spans="1:28" s="313" customFormat="1" ht="9" customHeight="1" x14ac:dyDescent="0.2">
      <c r="A896" s="265" t="str">
        <f>IF(L839&lt;&gt;"",L839,"")</f>
        <v/>
      </c>
      <c r="B896" s="635"/>
      <c r="C896" s="262"/>
      <c r="D896" s="262"/>
      <c r="E896" s="262"/>
      <c r="F896" s="262"/>
      <c r="G896" s="262"/>
      <c r="H896" s="262"/>
      <c r="I896" s="262"/>
      <c r="J896" s="262"/>
      <c r="K896" s="262"/>
      <c r="L896" s="262"/>
      <c r="M896" s="262"/>
      <c r="N896" s="262"/>
      <c r="O896" s="262"/>
      <c r="P896" s="262"/>
      <c r="Q896" s="262"/>
      <c r="R896" s="262"/>
      <c r="S896" s="262"/>
      <c r="T896" s="262"/>
      <c r="U896" s="262"/>
      <c r="V896" s="262"/>
      <c r="W896" s="262"/>
      <c r="X896" s="262"/>
      <c r="Y896" s="668"/>
      <c r="Z896" s="196"/>
      <c r="AA896" s="794"/>
    </row>
    <row r="897" spans="1:28" s="313" customFormat="1" ht="5.25" customHeight="1" x14ac:dyDescent="0.2">
      <c r="A897" s="269"/>
      <c r="B897" s="1237"/>
      <c r="C897" s="817"/>
      <c r="D897" s="817"/>
      <c r="E897" s="817"/>
      <c r="F897" s="817"/>
      <c r="G897" s="817"/>
      <c r="H897" s="817"/>
      <c r="I897" s="817"/>
      <c r="J897" s="817"/>
      <c r="K897" s="817"/>
      <c r="L897" s="817"/>
      <c r="M897" s="817"/>
      <c r="N897" s="817"/>
      <c r="O897" s="817"/>
      <c r="P897" s="817"/>
      <c r="Q897" s="817"/>
      <c r="R897" s="817"/>
      <c r="S897" s="817"/>
      <c r="T897" s="817"/>
      <c r="U897" s="817"/>
      <c r="V897" s="817"/>
      <c r="W897" s="817"/>
      <c r="X897" s="817"/>
      <c r="Y897" s="1238"/>
      <c r="Z897" s="871"/>
      <c r="AA897" s="794"/>
    </row>
    <row r="898" spans="1:28" s="313" customFormat="1" ht="24" customHeight="1" x14ac:dyDescent="0.2">
      <c r="A898" s="385"/>
      <c r="B898" s="259"/>
      <c r="C898" s="224" t="s">
        <v>1759</v>
      </c>
      <c r="D898" s="627"/>
      <c r="E898" s="627"/>
      <c r="F898" s="627"/>
      <c r="G898" s="627"/>
      <c r="H898" s="627"/>
      <c r="I898" s="627"/>
      <c r="J898" s="627"/>
      <c r="K898" s="627"/>
      <c r="L898" s="627"/>
      <c r="M898" s="2319" t="str">
        <f>IF(J860&lt;&gt;"",J860,"")</f>
        <v/>
      </c>
      <c r="N898" s="1751"/>
      <c r="O898" s="1751"/>
      <c r="P898" s="1751"/>
      <c r="Q898" s="1751"/>
      <c r="R898" s="1751"/>
      <c r="S898" s="1751"/>
      <c r="T898" s="1751"/>
      <c r="U898" s="1751"/>
      <c r="V898" s="1751"/>
      <c r="W898" s="1751"/>
      <c r="X898" s="1751"/>
      <c r="Y898" s="206"/>
      <c r="Z898" s="175"/>
      <c r="AA898" s="794"/>
    </row>
    <row r="899" spans="1:28" s="764" customFormat="1" ht="5.25" customHeight="1" x14ac:dyDescent="0.2">
      <c r="A899" s="269"/>
      <c r="B899" s="216"/>
      <c r="C899" s="627"/>
      <c r="D899" s="628"/>
      <c r="E899" s="627"/>
      <c r="F899" s="627"/>
      <c r="G899" s="627"/>
      <c r="H899" s="627"/>
      <c r="I899" s="627"/>
      <c r="J899" s="627"/>
      <c r="K899" s="627"/>
      <c r="L899" s="627"/>
      <c r="M899" s="627"/>
      <c r="N899" s="627"/>
      <c r="O899" s="627"/>
      <c r="P899" s="627"/>
      <c r="Q899" s="627"/>
      <c r="R899" s="627"/>
      <c r="S899" s="1241"/>
      <c r="T899" s="1241"/>
      <c r="U899" s="1241"/>
      <c r="V899" s="1241"/>
      <c r="W899" s="1241"/>
      <c r="X899" s="1241"/>
      <c r="Y899" s="1243"/>
      <c r="Z899" s="141"/>
      <c r="AA899" s="797"/>
      <c r="AB899" s="313"/>
    </row>
    <row r="900" spans="1:28" s="312" customFormat="1" ht="15" customHeight="1" x14ac:dyDescent="0.2">
      <c r="A900" s="397" t="s">
        <v>219</v>
      </c>
      <c r="B900" s="155"/>
      <c r="C900" s="2320" t="s">
        <v>1054</v>
      </c>
      <c r="D900" s="2321"/>
      <c r="E900" s="2321"/>
      <c r="F900" s="2321"/>
      <c r="G900" s="2321"/>
      <c r="H900" s="2321"/>
      <c r="I900" s="2321"/>
      <c r="J900" s="2321"/>
      <c r="K900" s="2321"/>
      <c r="L900" s="2321"/>
      <c r="M900" s="2321"/>
      <c r="N900" s="2321"/>
      <c r="O900" s="2321"/>
      <c r="P900" s="2321"/>
      <c r="Q900" s="2321"/>
      <c r="R900" s="2321"/>
      <c r="S900" s="2321"/>
      <c r="T900" s="2322"/>
      <c r="U900" s="2322"/>
      <c r="V900" s="2322"/>
      <c r="W900" s="2322"/>
      <c r="X900" s="2323"/>
      <c r="Y900" s="225"/>
      <c r="Z900" s="156"/>
      <c r="AA900" s="794"/>
      <c r="AB900" s="313"/>
    </row>
    <row r="901" spans="1:28" s="313" customFormat="1" ht="9" customHeight="1" x14ac:dyDescent="0.2">
      <c r="A901" s="269"/>
      <c r="B901" s="259"/>
      <c r="C901" s="627"/>
      <c r="D901" s="627"/>
      <c r="E901" s="627"/>
      <c r="F901" s="627"/>
      <c r="G901" s="627"/>
      <c r="H901" s="627"/>
      <c r="I901" s="627"/>
      <c r="J901" s="627"/>
      <c r="K901" s="627"/>
      <c r="L901" s="627"/>
      <c r="M901" s="627"/>
      <c r="N901" s="627"/>
      <c r="O901" s="627"/>
      <c r="P901" s="627"/>
      <c r="Q901" s="627"/>
      <c r="R901" s="627"/>
      <c r="S901" s="627"/>
      <c r="T901" s="627"/>
      <c r="U901" s="627"/>
      <c r="V901" s="627"/>
      <c r="W901" s="627"/>
      <c r="X901" s="627"/>
      <c r="Y901" s="206"/>
      <c r="Z901" s="175"/>
      <c r="AA901" s="794"/>
    </row>
    <row r="902" spans="1:28" s="313" customFormat="1" ht="21" customHeight="1" x14ac:dyDescent="0.2">
      <c r="A902" s="272" t="s">
        <v>1744</v>
      </c>
      <c r="B902" s="216"/>
      <c r="C902" s="627"/>
      <c r="D902" s="1213" t="s">
        <v>849</v>
      </c>
      <c r="E902" s="627" t="s">
        <v>1673</v>
      </c>
      <c r="F902" s="627"/>
      <c r="G902" s="627"/>
      <c r="H902" s="627"/>
      <c r="I902" s="627"/>
      <c r="J902" s="627"/>
      <c r="K902" s="627"/>
      <c r="L902" s="627"/>
      <c r="M902" s="627"/>
      <c r="N902" s="627"/>
      <c r="O902" s="627"/>
      <c r="P902" s="627"/>
      <c r="Q902" s="627"/>
      <c r="R902" s="627"/>
      <c r="S902" s="627"/>
      <c r="T902" s="627"/>
      <c r="U902" s="627"/>
      <c r="V902" s="627"/>
      <c r="W902" s="627"/>
      <c r="X902" s="627"/>
      <c r="Y902" s="206"/>
      <c r="Z902" s="141"/>
      <c r="AA902" s="794">
        <f>IF(D902="?",0,IF(D902&lt;&gt;"",1,0))</f>
        <v>0</v>
      </c>
    </row>
    <row r="903" spans="1:28" s="764" customFormat="1" ht="5.25" customHeight="1" x14ac:dyDescent="0.2">
      <c r="A903" s="269"/>
      <c r="B903" s="216"/>
      <c r="C903" s="627"/>
      <c r="D903" s="628"/>
      <c r="E903" s="627"/>
      <c r="F903" s="627"/>
      <c r="G903" s="627"/>
      <c r="H903" s="627"/>
      <c r="I903" s="627"/>
      <c r="J903" s="627"/>
      <c r="K903" s="627"/>
      <c r="L903" s="627"/>
      <c r="M903" s="627"/>
      <c r="N903" s="627"/>
      <c r="O903" s="627"/>
      <c r="P903" s="627"/>
      <c r="Q903" s="627"/>
      <c r="R903" s="627"/>
      <c r="S903" s="1241"/>
      <c r="T903" s="1241"/>
      <c r="U903" s="1241"/>
      <c r="V903" s="1241"/>
      <c r="W903" s="1241"/>
      <c r="X903" s="1241"/>
      <c r="Y903" s="1243"/>
      <c r="Z903" s="141"/>
      <c r="AA903" s="797"/>
      <c r="AB903" s="313"/>
    </row>
    <row r="904" spans="1:28" s="313" customFormat="1" ht="21" customHeight="1" x14ac:dyDescent="0.2">
      <c r="A904" s="272" t="s">
        <v>1745</v>
      </c>
      <c r="B904" s="216"/>
      <c r="C904" s="627"/>
      <c r="D904" s="1213" t="s">
        <v>849</v>
      </c>
      <c r="E904" s="627" t="s">
        <v>1672</v>
      </c>
      <c r="F904" s="627"/>
      <c r="G904" s="627"/>
      <c r="H904" s="627"/>
      <c r="I904" s="627"/>
      <c r="J904" s="627"/>
      <c r="K904" s="627"/>
      <c r="L904" s="627"/>
      <c r="M904" s="627"/>
      <c r="N904" s="627"/>
      <c r="O904" s="627"/>
      <c r="P904" s="627"/>
      <c r="Q904" s="627"/>
      <c r="R904" s="1241"/>
      <c r="S904" s="1241"/>
      <c r="T904" s="1241"/>
      <c r="U904" s="1241"/>
      <c r="V904" s="1241"/>
      <c r="W904" s="1241"/>
      <c r="X904" s="627"/>
      <c r="Y904" s="206"/>
      <c r="Z904" s="141"/>
      <c r="AA904" s="794">
        <f>IF(D904="?",0,IF(D904&lt;&gt;"",1,0))</f>
        <v>0</v>
      </c>
    </row>
    <row r="905" spans="1:28" s="764" customFormat="1" ht="5.25" customHeight="1" x14ac:dyDescent="0.2">
      <c r="A905" s="269"/>
      <c r="B905" s="216"/>
      <c r="C905" s="627"/>
      <c r="D905" s="628"/>
      <c r="E905" s="627"/>
      <c r="F905" s="627"/>
      <c r="G905" s="627"/>
      <c r="H905" s="627"/>
      <c r="I905" s="627"/>
      <c r="J905" s="627"/>
      <c r="K905" s="627"/>
      <c r="L905" s="627"/>
      <c r="M905" s="627"/>
      <c r="N905" s="627"/>
      <c r="O905" s="627"/>
      <c r="P905" s="627"/>
      <c r="Q905" s="627"/>
      <c r="R905" s="627"/>
      <c r="S905" s="1241"/>
      <c r="T905" s="1241"/>
      <c r="U905" s="1241"/>
      <c r="V905" s="1241"/>
      <c r="W905" s="1241"/>
      <c r="X905" s="1241"/>
      <c r="Y905" s="1243"/>
      <c r="Z905" s="141"/>
      <c r="AA905" s="797"/>
      <c r="AB905" s="313"/>
    </row>
    <row r="906" spans="1:28" s="313" customFormat="1" ht="21" customHeight="1" x14ac:dyDescent="0.2">
      <c r="A906" s="272" t="s">
        <v>1659</v>
      </c>
      <c r="B906" s="216"/>
      <c r="C906" s="627"/>
      <c r="D906" s="1213" t="s">
        <v>849</v>
      </c>
      <c r="E906" s="627" t="s">
        <v>1834</v>
      </c>
      <c r="F906" s="627"/>
      <c r="G906" s="627"/>
      <c r="H906" s="627"/>
      <c r="I906" s="627"/>
      <c r="J906" s="627"/>
      <c r="K906" s="627"/>
      <c r="L906" s="627"/>
      <c r="M906" s="627"/>
      <c r="N906" s="1213" t="s">
        <v>849</v>
      </c>
      <c r="O906" s="627" t="s">
        <v>1656</v>
      </c>
      <c r="P906" s="627"/>
      <c r="Q906" s="627"/>
      <c r="R906" s="1241"/>
      <c r="S906" s="1241"/>
      <c r="T906" s="1241"/>
      <c r="U906" s="1241"/>
      <c r="V906" s="1241"/>
      <c r="W906" s="1241"/>
      <c r="X906" s="627"/>
      <c r="Y906" s="206"/>
      <c r="Z906" s="141"/>
      <c r="AA906" s="794">
        <f>IF(D906="?",0,IF(D906&lt;&gt;"",1,0))+IF(N906="?",0,IF(N906&lt;&gt;"",1,0))</f>
        <v>0</v>
      </c>
    </row>
    <row r="907" spans="1:28" s="764" customFormat="1" ht="5.25" customHeight="1" x14ac:dyDescent="0.2">
      <c r="A907" s="269"/>
      <c r="B907" s="216"/>
      <c r="C907" s="627"/>
      <c r="D907" s="628"/>
      <c r="E907" s="627"/>
      <c r="F907" s="627"/>
      <c r="G907" s="627"/>
      <c r="H907" s="627"/>
      <c r="I907" s="627"/>
      <c r="J907" s="627"/>
      <c r="K907" s="627"/>
      <c r="L907" s="627"/>
      <c r="M907" s="627"/>
      <c r="N907" s="627"/>
      <c r="O907" s="627"/>
      <c r="P907" s="627"/>
      <c r="Q907" s="627"/>
      <c r="R907" s="627"/>
      <c r="S907" s="1241"/>
      <c r="T907" s="1241"/>
      <c r="U907" s="1241"/>
      <c r="V907" s="1241"/>
      <c r="W907" s="1241"/>
      <c r="X907" s="1241"/>
      <c r="Y907" s="1243"/>
      <c r="Z907" s="141"/>
      <c r="AA907" s="797"/>
      <c r="AB907" s="313"/>
    </row>
    <row r="908" spans="1:28" s="313" customFormat="1" ht="21" customHeight="1" x14ac:dyDescent="0.2">
      <c r="A908" s="272" t="s">
        <v>1662</v>
      </c>
      <c r="B908" s="216"/>
      <c r="C908" s="627"/>
      <c r="D908" s="1213" t="s">
        <v>849</v>
      </c>
      <c r="E908" s="627" t="s">
        <v>1044</v>
      </c>
      <c r="F908" s="627"/>
      <c r="G908" s="627"/>
      <c r="H908" s="627"/>
      <c r="I908" s="1213" t="s">
        <v>849</v>
      </c>
      <c r="J908" s="627" t="s">
        <v>1046</v>
      </c>
      <c r="K908" s="627"/>
      <c r="L908" s="627"/>
      <c r="M908" s="627"/>
      <c r="N908" s="1213" t="s">
        <v>849</v>
      </c>
      <c r="O908" s="627" t="s">
        <v>1660</v>
      </c>
      <c r="P908" s="627"/>
      <c r="Q908" s="627"/>
      <c r="R908" s="1241"/>
      <c r="S908" s="1241"/>
      <c r="T908" s="1241"/>
      <c r="U908" s="1241"/>
      <c r="V908" s="1241"/>
      <c r="W908" s="1241"/>
      <c r="X908" s="627"/>
      <c r="Y908" s="206"/>
      <c r="Z908" s="141"/>
      <c r="AA908" s="794">
        <f>IF(D908="?",0,IF(D908&lt;&gt;"",1,0))+IF(I908="?",0,IF(I908&lt;&gt;"",1,0))+IF(N908="?",0,IF(N908&lt;&gt;"",1,0))</f>
        <v>0</v>
      </c>
    </row>
    <row r="909" spans="1:28" s="764" customFormat="1" ht="5.25" customHeight="1" x14ac:dyDescent="0.2">
      <c r="A909" s="269"/>
      <c r="B909" s="216"/>
      <c r="C909" s="627"/>
      <c r="D909" s="628"/>
      <c r="E909" s="627"/>
      <c r="F909" s="627"/>
      <c r="G909" s="627"/>
      <c r="H909" s="627"/>
      <c r="I909" s="627"/>
      <c r="J909" s="627"/>
      <c r="K909" s="627"/>
      <c r="L909" s="627"/>
      <c r="M909" s="627"/>
      <c r="N909" s="627"/>
      <c r="O909" s="627"/>
      <c r="P909" s="627"/>
      <c r="Q909" s="627"/>
      <c r="R909" s="1241"/>
      <c r="S909" s="1241"/>
      <c r="T909" s="1241"/>
      <c r="U909" s="1241"/>
      <c r="V909" s="1241"/>
      <c r="W909" s="1241"/>
      <c r="X909" s="627"/>
      <c r="Y909" s="1243"/>
      <c r="Z909" s="141"/>
      <c r="AA909" s="797"/>
      <c r="AB909" s="313"/>
    </row>
    <row r="910" spans="1:28" s="313" customFormat="1" ht="21" customHeight="1" x14ac:dyDescent="0.2">
      <c r="A910" s="272" t="s">
        <v>1663</v>
      </c>
      <c r="B910" s="216"/>
      <c r="C910" s="627"/>
      <c r="D910" s="1213" t="s">
        <v>849</v>
      </c>
      <c r="E910" s="627" t="s">
        <v>1045</v>
      </c>
      <c r="F910" s="627"/>
      <c r="G910" s="627"/>
      <c r="H910" s="627"/>
      <c r="I910" s="1213" t="s">
        <v>849</v>
      </c>
      <c r="J910" s="627" t="s">
        <v>1657</v>
      </c>
      <c r="K910" s="627"/>
      <c r="L910" s="627"/>
      <c r="M910" s="627"/>
      <c r="N910" s="1213" t="s">
        <v>849</v>
      </c>
      <c r="O910" s="627" t="s">
        <v>1658</v>
      </c>
      <c r="P910" s="627"/>
      <c r="Q910" s="627"/>
      <c r="R910" s="1241"/>
      <c r="S910" s="1241"/>
      <c r="T910" s="1241"/>
      <c r="U910" s="1241"/>
      <c r="V910" s="1241"/>
      <c r="W910" s="1241"/>
      <c r="X910" s="627"/>
      <c r="Y910" s="206"/>
      <c r="Z910" s="141"/>
      <c r="AA910" s="794">
        <f>IF(D910="?",0,IF(D910&lt;&gt;"",1,0))+IF(I910="?",0,IF(I910&lt;&gt;"",1,0))+IF(N910="?",0,IF(N910&lt;&gt;"",1,0))</f>
        <v>0</v>
      </c>
    </row>
    <row r="911" spans="1:28" s="764" customFormat="1" ht="5.25" customHeight="1" x14ac:dyDescent="0.2">
      <c r="A911" s="269"/>
      <c r="B911" s="216"/>
      <c r="C911" s="627"/>
      <c r="D911" s="628"/>
      <c r="E911" s="628"/>
      <c r="F911" s="628"/>
      <c r="G911" s="628"/>
      <c r="H911" s="628"/>
      <c r="I911" s="628"/>
      <c r="J911" s="628"/>
      <c r="K911" s="628"/>
      <c r="L911" s="628"/>
      <c r="M911" s="627"/>
      <c r="N911" s="627"/>
      <c r="O911" s="628"/>
      <c r="P911" s="628"/>
      <c r="Q911" s="628"/>
      <c r="R911" s="664"/>
      <c r="S911" s="664"/>
      <c r="T911" s="664"/>
      <c r="U911" s="664"/>
      <c r="V911" s="664"/>
      <c r="W911" s="664"/>
      <c r="X911" s="628"/>
      <c r="Y911" s="1243"/>
      <c r="Z911" s="141"/>
      <c r="AA911" s="797"/>
      <c r="AB911" s="313"/>
    </row>
    <row r="912" spans="1:28" s="313" customFormat="1" ht="21" customHeight="1" x14ac:dyDescent="0.2">
      <c r="A912" s="272" t="s">
        <v>1661</v>
      </c>
      <c r="B912" s="216"/>
      <c r="C912" s="627"/>
      <c r="D912" s="627" t="s">
        <v>1053</v>
      </c>
      <c r="E912" s="628"/>
      <c r="F912" s="2324"/>
      <c r="G912" s="2324"/>
      <c r="H912" s="2324"/>
      <c r="I912" s="2324"/>
      <c r="J912" s="2324"/>
      <c r="K912" s="1400"/>
      <c r="L912" s="1400"/>
      <c r="M912" s="1400"/>
      <c r="N912" s="1400"/>
      <c r="O912" s="1400"/>
      <c r="P912" s="1400"/>
      <c r="Q912" s="1400"/>
      <c r="R912" s="1400"/>
      <c r="S912" s="1400"/>
      <c r="T912" s="1400"/>
      <c r="U912" s="1400"/>
      <c r="V912" s="1400"/>
      <c r="W912" s="1400"/>
      <c r="X912" s="1400"/>
      <c r="Y912" s="206"/>
      <c r="Z912" s="141"/>
      <c r="AA912" s="794">
        <f>IF(F912="?",0,IF(F912&lt;&gt;"",1,0))</f>
        <v>0</v>
      </c>
    </row>
    <row r="913" spans="1:28" ht="9" customHeight="1" x14ac:dyDescent="0.2">
      <c r="A913" s="269"/>
      <c r="B913" s="259"/>
      <c r="C913" s="627"/>
      <c r="D913" s="627"/>
      <c r="E913" s="627"/>
      <c r="F913" s="627"/>
      <c r="G913" s="627"/>
      <c r="H913" s="627"/>
      <c r="I913" s="627"/>
      <c r="J913" s="627"/>
      <c r="K913" s="627"/>
      <c r="L913" s="627"/>
      <c r="M913" s="627"/>
      <c r="N913" s="528"/>
      <c r="O913" s="528"/>
      <c r="P913" s="528"/>
      <c r="Q913" s="528"/>
      <c r="R913" s="627"/>
      <c r="S913" s="627"/>
      <c r="T913" s="627"/>
      <c r="U913" s="528"/>
      <c r="V913" s="528"/>
      <c r="W913" s="528"/>
      <c r="X913" s="528"/>
      <c r="Y913" s="172"/>
      <c r="Z913" s="175"/>
      <c r="AA913" s="794"/>
      <c r="AB913" s="313"/>
    </row>
    <row r="914" spans="1:28" s="313" customFormat="1" ht="5.45" customHeight="1" x14ac:dyDescent="0.2">
      <c r="A914" s="269"/>
      <c r="B914" s="757"/>
      <c r="C914" s="758"/>
      <c r="D914" s="758"/>
      <c r="E914" s="758"/>
      <c r="F914" s="758"/>
      <c r="G914" s="758"/>
      <c r="H914" s="758"/>
      <c r="I914" s="758"/>
      <c r="J914" s="758"/>
      <c r="K914" s="758"/>
      <c r="L914" s="758"/>
      <c r="M914" s="758"/>
      <c r="N914" s="758"/>
      <c r="O914" s="758"/>
      <c r="P914" s="758"/>
      <c r="Q914" s="758"/>
      <c r="R914" s="758"/>
      <c r="S914" s="758"/>
      <c r="T914" s="758"/>
      <c r="U914" s="758"/>
      <c r="V914" s="669"/>
      <c r="W914" s="669"/>
      <c r="X914" s="669"/>
      <c r="Y914" s="669"/>
      <c r="Z914" s="670"/>
      <c r="AA914" s="794"/>
    </row>
    <row r="915" spans="1:28" s="712" customFormat="1" ht="36" customHeight="1" x14ac:dyDescent="0.2">
      <c r="A915" s="269"/>
      <c r="B915" s="211"/>
      <c r="C915" s="2204" t="s">
        <v>751</v>
      </c>
      <c r="D915" s="2325"/>
      <c r="E915" s="2325"/>
      <c r="F915" s="2325"/>
      <c r="G915" s="2325"/>
      <c r="H915" s="2325"/>
      <c r="I915" s="2325"/>
      <c r="J915" s="2325"/>
      <c r="K915" s="2325"/>
      <c r="L915" s="2325"/>
      <c r="M915" s="2325"/>
      <c r="N915" s="2325"/>
      <c r="O915" s="2325"/>
      <c r="P915" s="2325"/>
      <c r="Q915" s="2325"/>
      <c r="R915" s="2325"/>
      <c r="S915" s="2325"/>
      <c r="T915" s="2325"/>
      <c r="U915" s="2325"/>
      <c r="V915" s="2325"/>
      <c r="W915" s="2325"/>
      <c r="X915" s="2326"/>
      <c r="Y915" s="594"/>
      <c r="Z915" s="1231"/>
      <c r="AA915" s="794"/>
      <c r="AB915" s="313"/>
    </row>
    <row r="916" spans="1:28" s="313" customFormat="1" ht="5.25" customHeight="1" x14ac:dyDescent="0.2">
      <c r="A916" s="269"/>
      <c r="B916" s="216"/>
      <c r="C916" s="628"/>
      <c r="D916" s="628"/>
      <c r="E916" s="628"/>
      <c r="F916" s="628"/>
      <c r="G916" s="628"/>
      <c r="H916" s="628"/>
      <c r="I916" s="628"/>
      <c r="J916" s="628"/>
      <c r="K916" s="628"/>
      <c r="L916" s="628"/>
      <c r="M916" s="628"/>
      <c r="N916" s="628"/>
      <c r="O916" s="628"/>
      <c r="P916" s="628"/>
      <c r="Q916" s="628"/>
      <c r="R916" s="628"/>
      <c r="S916" s="628"/>
      <c r="T916" s="628"/>
      <c r="U916" s="628"/>
      <c r="V916" s="628"/>
      <c r="W916" s="628"/>
      <c r="X916" s="628"/>
      <c r="Y916" s="628"/>
      <c r="Z916" s="141"/>
      <c r="AA916" s="794"/>
    </row>
    <row r="917" spans="1:28" s="767" customFormat="1" ht="22.5" customHeight="1" x14ac:dyDescent="0.2">
      <c r="A917" s="269"/>
      <c r="B917" s="759"/>
      <c r="C917" s="624" t="s">
        <v>1047</v>
      </c>
      <c r="D917" s="624"/>
      <c r="E917" s="624"/>
      <c r="F917" s="624"/>
      <c r="G917" s="624"/>
      <c r="H917" s="624"/>
      <c r="I917" s="624"/>
      <c r="J917" s="624"/>
      <c r="K917" s="624"/>
      <c r="L917" s="624"/>
      <c r="M917" s="624"/>
      <c r="N917" s="624"/>
      <c r="O917" s="624"/>
      <c r="P917" s="624"/>
      <c r="Q917" s="624"/>
      <c r="R917" s="627"/>
      <c r="S917" s="627"/>
      <c r="T917" s="627"/>
      <c r="U917" s="627"/>
      <c r="V917" s="627"/>
      <c r="W917" s="627"/>
      <c r="X917" s="627"/>
      <c r="Y917" s="1228"/>
      <c r="Z917" s="766"/>
      <c r="AA917" s="794"/>
      <c r="AB917" s="313"/>
    </row>
    <row r="918" spans="1:28" s="313" customFormat="1" ht="5.25" customHeight="1" x14ac:dyDescent="0.2">
      <c r="A918" s="269"/>
      <c r="B918" s="216"/>
      <c r="C918" s="628"/>
      <c r="D918" s="1230"/>
      <c r="E918" s="1230"/>
      <c r="F918" s="628"/>
      <c r="G918" s="628"/>
      <c r="H918" s="628"/>
      <c r="I918" s="628"/>
      <c r="J918" s="628"/>
      <c r="K918" s="628"/>
      <c r="L918" s="628"/>
      <c r="M918" s="628"/>
      <c r="N918" s="628"/>
      <c r="O918" s="628"/>
      <c r="P918" s="628"/>
      <c r="Q918" s="628"/>
      <c r="R918" s="628"/>
      <c r="S918" s="628"/>
      <c r="T918" s="628"/>
      <c r="U918" s="628"/>
      <c r="V918" s="628"/>
      <c r="W918" s="628"/>
      <c r="X918" s="628"/>
      <c r="Y918" s="628"/>
      <c r="Z918" s="141"/>
      <c r="AA918" s="794"/>
    </row>
    <row r="919" spans="1:28" s="313" customFormat="1" ht="21" customHeight="1" x14ac:dyDescent="0.2">
      <c r="A919" s="269" t="s">
        <v>1075</v>
      </c>
      <c r="B919" s="216"/>
      <c r="C919" s="628" t="s">
        <v>69</v>
      </c>
      <c r="D919" s="1242"/>
      <c r="E919" s="1242"/>
      <c r="F919" s="628"/>
      <c r="G919" s="628"/>
      <c r="H919" s="628"/>
      <c r="I919" s="1785"/>
      <c r="J919" s="1786"/>
      <c r="K919" s="1786"/>
      <c r="L919" s="1786"/>
      <c r="M919" s="1786"/>
      <c r="N919" s="1786"/>
      <c r="O919" s="1786"/>
      <c r="P919" s="1786"/>
      <c r="Q919" s="1786"/>
      <c r="R919" s="1786"/>
      <c r="S919" s="1786"/>
      <c r="T919" s="1786"/>
      <c r="U919" s="1786"/>
      <c r="V919" s="1786"/>
      <c r="W919" s="1786"/>
      <c r="X919" s="1787"/>
      <c r="Y919" s="628"/>
      <c r="Z919" s="141"/>
      <c r="AA919" s="794">
        <f>IF(I919="?",0,IF(I919&lt;&gt;"",1,0))</f>
        <v>0</v>
      </c>
    </row>
    <row r="920" spans="1:28" s="313" customFormat="1" ht="5.25" customHeight="1" x14ac:dyDescent="0.2">
      <c r="A920" s="269"/>
      <c r="B920" s="216"/>
      <c r="C920" s="627"/>
      <c r="D920" s="1242"/>
      <c r="E920" s="1242"/>
      <c r="F920" s="628"/>
      <c r="G920" s="628"/>
      <c r="H920" s="628"/>
      <c r="I920" s="628"/>
      <c r="J920" s="628"/>
      <c r="K920" s="628"/>
      <c r="L920" s="628"/>
      <c r="M920" s="628"/>
      <c r="N920" s="628"/>
      <c r="O920" s="628"/>
      <c r="P920" s="628"/>
      <c r="Q920" s="628"/>
      <c r="R920" s="628"/>
      <c r="S920" s="628"/>
      <c r="T920" s="628"/>
      <c r="U920" s="628"/>
      <c r="V920" s="628"/>
      <c r="W920" s="628"/>
      <c r="X920" s="628"/>
      <c r="Y920" s="628"/>
      <c r="Z920" s="141"/>
      <c r="AA920" s="794"/>
    </row>
    <row r="921" spans="1:28" s="313" customFormat="1" ht="21" customHeight="1" x14ac:dyDescent="0.2">
      <c r="A921" s="269" t="s">
        <v>1076</v>
      </c>
      <c r="B921" s="221"/>
      <c r="C921" s="628" t="s">
        <v>51</v>
      </c>
      <c r="D921" s="1242"/>
      <c r="E921" s="1242"/>
      <c r="F921" s="628"/>
      <c r="G921" s="628"/>
      <c r="H921" s="628"/>
      <c r="I921" s="1785"/>
      <c r="J921" s="1786"/>
      <c r="K921" s="1786"/>
      <c r="L921" s="1786"/>
      <c r="M921" s="1786"/>
      <c r="N921" s="1786"/>
      <c r="O921" s="1786"/>
      <c r="P921" s="1786"/>
      <c r="Q921" s="1786"/>
      <c r="R921" s="1786"/>
      <c r="S921" s="1786"/>
      <c r="T921" s="1786"/>
      <c r="U921" s="1786"/>
      <c r="V921" s="1786"/>
      <c r="W921" s="1786"/>
      <c r="X921" s="1787"/>
      <c r="Y921" s="628"/>
      <c r="Z921" s="141"/>
      <c r="AA921" s="794">
        <f>IF(I921="?",0,IF(I921&lt;&gt;"",1,0))</f>
        <v>0</v>
      </c>
    </row>
    <row r="922" spans="1:28" s="313" customFormat="1" ht="5.25" customHeight="1" x14ac:dyDescent="0.2">
      <c r="A922" s="269"/>
      <c r="B922" s="216"/>
      <c r="C922" s="627"/>
      <c r="D922" s="1242"/>
      <c r="E922" s="1242"/>
      <c r="F922" s="628"/>
      <c r="G922" s="628"/>
      <c r="H922" s="628"/>
      <c r="I922" s="628"/>
      <c r="J922" s="628"/>
      <c r="K922" s="628"/>
      <c r="L922" s="628"/>
      <c r="M922" s="628"/>
      <c r="N922" s="628"/>
      <c r="O922" s="628"/>
      <c r="P922" s="628"/>
      <c r="Q922" s="628"/>
      <c r="R922" s="628"/>
      <c r="S922" s="628"/>
      <c r="T922" s="628"/>
      <c r="U922" s="628"/>
      <c r="V922" s="628"/>
      <c r="W922" s="628"/>
      <c r="X922" s="628"/>
      <c r="Y922" s="628"/>
      <c r="Z922" s="141"/>
      <c r="AA922" s="794"/>
    </row>
    <row r="923" spans="1:28" s="313" customFormat="1" ht="21" customHeight="1" x14ac:dyDescent="0.2">
      <c r="A923" s="269" t="s">
        <v>1078</v>
      </c>
      <c r="B923" s="221"/>
      <c r="C923" s="628" t="s">
        <v>205</v>
      </c>
      <c r="D923" s="1242"/>
      <c r="E923" s="1242"/>
      <c r="F923" s="628"/>
      <c r="G923" s="628"/>
      <c r="H923" s="628"/>
      <c r="I923" s="1785"/>
      <c r="J923" s="1786"/>
      <c r="K923" s="1786"/>
      <c r="L923" s="1786"/>
      <c r="M923" s="1786"/>
      <c r="N923" s="1786"/>
      <c r="O923" s="1786"/>
      <c r="P923" s="1786"/>
      <c r="Q923" s="1786"/>
      <c r="R923" s="1786"/>
      <c r="S923" s="1786"/>
      <c r="T923" s="1786"/>
      <c r="U923" s="1786"/>
      <c r="V923" s="1786"/>
      <c r="W923" s="1786"/>
      <c r="X923" s="1787"/>
      <c r="Y923" s="628"/>
      <c r="Z923" s="141"/>
      <c r="AA923" s="794">
        <f>IF(I923="?",0,IF(I923&lt;&gt;"",1,0))</f>
        <v>0</v>
      </c>
    </row>
    <row r="924" spans="1:28" s="313" customFormat="1" ht="5.25" customHeight="1" x14ac:dyDescent="0.2">
      <c r="A924" s="269"/>
      <c r="B924" s="214"/>
      <c r="C924" s="215"/>
      <c r="D924" s="215"/>
      <c r="E924" s="215"/>
      <c r="F924" s="215"/>
      <c r="G924" s="215"/>
      <c r="H924" s="215"/>
      <c r="I924" s="215"/>
      <c r="J924" s="215"/>
      <c r="K924" s="215"/>
      <c r="L924" s="215"/>
      <c r="M924" s="215"/>
      <c r="N924" s="215"/>
      <c r="O924" s="215"/>
      <c r="P924" s="215"/>
      <c r="Q924" s="215"/>
      <c r="R924" s="215"/>
      <c r="S924" s="215"/>
      <c r="T924" s="215"/>
      <c r="U924" s="215"/>
      <c r="V924" s="215"/>
      <c r="W924" s="215"/>
      <c r="X924" s="215"/>
      <c r="Y924" s="215"/>
      <c r="Z924" s="145"/>
      <c r="AA924" s="794"/>
    </row>
    <row r="925" spans="1:28" s="313" customFormat="1" ht="5.25" customHeight="1" x14ac:dyDescent="0.2">
      <c r="A925" s="269"/>
      <c r="B925" s="216"/>
      <c r="C925" s="628"/>
      <c r="D925" s="628"/>
      <c r="E925" s="628"/>
      <c r="F925" s="628"/>
      <c r="G925" s="628"/>
      <c r="H925" s="628"/>
      <c r="I925" s="628"/>
      <c r="J925" s="628"/>
      <c r="K925" s="628"/>
      <c r="L925" s="628"/>
      <c r="M925" s="628"/>
      <c r="N925" s="628"/>
      <c r="O925" s="628"/>
      <c r="P925" s="628"/>
      <c r="Q925" s="628"/>
      <c r="R925" s="628"/>
      <c r="S925" s="628"/>
      <c r="T925" s="628"/>
      <c r="U925" s="628"/>
      <c r="V925" s="628"/>
      <c r="W925" s="628"/>
      <c r="X925" s="628"/>
      <c r="Y925" s="628"/>
      <c r="Z925" s="141"/>
      <c r="AA925" s="794"/>
    </row>
    <row r="926" spans="1:28" s="711" customFormat="1" ht="36" customHeight="1" x14ac:dyDescent="0.2">
      <c r="A926" s="269"/>
      <c r="B926" s="211"/>
      <c r="C926" s="2204" t="s">
        <v>750</v>
      </c>
      <c r="D926" s="2325"/>
      <c r="E926" s="2325"/>
      <c r="F926" s="2325"/>
      <c r="G926" s="2325"/>
      <c r="H926" s="2325"/>
      <c r="I926" s="2325"/>
      <c r="J926" s="2325"/>
      <c r="K926" s="2325"/>
      <c r="L926" s="2325"/>
      <c r="M926" s="2325"/>
      <c r="N926" s="2325"/>
      <c r="O926" s="2325"/>
      <c r="P926" s="2325"/>
      <c r="Q926" s="2325"/>
      <c r="R926" s="2325"/>
      <c r="S926" s="2325"/>
      <c r="T926" s="2325"/>
      <c r="U926" s="2325"/>
      <c r="V926" s="2325"/>
      <c r="W926" s="2325"/>
      <c r="X926" s="2326"/>
      <c r="Y926" s="594"/>
      <c r="Z926" s="1231"/>
      <c r="AA926" s="794"/>
      <c r="AB926" s="313"/>
    </row>
    <row r="927" spans="1:28" s="313" customFormat="1" ht="5.25" customHeight="1" x14ac:dyDescent="0.2">
      <c r="A927" s="269"/>
      <c r="B927" s="214"/>
      <c r="C927" s="215"/>
      <c r="D927" s="215"/>
      <c r="E927" s="215"/>
      <c r="F927" s="215"/>
      <c r="G927" s="215"/>
      <c r="H927" s="215"/>
      <c r="I927" s="215"/>
      <c r="J927" s="215"/>
      <c r="K927" s="215"/>
      <c r="L927" s="215"/>
      <c r="M927" s="215"/>
      <c r="N927" s="215"/>
      <c r="O927" s="215"/>
      <c r="P927" s="215"/>
      <c r="Q927" s="215"/>
      <c r="R927" s="215"/>
      <c r="S927" s="215"/>
      <c r="T927" s="215"/>
      <c r="U927" s="215"/>
      <c r="V927" s="215"/>
      <c r="W927" s="215"/>
      <c r="X927" s="215"/>
      <c r="Y927" s="215"/>
      <c r="Z927" s="145"/>
      <c r="AA927" s="794"/>
    </row>
    <row r="928" spans="1:28" s="313" customFormat="1" ht="5.25" customHeight="1" x14ac:dyDescent="0.2">
      <c r="A928" s="269"/>
      <c r="B928" s="216"/>
      <c r="C928" s="628"/>
      <c r="D928" s="628"/>
      <c r="E928" s="628"/>
      <c r="F928" s="628"/>
      <c r="G928" s="628"/>
      <c r="H928" s="628"/>
      <c r="I928" s="628"/>
      <c r="J928" s="628"/>
      <c r="K928" s="628"/>
      <c r="L928" s="628"/>
      <c r="M928" s="628"/>
      <c r="N928" s="628"/>
      <c r="O928" s="628"/>
      <c r="P928" s="628"/>
      <c r="Q928" s="628"/>
      <c r="R928" s="628"/>
      <c r="S928" s="628"/>
      <c r="T928" s="628"/>
      <c r="U928" s="628"/>
      <c r="V928" s="628"/>
      <c r="W928" s="628"/>
      <c r="X928" s="628"/>
      <c r="Y928" s="628"/>
      <c r="Z928" s="141"/>
      <c r="AA928" s="794"/>
    </row>
    <row r="929" spans="1:28" s="313" customFormat="1" ht="30.75" customHeight="1" x14ac:dyDescent="0.2">
      <c r="A929" s="269" t="s">
        <v>1077</v>
      </c>
      <c r="B929" s="216"/>
      <c r="C929" s="1782" t="s">
        <v>837</v>
      </c>
      <c r="D929" s="1782"/>
      <c r="E929" s="1782"/>
      <c r="F929" s="1782"/>
      <c r="G929" s="1782"/>
      <c r="H929" s="1782"/>
      <c r="I929" s="1782"/>
      <c r="J929" s="1782"/>
      <c r="K929" s="1782"/>
      <c r="L929" s="1782"/>
      <c r="M929" s="1782"/>
      <c r="N929" s="1675"/>
      <c r="O929" s="1675"/>
      <c r="P929" s="1675"/>
      <c r="Q929" s="1675"/>
      <c r="R929" s="1675"/>
      <c r="S929" s="1675"/>
      <c r="T929" s="1675"/>
      <c r="U929" s="1229"/>
      <c r="V929" s="1229"/>
      <c r="W929" s="1358" t="s">
        <v>849</v>
      </c>
      <c r="X929" s="1359"/>
      <c r="Y929" s="628"/>
      <c r="Z929" s="141"/>
      <c r="AA929" s="794">
        <f>IF(W929="?",0,IF(W929&lt;&gt;"",1,0))</f>
        <v>0</v>
      </c>
    </row>
    <row r="930" spans="1:28" s="313" customFormat="1" ht="10.5" customHeight="1" x14ac:dyDescent="0.2">
      <c r="A930" s="265" t="str">
        <f>IF($L$4&lt;&gt;"",$L$4,"")</f>
        <v>00000000</v>
      </c>
      <c r="B930" s="183"/>
      <c r="C930" s="184"/>
      <c r="D930" s="184"/>
      <c r="E930" s="184"/>
      <c r="F930" s="184"/>
      <c r="G930" s="184"/>
      <c r="H930" s="184"/>
      <c r="I930" s="184"/>
      <c r="J930" s="184"/>
      <c r="K930" s="184"/>
      <c r="L930" s="184"/>
      <c r="M930" s="184"/>
      <c r="N930" s="184"/>
      <c r="O930" s="184"/>
      <c r="P930" s="184"/>
      <c r="Q930" s="184"/>
      <c r="R930" s="184"/>
      <c r="S930" s="184"/>
      <c r="T930" s="184"/>
      <c r="U930" s="184"/>
      <c r="V930" s="184"/>
      <c r="W930" s="184"/>
      <c r="X930" s="184"/>
      <c r="Y930" s="184"/>
      <c r="Z930" s="149"/>
      <c r="AA930" s="794"/>
    </row>
    <row r="931" spans="1:28" s="313" customFormat="1" ht="5.25" customHeight="1" x14ac:dyDescent="0.2">
      <c r="A931" s="269"/>
      <c r="B931" s="757"/>
      <c r="C931" s="758"/>
      <c r="D931" s="758"/>
      <c r="E931" s="758"/>
      <c r="F931" s="758"/>
      <c r="G931" s="758"/>
      <c r="H931" s="758"/>
      <c r="I931" s="758"/>
      <c r="J931" s="758"/>
      <c r="K931" s="758"/>
      <c r="L931" s="758"/>
      <c r="M931" s="758"/>
      <c r="N931" s="758"/>
      <c r="O931" s="758"/>
      <c r="P931" s="758"/>
      <c r="Q931" s="758"/>
      <c r="R931" s="758"/>
      <c r="S931" s="758"/>
      <c r="T931" s="758"/>
      <c r="U931" s="758"/>
      <c r="V931" s="669"/>
      <c r="W931" s="669"/>
      <c r="X931" s="669"/>
      <c r="Y931" s="669"/>
      <c r="Z931" s="670"/>
      <c r="AA931" s="794"/>
    </row>
    <row r="932" spans="1:28" s="313" customFormat="1" ht="21" customHeight="1" x14ac:dyDescent="0.2">
      <c r="A932" s="269"/>
      <c r="B932" s="259"/>
      <c r="C932" s="2361" t="s">
        <v>942</v>
      </c>
      <c r="D932" s="2074"/>
      <c r="E932" s="2074"/>
      <c r="F932" s="2074"/>
      <c r="G932" s="693" t="s">
        <v>951</v>
      </c>
      <c r="H932" s="1432" t="str">
        <f>$L$10</f>
        <v/>
      </c>
      <c r="I932" s="2362"/>
      <c r="J932" s="2362"/>
      <c r="K932" s="2362"/>
      <c r="L932" s="2362"/>
      <c r="M932" s="2362"/>
      <c r="N932" s="2362"/>
      <c r="O932" s="2362"/>
      <c r="P932" s="2362"/>
      <c r="Q932" s="2362"/>
      <c r="R932" s="2362"/>
      <c r="S932" s="2362"/>
      <c r="T932" s="2363"/>
      <c r="U932" s="2364" t="str">
        <f>$L$4</f>
        <v>00000000</v>
      </c>
      <c r="V932" s="2365"/>
      <c r="W932" s="2365"/>
      <c r="X932" s="2366"/>
      <c r="Y932" s="672"/>
      <c r="Z932" s="175"/>
      <c r="AA932" s="794">
        <f>IF(SUM(AA933:AA1006)&gt;0,10000,0)</f>
        <v>0</v>
      </c>
    </row>
    <row r="933" spans="1:28" ht="9" customHeight="1" x14ac:dyDescent="0.2">
      <c r="A933" s="269"/>
      <c r="B933" s="150"/>
      <c r="C933" s="628"/>
      <c r="D933" s="628"/>
      <c r="E933" s="628"/>
      <c r="F933" s="628"/>
      <c r="G933" s="628"/>
      <c r="H933" s="628"/>
      <c r="I933" s="628"/>
      <c r="J933" s="628"/>
      <c r="K933" s="628"/>
      <c r="L933" s="628"/>
      <c r="M933" s="628"/>
      <c r="N933" s="628"/>
      <c r="O933" s="628"/>
      <c r="P933" s="628"/>
      <c r="Q933" s="628"/>
      <c r="R933" s="628"/>
      <c r="S933" s="628"/>
      <c r="T933" s="628"/>
      <c r="U933" s="628"/>
      <c r="V933" s="628"/>
      <c r="W933" s="628"/>
      <c r="X933" s="628"/>
      <c r="Y933" s="179"/>
      <c r="Z933" s="175"/>
      <c r="AA933" s="794"/>
      <c r="AB933" s="313"/>
    </row>
    <row r="934" spans="1:28" ht="21" customHeight="1" x14ac:dyDescent="0.2">
      <c r="A934" s="272" t="s">
        <v>1070</v>
      </c>
      <c r="B934" s="150"/>
      <c r="C934" s="628"/>
      <c r="D934" s="664"/>
      <c r="E934" s="664" t="s">
        <v>1141</v>
      </c>
      <c r="F934" s="2351"/>
      <c r="G934" s="2352"/>
      <c r="H934" s="2352"/>
      <c r="I934" s="2352"/>
      <c r="J934" s="2352"/>
      <c r="K934" s="2352"/>
      <c r="L934" s="2352"/>
      <c r="M934" s="2352"/>
      <c r="N934" s="2352"/>
      <c r="O934" s="2352"/>
      <c r="P934" s="2352"/>
      <c r="Q934" s="2352"/>
      <c r="R934" s="2352"/>
      <c r="S934" s="2352"/>
      <c r="T934" s="2352"/>
      <c r="U934" s="2352"/>
      <c r="V934" s="2352"/>
      <c r="W934" s="2352"/>
      <c r="X934" s="2352"/>
      <c r="Y934" s="179"/>
      <c r="Z934" s="175"/>
      <c r="AA934" s="794">
        <f>IF(F934="?",0,IF(F934&lt;&gt;"",1,0))</f>
        <v>0</v>
      </c>
      <c r="AB934" s="313"/>
    </row>
    <row r="935" spans="1:28" s="313" customFormat="1" ht="5.25" customHeight="1" x14ac:dyDescent="0.2">
      <c r="A935" s="269"/>
      <c r="B935" s="216"/>
      <c r="C935" s="664"/>
      <c r="D935" s="664"/>
      <c r="E935" s="628"/>
      <c r="F935" s="628"/>
      <c r="G935" s="628"/>
      <c r="H935" s="628"/>
      <c r="I935" s="628"/>
      <c r="J935" s="628"/>
      <c r="K935" s="628"/>
      <c r="L935" s="628"/>
      <c r="M935" s="628"/>
      <c r="N935" s="628"/>
      <c r="O935" s="628"/>
      <c r="P935" s="628"/>
      <c r="Q935" s="628"/>
      <c r="R935" s="664"/>
      <c r="S935" s="664"/>
      <c r="T935" s="664"/>
      <c r="U935" s="664"/>
      <c r="V935" s="664"/>
      <c r="W935" s="664"/>
      <c r="X935" s="628"/>
      <c r="Y935" s="1232"/>
      <c r="Z935" s="141"/>
      <c r="AA935" s="794"/>
    </row>
    <row r="936" spans="1:28" ht="21" customHeight="1" x14ac:dyDescent="0.2">
      <c r="A936" s="272" t="s">
        <v>1071</v>
      </c>
      <c r="B936" s="150"/>
      <c r="C936" s="628"/>
      <c r="D936" s="628"/>
      <c r="E936" s="664" t="s">
        <v>799</v>
      </c>
      <c r="F936" s="2351"/>
      <c r="G936" s="2352"/>
      <c r="H936" s="628"/>
      <c r="I936" s="664" t="s">
        <v>693</v>
      </c>
      <c r="J936" s="2351"/>
      <c r="K936" s="2352"/>
      <c r="L936" s="2352"/>
      <c r="M936" s="2352"/>
      <c r="N936" s="2352"/>
      <c r="O936" s="2352"/>
      <c r="P936" s="2352"/>
      <c r="Q936" s="2352"/>
      <c r="R936" s="2352"/>
      <c r="S936" s="2352"/>
      <c r="T936" s="2352"/>
      <c r="U936" s="2352"/>
      <c r="V936" s="2352"/>
      <c r="W936" s="2352"/>
      <c r="X936" s="2352"/>
      <c r="Y936" s="179"/>
      <c r="Z936" s="175"/>
      <c r="AA936" s="794">
        <f>IF(F936="?",0,IF(F936&lt;&gt;"",1,0))+IF(J936="?",0,IF(J936&lt;&gt;"",1,0))</f>
        <v>0</v>
      </c>
      <c r="AB936" s="313"/>
    </row>
    <row r="937" spans="1:28" ht="9" customHeight="1" x14ac:dyDescent="0.2">
      <c r="A937" s="269"/>
      <c r="B937" s="259"/>
      <c r="C937" s="627"/>
      <c r="D937" s="627"/>
      <c r="E937" s="627"/>
      <c r="F937" s="627"/>
      <c r="G937" s="627"/>
      <c r="H937" s="627"/>
      <c r="I937" s="627"/>
      <c r="J937" s="627"/>
      <c r="K937" s="627"/>
      <c r="L937" s="627"/>
      <c r="M937" s="627"/>
      <c r="N937" s="627"/>
      <c r="O937" s="627"/>
      <c r="P937" s="627"/>
      <c r="Q937" s="627"/>
      <c r="R937" s="627"/>
      <c r="S937" s="627"/>
      <c r="T937" s="627"/>
      <c r="U937" s="627"/>
      <c r="V937" s="627"/>
      <c r="W937" s="627"/>
      <c r="X937" s="627"/>
      <c r="Y937" s="206"/>
      <c r="Z937" s="175"/>
      <c r="AA937" s="794"/>
      <c r="AB937" s="313"/>
    </row>
    <row r="938" spans="1:28" s="313" customFormat="1" ht="12" customHeight="1" x14ac:dyDescent="0.2">
      <c r="A938" s="269"/>
      <c r="B938" s="216"/>
      <c r="C938" s="1139"/>
      <c r="D938" s="1135"/>
      <c r="E938" s="1136"/>
      <c r="F938" s="1136"/>
      <c r="G938" s="1136"/>
      <c r="H938" s="1142"/>
      <c r="I938" s="2353" t="s">
        <v>1489</v>
      </c>
      <c r="J938" s="2354"/>
      <c r="K938" s="2354"/>
      <c r="L938" s="2354"/>
      <c r="M938" s="2354"/>
      <c r="N938" s="2354"/>
      <c r="O938" s="2354"/>
      <c r="P938" s="2354"/>
      <c r="Q938" s="2355" t="s">
        <v>1490</v>
      </c>
      <c r="R938" s="2356"/>
      <c r="S938" s="2356"/>
      <c r="T938" s="2356"/>
      <c r="U938" s="2356"/>
      <c r="V938" s="2356"/>
      <c r="W938" s="2356"/>
      <c r="X938" s="2357"/>
      <c r="Y938" s="1232"/>
      <c r="Z938" s="141"/>
      <c r="AA938" s="794"/>
    </row>
    <row r="939" spans="1:28" s="313" customFormat="1" ht="7.5" customHeight="1" thickBot="1" x14ac:dyDescent="0.25">
      <c r="A939" s="269"/>
      <c r="B939" s="216"/>
      <c r="C939" s="1139"/>
      <c r="D939" s="1135"/>
      <c r="E939" s="1136"/>
      <c r="F939" s="1136"/>
      <c r="G939" s="1136"/>
      <c r="H939" s="1140"/>
      <c r="I939" s="1143"/>
      <c r="J939" s="708"/>
      <c r="K939" s="708"/>
      <c r="L939" s="708"/>
      <c r="M939" s="708"/>
      <c r="N939" s="708"/>
      <c r="O939" s="708"/>
      <c r="P939" s="708"/>
      <c r="Q939" s="1143"/>
      <c r="R939" s="1145"/>
      <c r="S939" s="1145"/>
      <c r="T939" s="1145"/>
      <c r="U939" s="1145"/>
      <c r="V939" s="1145"/>
      <c r="W939" s="1145"/>
      <c r="X939" s="1144"/>
      <c r="Y939" s="1232"/>
      <c r="Z939" s="141"/>
      <c r="AA939" s="794"/>
    </row>
    <row r="940" spans="1:28" s="313" customFormat="1" ht="24.75" customHeight="1" thickTop="1" thickBot="1" x14ac:dyDescent="0.25">
      <c r="A940" s="272" t="s">
        <v>1585</v>
      </c>
      <c r="B940" s="216"/>
      <c r="C940" s="2358" t="s">
        <v>1535</v>
      </c>
      <c r="D940" s="2359"/>
      <c r="E940" s="2359"/>
      <c r="F940" s="2359"/>
      <c r="G940" s="2359"/>
      <c r="H940" s="2360"/>
      <c r="I940" s="2313" t="s">
        <v>849</v>
      </c>
      <c r="J940" s="2327"/>
      <c r="K940" s="2328"/>
      <c r="L940" s="2329"/>
      <c r="M940" s="2329"/>
      <c r="N940" s="1363"/>
      <c r="O940" s="1363"/>
      <c r="P940" s="1363"/>
      <c r="Q940" s="2313" t="s">
        <v>849</v>
      </c>
      <c r="R940" s="2327"/>
      <c r="S940" s="2328"/>
      <c r="T940" s="2330"/>
      <c r="U940" s="2330"/>
      <c r="V940" s="2331"/>
      <c r="W940" s="2331"/>
      <c r="X940" s="2318"/>
      <c r="Y940" s="1243"/>
      <c r="Z940" s="141"/>
      <c r="AA940" s="794">
        <f>IF(I940="?",0,IF(I940&lt;&gt;"",1,0))+IF(K940="?",0,IF(K940&lt;&gt;"",1,0))+IF(Q940="?",0,IF(Q940&lt;&gt;"",1,0))+IF(S940="?",0,IF(S940&lt;&gt;"",1,0))</f>
        <v>0</v>
      </c>
    </row>
    <row r="941" spans="1:28" s="313" customFormat="1" ht="6.75" customHeight="1" thickTop="1" x14ac:dyDescent="0.2">
      <c r="A941" s="269"/>
      <c r="B941" s="216"/>
      <c r="C941" s="1141"/>
      <c r="D941" s="1134"/>
      <c r="E941" s="215"/>
      <c r="F941" s="215"/>
      <c r="G941" s="215"/>
      <c r="H941" s="1138"/>
      <c r="I941" s="1146"/>
      <c r="J941" s="227"/>
      <c r="K941" s="227"/>
      <c r="L941" s="227"/>
      <c r="M941" s="227"/>
      <c r="N941" s="227"/>
      <c r="O941" s="227"/>
      <c r="P941" s="1147"/>
      <c r="Q941" s="1146"/>
      <c r="R941" s="227"/>
      <c r="S941" s="227"/>
      <c r="T941" s="227"/>
      <c r="U941" s="227"/>
      <c r="V941" s="227"/>
      <c r="W941" s="227"/>
      <c r="X941" s="1147"/>
      <c r="Y941" s="1243"/>
      <c r="Z941" s="141"/>
      <c r="AA941" s="794"/>
    </row>
    <row r="942" spans="1:28" s="313" customFormat="1" ht="5.25" customHeight="1" thickBot="1" x14ac:dyDescent="0.25">
      <c r="A942" s="269"/>
      <c r="B942" s="216"/>
      <c r="C942" s="1139"/>
      <c r="D942" s="1135"/>
      <c r="E942" s="1136"/>
      <c r="F942" s="1136"/>
      <c r="G942" s="1136"/>
      <c r="H942" s="1140"/>
      <c r="I942" s="1143"/>
      <c r="J942" s="708"/>
      <c r="K942" s="708"/>
      <c r="L942" s="708"/>
      <c r="M942" s="708"/>
      <c r="N942" s="708"/>
      <c r="O942" s="708"/>
      <c r="P942" s="1144"/>
      <c r="Q942" s="1143"/>
      <c r="R942" s="708"/>
      <c r="S942" s="708"/>
      <c r="T942" s="708"/>
      <c r="U942" s="708"/>
      <c r="V942" s="708"/>
      <c r="W942" s="708"/>
      <c r="X942" s="1144"/>
      <c r="Y942" s="1243"/>
      <c r="Z942" s="141"/>
      <c r="AA942" s="794"/>
    </row>
    <row r="943" spans="1:28" s="313" customFormat="1" ht="24.75" customHeight="1" thickTop="1" thickBot="1" x14ac:dyDescent="0.25">
      <c r="A943" s="272" t="s">
        <v>1586</v>
      </c>
      <c r="B943" s="216"/>
      <c r="C943" s="1137" t="s">
        <v>1515</v>
      </c>
      <c r="D943" s="664"/>
      <c r="E943" s="628"/>
      <c r="F943" s="628"/>
      <c r="G943" s="628"/>
      <c r="H943" s="628"/>
      <c r="I943" s="2313" t="s">
        <v>849</v>
      </c>
      <c r="J943" s="2327"/>
      <c r="K943" s="2328"/>
      <c r="L943" s="2329"/>
      <c r="M943" s="2329"/>
      <c r="N943" s="1363"/>
      <c r="O943" s="1363"/>
      <c r="P943" s="1363"/>
      <c r="Q943" s="2313" t="s">
        <v>849</v>
      </c>
      <c r="R943" s="2327"/>
      <c r="S943" s="2328"/>
      <c r="T943" s="2330"/>
      <c r="U943" s="2330"/>
      <c r="V943" s="2331"/>
      <c r="W943" s="2331"/>
      <c r="X943" s="2318"/>
      <c r="Y943" s="1243"/>
      <c r="Z943" s="141"/>
      <c r="AA943" s="794">
        <f>IF(I943="?",0,IF(I943&lt;&gt;"",1,0))+IF(K943="?",0,IF(K943&lt;&gt;"",1,0))+IF(Q943="?",0,IF(Q943&lt;&gt;"",1,0))+IF(S943="?",0,IF(S943&lt;&gt;"",1,0))</f>
        <v>0</v>
      </c>
    </row>
    <row r="944" spans="1:28" s="313" customFormat="1" ht="5.25" customHeight="1" thickTop="1" x14ac:dyDescent="0.2">
      <c r="A944" s="269"/>
      <c r="B944" s="216"/>
      <c r="C944" s="1141"/>
      <c r="D944" s="1134"/>
      <c r="E944" s="215"/>
      <c r="F944" s="215"/>
      <c r="G944" s="215"/>
      <c r="H944" s="1138"/>
      <c r="I944" s="1146"/>
      <c r="J944" s="227"/>
      <c r="K944" s="227"/>
      <c r="L944" s="227"/>
      <c r="M944" s="227"/>
      <c r="N944" s="227"/>
      <c r="O944" s="227"/>
      <c r="P944" s="227"/>
      <c r="Q944" s="1146"/>
      <c r="R944" s="1148"/>
      <c r="S944" s="1148"/>
      <c r="T944" s="1148"/>
      <c r="U944" s="1148"/>
      <c r="V944" s="1148"/>
      <c r="W944" s="1148"/>
      <c r="X944" s="1147"/>
      <c r="Y944" s="1243"/>
      <c r="Z944" s="141"/>
      <c r="AA944" s="794"/>
    </row>
    <row r="945" spans="1:28" s="313" customFormat="1" ht="9" customHeight="1" x14ac:dyDescent="0.2">
      <c r="A945" s="269"/>
      <c r="B945" s="216"/>
      <c r="C945" s="664"/>
      <c r="D945" s="664"/>
      <c r="E945" s="628"/>
      <c r="F945" s="628"/>
      <c r="G945" s="628"/>
      <c r="H945" s="628"/>
      <c r="I945" s="628"/>
      <c r="J945" s="628"/>
      <c r="K945" s="628"/>
      <c r="L945" s="628"/>
      <c r="M945" s="628"/>
      <c r="N945" s="628"/>
      <c r="O945" s="628"/>
      <c r="P945" s="628"/>
      <c r="Q945" s="628"/>
      <c r="R945" s="664"/>
      <c r="S945" s="664"/>
      <c r="T945" s="664"/>
      <c r="U945" s="664"/>
      <c r="V945" s="664"/>
      <c r="W945" s="664"/>
      <c r="X945" s="628"/>
      <c r="Y945" s="1243"/>
      <c r="Z945" s="141"/>
      <c r="AA945" s="794"/>
    </row>
    <row r="946" spans="1:28" s="313" customFormat="1" ht="24" customHeight="1" x14ac:dyDescent="0.2">
      <c r="A946" s="272" t="s">
        <v>1072</v>
      </c>
      <c r="B946" s="216"/>
      <c r="C946" s="2332" t="s">
        <v>1146</v>
      </c>
      <c r="D946" s="2333"/>
      <c r="E946" s="2333"/>
      <c r="F946" s="2333"/>
      <c r="G946" s="2333"/>
      <c r="H946" s="2333"/>
      <c r="I946" s="2333"/>
      <c r="J946" s="2333"/>
      <c r="K946" s="2333"/>
      <c r="L946" s="2333"/>
      <c r="M946" s="2333"/>
      <c r="N946" s="2333"/>
      <c r="O946" s="2333"/>
      <c r="P946" s="2333"/>
      <c r="Q946" s="2333"/>
      <c r="R946" s="2333"/>
      <c r="S946" s="2333"/>
      <c r="T946" s="2333"/>
      <c r="U946" s="1241"/>
      <c r="V946" s="1213" t="s">
        <v>849</v>
      </c>
      <c r="W946" s="93"/>
      <c r="X946" s="1213" t="s">
        <v>849</v>
      </c>
      <c r="Y946" s="664"/>
      <c r="Z946" s="141"/>
      <c r="AA946" s="794">
        <f>IF(V946="?",0,IF(V946&lt;&gt;"",1,0))+IF(X946="?",0,IF(X946&lt;&gt;"",1,0))</f>
        <v>0</v>
      </c>
    </row>
    <row r="947" spans="1:28" s="313" customFormat="1" ht="9" customHeight="1" x14ac:dyDescent="0.2">
      <c r="A947" s="269"/>
      <c r="B947" s="216"/>
      <c r="C947" s="664"/>
      <c r="D947" s="664"/>
      <c r="E947" s="628"/>
      <c r="F947" s="628"/>
      <c r="G947" s="628"/>
      <c r="H947" s="628"/>
      <c r="I947" s="628"/>
      <c r="J947" s="628"/>
      <c r="K947" s="628"/>
      <c r="L947" s="628"/>
      <c r="M947" s="628"/>
      <c r="N947" s="628"/>
      <c r="O947" s="628"/>
      <c r="P947" s="628"/>
      <c r="Q947" s="628"/>
      <c r="R947" s="664"/>
      <c r="S947" s="664"/>
      <c r="T947" s="664"/>
      <c r="U947" s="664"/>
      <c r="V947" s="664"/>
      <c r="W947" s="664"/>
      <c r="X947" s="628"/>
      <c r="Y947" s="1243"/>
      <c r="Z947" s="141"/>
      <c r="AA947" s="794"/>
    </row>
    <row r="948" spans="1:28" s="313" customFormat="1" ht="21" customHeight="1" x14ac:dyDescent="0.2">
      <c r="A948" s="272" t="s">
        <v>1073</v>
      </c>
      <c r="B948" s="216"/>
      <c r="C948" s="664"/>
      <c r="D948" s="664"/>
      <c r="E948" s="664"/>
      <c r="F948" s="664"/>
      <c r="G948" s="664"/>
      <c r="H948" s="664" t="s">
        <v>1042</v>
      </c>
      <c r="I948" s="2334" t="s">
        <v>849</v>
      </c>
      <c r="J948" s="2335"/>
      <c r="K948" s="2335"/>
      <c r="L948" s="2335"/>
      <c r="M948" s="2336"/>
      <c r="N948" s="2336"/>
      <c r="O948" s="2336"/>
      <c r="P948" s="2336"/>
      <c r="Q948" s="2336"/>
      <c r="R948" s="2336"/>
      <c r="S948" s="2336"/>
      <c r="T948" s="2336"/>
      <c r="U948" s="2336"/>
      <c r="V948" s="2336"/>
      <c r="W948" s="2336"/>
      <c r="X948" s="2337"/>
      <c r="Y948" s="1243"/>
      <c r="Z948" s="141"/>
      <c r="AA948" s="794">
        <f>IF(I948="?",0,IF(I948&lt;&gt;"",1,0))</f>
        <v>0</v>
      </c>
    </row>
    <row r="949" spans="1:28" s="313" customFormat="1" ht="5.25" customHeight="1" x14ac:dyDescent="0.2">
      <c r="A949" s="269"/>
      <c r="B949" s="216"/>
      <c r="C949" s="664"/>
      <c r="D949" s="664"/>
      <c r="E949" s="628"/>
      <c r="F949" s="628"/>
      <c r="G949" s="628"/>
      <c r="H949" s="628"/>
      <c r="I949" s="628"/>
      <c r="J949" s="628"/>
      <c r="K949" s="628"/>
      <c r="L949" s="628"/>
      <c r="M949" s="628"/>
      <c r="N949" s="628"/>
      <c r="O949" s="628"/>
      <c r="P949" s="628"/>
      <c r="Q949" s="628"/>
      <c r="R949" s="664"/>
      <c r="S949" s="664"/>
      <c r="T949" s="664"/>
      <c r="U949" s="664"/>
      <c r="V949" s="664"/>
      <c r="W949" s="664"/>
      <c r="X949" s="628"/>
      <c r="Y949" s="1243"/>
      <c r="Z949" s="141"/>
      <c r="AA949" s="794"/>
    </row>
    <row r="950" spans="1:28" s="313" customFormat="1" ht="21" customHeight="1" x14ac:dyDescent="0.2">
      <c r="A950" s="272" t="s">
        <v>1079</v>
      </c>
      <c r="B950" s="216"/>
      <c r="C950" s="628" t="s">
        <v>1517</v>
      </c>
      <c r="D950" s="664"/>
      <c r="E950" s="664"/>
      <c r="F950" s="664"/>
      <c r="G950" s="664"/>
      <c r="H950" s="664"/>
      <c r="I950" s="664"/>
      <c r="J950" s="664"/>
      <c r="K950" s="664"/>
      <c r="L950" s="664"/>
      <c r="M950" s="664"/>
      <c r="N950" s="664"/>
      <c r="O950" s="664"/>
      <c r="P950" s="664"/>
      <c r="Q950" s="1213" t="s">
        <v>849</v>
      </c>
      <c r="R950" s="627" t="s">
        <v>1050</v>
      </c>
      <c r="S950" s="1243"/>
      <c r="T950" s="1213" t="s">
        <v>849</v>
      </c>
      <c r="U950" s="627" t="s">
        <v>1051</v>
      </c>
      <c r="V950" s="1243"/>
      <c r="W950" s="1213" t="s">
        <v>849</v>
      </c>
      <c r="X950" s="627" t="s">
        <v>1052</v>
      </c>
      <c r="Y950" s="1243"/>
      <c r="Z950" s="141"/>
      <c r="AA950" s="794">
        <f>IF(Q950="?",0,IF(Q950&lt;&gt;"",1,0))+IF(T950="?",0,IF(T950&lt;&gt;"",1,0))+IF(W950="?",0,IF(W950&lt;&gt;"",1,0))</f>
        <v>0</v>
      </c>
    </row>
    <row r="951" spans="1:28" ht="9" customHeight="1" x14ac:dyDescent="0.2">
      <c r="A951" s="269"/>
      <c r="B951" s="259"/>
      <c r="C951" s="627"/>
      <c r="D951" s="627"/>
      <c r="E951" s="627"/>
      <c r="F951" s="627"/>
      <c r="G951" s="627"/>
      <c r="H951" s="627"/>
      <c r="I951" s="627"/>
      <c r="J951" s="627"/>
      <c r="K951" s="627"/>
      <c r="L951" s="627"/>
      <c r="M951" s="627"/>
      <c r="N951" s="627"/>
      <c r="O951" s="627"/>
      <c r="P951" s="627"/>
      <c r="Q951" s="627"/>
      <c r="R951" s="627"/>
      <c r="S951" s="627"/>
      <c r="T951" s="627"/>
      <c r="U951" s="627"/>
      <c r="V951" s="627"/>
      <c r="W951" s="627"/>
      <c r="X951" s="627"/>
      <c r="Y951" s="206"/>
      <c r="Z951" s="175"/>
      <c r="AA951" s="794"/>
      <c r="AB951" s="313"/>
    </row>
    <row r="952" spans="1:28" s="312" customFormat="1" ht="27" customHeight="1" x14ac:dyDescent="0.2">
      <c r="A952" s="397" t="s">
        <v>219</v>
      </c>
      <c r="B952" s="155"/>
      <c r="C952" s="2338" t="s">
        <v>1521</v>
      </c>
      <c r="D952" s="2339"/>
      <c r="E952" s="2339"/>
      <c r="F952" s="2339"/>
      <c r="G952" s="2339"/>
      <c r="H952" s="2339"/>
      <c r="I952" s="2339"/>
      <c r="J952" s="2339"/>
      <c r="K952" s="2339"/>
      <c r="L952" s="2339"/>
      <c r="M952" s="2339"/>
      <c r="N952" s="2339"/>
      <c r="O952" s="2339"/>
      <c r="P952" s="2339"/>
      <c r="Q952" s="2339"/>
      <c r="R952" s="2339"/>
      <c r="S952" s="2339"/>
      <c r="T952" s="2340"/>
      <c r="U952" s="2340"/>
      <c r="V952" s="2340"/>
      <c r="W952" s="2340"/>
      <c r="X952" s="2341"/>
      <c r="Y952" s="225"/>
      <c r="Z952" s="156"/>
      <c r="AA952" s="794"/>
      <c r="AB952" s="313"/>
    </row>
    <row r="953" spans="1:28" ht="5.25" customHeight="1" x14ac:dyDescent="0.2">
      <c r="A953" s="269"/>
      <c r="B953" s="259"/>
      <c r="C953" s="627"/>
      <c r="D953" s="627"/>
      <c r="E953" s="627"/>
      <c r="F953" s="627"/>
      <c r="G953" s="627"/>
      <c r="H953" s="627"/>
      <c r="I953" s="627"/>
      <c r="J953" s="627"/>
      <c r="K953" s="627"/>
      <c r="L953" s="627"/>
      <c r="M953" s="627"/>
      <c r="N953" s="627"/>
      <c r="O953" s="627"/>
      <c r="P953" s="627"/>
      <c r="Q953" s="627"/>
      <c r="R953" s="627"/>
      <c r="S953" s="627"/>
      <c r="T953" s="627"/>
      <c r="U953" s="627"/>
      <c r="V953" s="627"/>
      <c r="W953" s="627"/>
      <c r="X953" s="627"/>
      <c r="Y953" s="206"/>
      <c r="Z953" s="175"/>
      <c r="AA953" s="794"/>
      <c r="AB953" s="313"/>
    </row>
    <row r="954" spans="1:28" s="313" customFormat="1" ht="21" customHeight="1" x14ac:dyDescent="0.2">
      <c r="A954" s="272" t="s">
        <v>1251</v>
      </c>
      <c r="B954" s="216"/>
      <c r="C954" s="2342" t="s">
        <v>1370</v>
      </c>
      <c r="D954" s="2342"/>
      <c r="E954" s="2342"/>
      <c r="F954" s="2342"/>
      <c r="G954" s="2342"/>
      <c r="H954" s="2342"/>
      <c r="I954" s="2342"/>
      <c r="J954" s="2342"/>
      <c r="K954" s="2342"/>
      <c r="L954" s="2342"/>
      <c r="M954" s="664"/>
      <c r="N954" s="2343"/>
      <c r="O954" s="2344"/>
      <c r="P954" s="2345"/>
      <c r="Q954" s="627" t="s">
        <v>783</v>
      </c>
      <c r="R954" s="664"/>
      <c r="S954" s="664"/>
      <c r="T954" s="2343"/>
      <c r="U954" s="2343"/>
      <c r="V954" s="2343"/>
      <c r="W954" s="627" t="s">
        <v>1043</v>
      </c>
      <c r="X954" s="664"/>
      <c r="Y954" s="664"/>
      <c r="Z954" s="141"/>
      <c r="AA954" s="794">
        <f>IF(N954="?",0,IF(N954&lt;&gt;"",1,0))+IF(T954="?",0,IF(T954&lt;&gt;"",1,0))</f>
        <v>0</v>
      </c>
    </row>
    <row r="955" spans="1:28" s="313" customFormat="1" ht="5.25" customHeight="1" x14ac:dyDescent="0.2">
      <c r="A955" s="269"/>
      <c r="B955" s="216"/>
      <c r="C955" s="664"/>
      <c r="D955" s="664"/>
      <c r="E955" s="628"/>
      <c r="F955" s="628"/>
      <c r="G955" s="628"/>
      <c r="H955" s="628"/>
      <c r="I955" s="628"/>
      <c r="J955" s="628"/>
      <c r="K955" s="628"/>
      <c r="L955" s="628"/>
      <c r="M955" s="628"/>
      <c r="N955" s="628"/>
      <c r="O955" s="628"/>
      <c r="P955" s="628"/>
      <c r="Q955" s="628"/>
      <c r="R955" s="664"/>
      <c r="S955" s="664"/>
      <c r="T955" s="664"/>
      <c r="U955" s="664"/>
      <c r="V955" s="664"/>
      <c r="W955" s="664"/>
      <c r="X955" s="628"/>
      <c r="Y955" s="1243"/>
      <c r="Z955" s="141"/>
      <c r="AA955" s="794"/>
    </row>
    <row r="956" spans="1:28" s="312" customFormat="1" ht="27" customHeight="1" x14ac:dyDescent="0.2">
      <c r="A956" s="397" t="s">
        <v>219</v>
      </c>
      <c r="B956" s="155"/>
      <c r="C956" s="2338" t="s">
        <v>1262</v>
      </c>
      <c r="D956" s="2339"/>
      <c r="E956" s="2339"/>
      <c r="F956" s="2339"/>
      <c r="G956" s="2339"/>
      <c r="H956" s="2339"/>
      <c r="I956" s="2339"/>
      <c r="J956" s="2339"/>
      <c r="K956" s="2339"/>
      <c r="L956" s="2339"/>
      <c r="M956" s="2339"/>
      <c r="N956" s="2339"/>
      <c r="O956" s="2339"/>
      <c r="P956" s="2339"/>
      <c r="Q956" s="2339"/>
      <c r="R956" s="2339"/>
      <c r="S956" s="2339"/>
      <c r="T956" s="2340"/>
      <c r="U956" s="2340"/>
      <c r="V956" s="2340"/>
      <c r="W956" s="2340"/>
      <c r="X956" s="2341"/>
      <c r="Y956" s="225"/>
      <c r="Z956" s="156"/>
      <c r="AA956" s="794"/>
      <c r="AB956" s="313"/>
    </row>
    <row r="957" spans="1:28" s="313" customFormat="1" ht="5.25" customHeight="1" x14ac:dyDescent="0.2">
      <c r="A957" s="269"/>
      <c r="B957" s="216"/>
      <c r="C957" s="664"/>
      <c r="D957" s="664"/>
      <c r="E957" s="628"/>
      <c r="F957" s="628"/>
      <c r="G957" s="628"/>
      <c r="H957" s="628"/>
      <c r="I957" s="628"/>
      <c r="J957" s="628"/>
      <c r="K957" s="628"/>
      <c r="L957" s="628"/>
      <c r="M957" s="628"/>
      <c r="N957" s="628"/>
      <c r="O957" s="628"/>
      <c r="P957" s="628"/>
      <c r="Q957" s="628"/>
      <c r="R957" s="664"/>
      <c r="S957" s="664"/>
      <c r="T957" s="664"/>
      <c r="U957" s="664"/>
      <c r="V957" s="664"/>
      <c r="W957" s="664"/>
      <c r="X957" s="628"/>
      <c r="Y957" s="1243"/>
      <c r="Z957" s="141"/>
      <c r="AA957" s="794"/>
    </row>
    <row r="958" spans="1:28" s="313" customFormat="1" ht="21" customHeight="1" x14ac:dyDescent="0.2">
      <c r="A958" s="272" t="s">
        <v>1252</v>
      </c>
      <c r="B958" s="216"/>
      <c r="C958" s="2342" t="s">
        <v>1371</v>
      </c>
      <c r="D958" s="2342"/>
      <c r="E958" s="2342"/>
      <c r="F958" s="2342"/>
      <c r="G958" s="2342"/>
      <c r="H958" s="2342"/>
      <c r="I958" s="2342"/>
      <c r="J958" s="2342"/>
      <c r="K958" s="2342"/>
      <c r="L958" s="2342"/>
      <c r="M958" s="664"/>
      <c r="N958" s="2343"/>
      <c r="O958" s="2344"/>
      <c r="P958" s="2345"/>
      <c r="Q958" s="627" t="s">
        <v>783</v>
      </c>
      <c r="R958" s="664"/>
      <c r="S958" s="664"/>
      <c r="T958" s="2343"/>
      <c r="U958" s="2344"/>
      <c r="V958" s="2345"/>
      <c r="W958" s="627" t="s">
        <v>1043</v>
      </c>
      <c r="X958" s="664"/>
      <c r="Y958" s="664"/>
      <c r="Z958" s="141"/>
      <c r="AA958" s="794">
        <f>IF(N958="?",0,IF(N958&lt;&gt;"",1,0))+IF(T958="?",0,IF(T958&lt;&gt;"",1,0))</f>
        <v>0</v>
      </c>
    </row>
    <row r="959" spans="1:28" s="313" customFormat="1" ht="9" customHeight="1" x14ac:dyDescent="0.2">
      <c r="A959" s="269"/>
      <c r="B959" s="259"/>
      <c r="C959" s="627"/>
      <c r="D959" s="627"/>
      <c r="E959" s="627"/>
      <c r="F959" s="627"/>
      <c r="G959" s="627"/>
      <c r="H959" s="627"/>
      <c r="I959" s="627"/>
      <c r="J959" s="627"/>
      <c r="K959" s="627"/>
      <c r="L959" s="627"/>
      <c r="M959" s="627"/>
      <c r="N959" s="627"/>
      <c r="O959" s="627"/>
      <c r="P959" s="627"/>
      <c r="Q959" s="627"/>
      <c r="R959" s="627"/>
      <c r="S959" s="627"/>
      <c r="T959" s="627"/>
      <c r="U959" s="627"/>
      <c r="V959" s="627"/>
      <c r="W959" s="627"/>
      <c r="X959" s="627"/>
      <c r="Y959" s="206"/>
      <c r="Z959" s="175"/>
      <c r="AA959" s="794"/>
    </row>
    <row r="960" spans="1:28" s="312" customFormat="1" ht="23.25" customHeight="1" x14ac:dyDescent="0.2">
      <c r="A960" s="397" t="s">
        <v>219</v>
      </c>
      <c r="B960" s="155"/>
      <c r="C960" s="2320" t="s">
        <v>1491</v>
      </c>
      <c r="D960" s="2321"/>
      <c r="E960" s="2321"/>
      <c r="F960" s="2321"/>
      <c r="G960" s="2321"/>
      <c r="H960" s="2321"/>
      <c r="I960" s="2321"/>
      <c r="J960" s="2321"/>
      <c r="K960" s="2321"/>
      <c r="L960" s="2321"/>
      <c r="M960" s="2321"/>
      <c r="N960" s="2321"/>
      <c r="O960" s="2321"/>
      <c r="P960" s="2321"/>
      <c r="Q960" s="2321"/>
      <c r="R960" s="2321"/>
      <c r="S960" s="2321"/>
      <c r="T960" s="2346"/>
      <c r="U960" s="2346"/>
      <c r="V960" s="2346"/>
      <c r="W960" s="2346"/>
      <c r="X960" s="2347"/>
      <c r="Y960" s="225"/>
      <c r="Z960" s="156"/>
      <c r="AA960" s="794"/>
      <c r="AB960" s="313"/>
    </row>
    <row r="961" spans="1:28" s="313" customFormat="1" ht="5.25" customHeight="1" x14ac:dyDescent="0.2">
      <c r="A961" s="269"/>
      <c r="B961" s="259"/>
      <c r="C961" s="627"/>
      <c r="D961" s="627"/>
      <c r="E961" s="627"/>
      <c r="F961" s="627"/>
      <c r="G961" s="627"/>
      <c r="H961" s="627"/>
      <c r="I961" s="627"/>
      <c r="J961" s="627"/>
      <c r="K961" s="627"/>
      <c r="L961" s="627"/>
      <c r="M961" s="627"/>
      <c r="N961" s="627"/>
      <c r="O961" s="627"/>
      <c r="P961" s="627"/>
      <c r="Q961" s="627"/>
      <c r="R961" s="627"/>
      <c r="S961" s="627"/>
      <c r="T961" s="627"/>
      <c r="U961" s="627"/>
      <c r="V961" s="627"/>
      <c r="W961" s="627"/>
      <c r="X961" s="627"/>
      <c r="Y961" s="206"/>
      <c r="Z961" s="175"/>
      <c r="AA961" s="794"/>
    </row>
    <row r="962" spans="1:28" s="313" customFormat="1" ht="21" customHeight="1" x14ac:dyDescent="0.2">
      <c r="A962" s="272" t="s">
        <v>1074</v>
      </c>
      <c r="B962" s="216"/>
      <c r="C962" s="628" t="s">
        <v>1831</v>
      </c>
      <c r="D962" s="664"/>
      <c r="E962" s="664"/>
      <c r="F962" s="664"/>
      <c r="G962" s="664"/>
      <c r="H962" s="664"/>
      <c r="I962" s="664"/>
      <c r="J962" s="628"/>
      <c r="K962" s="628"/>
      <c r="L962" s="628"/>
      <c r="M962" s="628"/>
      <c r="N962" s="628"/>
      <c r="O962" s="628"/>
      <c r="P962" s="628"/>
      <c r="Q962" s="628"/>
      <c r="R962" s="628"/>
      <c r="S962" s="628"/>
      <c r="T962" s="2343"/>
      <c r="U962" s="2344"/>
      <c r="V962" s="2345"/>
      <c r="W962" s="627" t="s">
        <v>122</v>
      </c>
      <c r="X962" s="664"/>
      <c r="Y962" s="664"/>
      <c r="Z962" s="141"/>
      <c r="AA962" s="794">
        <f>IF(T962="?",0,IF(T962&lt;&gt;"",1,0))</f>
        <v>0</v>
      </c>
    </row>
    <row r="963" spans="1:28" s="313" customFormat="1" ht="5.25" customHeight="1" x14ac:dyDescent="0.2">
      <c r="A963" s="269"/>
      <c r="B963" s="259"/>
      <c r="C963" s="627"/>
      <c r="D963" s="627"/>
      <c r="E963" s="627"/>
      <c r="F963" s="627"/>
      <c r="G963" s="627"/>
      <c r="H963" s="627"/>
      <c r="I963" s="627"/>
      <c r="J963" s="627"/>
      <c r="K963" s="627"/>
      <c r="L963" s="627"/>
      <c r="M963" s="627"/>
      <c r="N963" s="627"/>
      <c r="O963" s="627"/>
      <c r="P963" s="627"/>
      <c r="Q963" s="627"/>
      <c r="R963" s="627"/>
      <c r="S963" s="627"/>
      <c r="T963" s="627"/>
      <c r="U963" s="627"/>
      <c r="V963" s="627"/>
      <c r="W963" s="627"/>
      <c r="X963" s="206"/>
      <c r="Y963" s="206"/>
      <c r="Z963" s="175"/>
      <c r="AA963" s="794"/>
    </row>
    <row r="964" spans="1:28" s="313" customFormat="1" ht="21" customHeight="1" x14ac:dyDescent="0.2">
      <c r="A964" s="272" t="s">
        <v>1587</v>
      </c>
      <c r="B964" s="216"/>
      <c r="C964" s="628" t="s">
        <v>1749</v>
      </c>
      <c r="D964" s="664"/>
      <c r="E964" s="664"/>
      <c r="F964" s="664"/>
      <c r="G964" s="664"/>
      <c r="H964" s="664"/>
      <c r="I964" s="664"/>
      <c r="J964" s="628"/>
      <c r="K964" s="628"/>
      <c r="L964" s="628"/>
      <c r="M964" s="664"/>
      <c r="N964" s="2348"/>
      <c r="O964" s="2349"/>
      <c r="P964" s="2350"/>
      <c r="Q964" s="627" t="s">
        <v>1493</v>
      </c>
      <c r="R964" s="628"/>
      <c r="S964" s="628"/>
      <c r="T964" s="2348"/>
      <c r="U964" s="2349"/>
      <c r="V964" s="2350"/>
      <c r="W964" s="627" t="s">
        <v>1492</v>
      </c>
      <c r="X964" s="664"/>
      <c r="Y964" s="664"/>
      <c r="Z964" s="141"/>
      <c r="AA964" s="794">
        <f>IF(N964="?",0,IF(N964&lt;&gt;"",1,0))+IF(T964="?",0,IF(T964&lt;&gt;"",1,0))</f>
        <v>0</v>
      </c>
    </row>
    <row r="965" spans="1:28" s="313" customFormat="1" ht="9" customHeight="1" x14ac:dyDescent="0.2">
      <c r="A965" s="269"/>
      <c r="B965" s="259"/>
      <c r="C965" s="627"/>
      <c r="D965" s="627"/>
      <c r="E965" s="627"/>
      <c r="F965" s="627"/>
      <c r="G965" s="627"/>
      <c r="H965" s="627"/>
      <c r="I965" s="627"/>
      <c r="J965" s="627"/>
      <c r="K965" s="627"/>
      <c r="L965" s="627"/>
      <c r="M965" s="627"/>
      <c r="N965" s="627"/>
      <c r="O965" s="627"/>
      <c r="P965" s="627"/>
      <c r="Q965" s="627"/>
      <c r="R965" s="627"/>
      <c r="S965" s="627"/>
      <c r="T965" s="627"/>
      <c r="U965" s="627"/>
      <c r="V965" s="627"/>
      <c r="W965" s="627"/>
      <c r="X965" s="627"/>
      <c r="Y965" s="206"/>
      <c r="Z965" s="175"/>
      <c r="AA965" s="794"/>
    </row>
    <row r="966" spans="1:28" s="313" customFormat="1" ht="36" customHeight="1" x14ac:dyDescent="0.2">
      <c r="A966" s="746" t="s">
        <v>219</v>
      </c>
      <c r="B966" s="221"/>
      <c r="C966" s="1543" t="s">
        <v>1516</v>
      </c>
      <c r="D966" s="2218"/>
      <c r="E966" s="2218"/>
      <c r="F966" s="2218"/>
      <c r="G966" s="2218"/>
      <c r="H966" s="2218"/>
      <c r="I966" s="2218"/>
      <c r="J966" s="2218"/>
      <c r="K966" s="2218"/>
      <c r="L966" s="2218"/>
      <c r="M966" s="2218"/>
      <c r="N966" s="2218"/>
      <c r="O966" s="2218"/>
      <c r="P966" s="2218"/>
      <c r="Q966" s="2218"/>
      <c r="R966" s="2218"/>
      <c r="S966" s="2218"/>
      <c r="T966" s="2218"/>
      <c r="U966" s="2218"/>
      <c r="V966" s="2218"/>
      <c r="W966" s="2218"/>
      <c r="X966" s="2219"/>
      <c r="Y966" s="1240"/>
      <c r="Z966" s="254"/>
      <c r="AA966" s="794"/>
    </row>
    <row r="967" spans="1:28" s="313" customFormat="1" ht="5.25" customHeight="1" x14ac:dyDescent="0.2">
      <c r="A967" s="269"/>
      <c r="B967" s="259"/>
      <c r="C967" s="627"/>
      <c r="D967" s="627"/>
      <c r="E967" s="627"/>
      <c r="F967" s="627"/>
      <c r="G967" s="627"/>
      <c r="H967" s="627"/>
      <c r="I967" s="627"/>
      <c r="J967" s="627"/>
      <c r="K967" s="627"/>
      <c r="L967" s="627"/>
      <c r="M967" s="627"/>
      <c r="N967" s="627"/>
      <c r="O967" s="627"/>
      <c r="P967" s="627"/>
      <c r="Q967" s="627"/>
      <c r="R967" s="627"/>
      <c r="S967" s="627"/>
      <c r="T967" s="627"/>
      <c r="U967" s="627"/>
      <c r="V967" s="627"/>
      <c r="W967" s="627"/>
      <c r="X967" s="627"/>
      <c r="Y967" s="206"/>
      <c r="Z967" s="175"/>
      <c r="AA967" s="794"/>
    </row>
    <row r="968" spans="1:28" s="313" customFormat="1" ht="12" customHeight="1" x14ac:dyDescent="0.2">
      <c r="A968" s="269"/>
      <c r="B968" s="216"/>
      <c r="C968" s="242" t="s">
        <v>1495</v>
      </c>
      <c r="D968" s="1149"/>
      <c r="E968" s="1149"/>
      <c r="F968" s="1149"/>
      <c r="G968" s="1149"/>
      <c r="H968" s="1149"/>
      <c r="I968" s="1149"/>
      <c r="J968" s="1149"/>
      <c r="K968" s="1149"/>
      <c r="L968" s="1149"/>
      <c r="M968" s="1149"/>
      <c r="N968" s="1149"/>
      <c r="O968" s="1149"/>
      <c r="P968" s="1149"/>
      <c r="Q968" s="1149"/>
      <c r="R968" s="1149"/>
      <c r="S968" s="1149"/>
      <c r="T968" s="1149"/>
      <c r="U968" s="1149"/>
      <c r="V968" s="1149"/>
      <c r="W968" s="1149"/>
      <c r="X968" s="1149"/>
      <c r="Y968" s="1243"/>
      <c r="Z968" s="141"/>
      <c r="AA968" s="794"/>
    </row>
    <row r="969" spans="1:28" s="313" customFormat="1" ht="5.25" customHeight="1" thickBot="1" x14ac:dyDescent="0.25">
      <c r="A969" s="269"/>
      <c r="B969" s="216"/>
      <c r="C969" s="1139"/>
      <c r="D969" s="1135"/>
      <c r="E969" s="1136"/>
      <c r="F969" s="1136"/>
      <c r="G969" s="1143"/>
      <c r="H969" s="708"/>
      <c r="I969" s="708"/>
      <c r="J969" s="708"/>
      <c r="K969" s="708"/>
      <c r="L969" s="708"/>
      <c r="M969" s="708"/>
      <c r="N969" s="708"/>
      <c r="O969" s="708"/>
      <c r="P969" s="708"/>
      <c r="Q969" s="708"/>
      <c r="R969" s="708"/>
      <c r="S969" s="1145"/>
      <c r="T969" s="1145"/>
      <c r="U969" s="1145"/>
      <c r="V969" s="1145"/>
      <c r="W969" s="1145"/>
      <c r="X969" s="1144"/>
      <c r="Y969" s="1243"/>
      <c r="Z969" s="141"/>
      <c r="AA969" s="794"/>
    </row>
    <row r="970" spans="1:28" s="313" customFormat="1" ht="24" customHeight="1" thickTop="1" thickBot="1" x14ac:dyDescent="0.25">
      <c r="A970" s="1236" t="s">
        <v>1588</v>
      </c>
      <c r="B970" s="216"/>
      <c r="C970" s="2313" t="s">
        <v>849</v>
      </c>
      <c r="D970" s="2314"/>
      <c r="E970" s="2315"/>
      <c r="F970" s="2316"/>
      <c r="G970" s="2317"/>
      <c r="H970" s="1363"/>
      <c r="I970" s="1363"/>
      <c r="J970" s="1363"/>
      <c r="K970" s="1363"/>
      <c r="L970" s="1363"/>
      <c r="M970" s="1363"/>
      <c r="N970" s="1363"/>
      <c r="O970" s="1363"/>
      <c r="P970" s="1363"/>
      <c r="Q970" s="1363"/>
      <c r="R970" s="1363"/>
      <c r="S970" s="1363"/>
      <c r="T970" s="1363"/>
      <c r="U970" s="1363"/>
      <c r="V970" s="1363"/>
      <c r="W970" s="1363"/>
      <c r="X970" s="2318"/>
      <c r="Y970" s="1243"/>
      <c r="Z970" s="141"/>
      <c r="AA970" s="794">
        <f>IF(C970="?",0,IF(C970&lt;&gt;"",1,0))+IF(G970="?",0,IF(G970&lt;&gt;"",1,0))</f>
        <v>0</v>
      </c>
    </row>
    <row r="971" spans="1:28" s="313" customFormat="1" ht="5.25" customHeight="1" thickTop="1" x14ac:dyDescent="0.2">
      <c r="A971" s="269"/>
      <c r="B971" s="216"/>
      <c r="C971" s="1141"/>
      <c r="D971" s="1134"/>
      <c r="E971" s="215"/>
      <c r="F971" s="215"/>
      <c r="G971" s="1146"/>
      <c r="H971" s="227"/>
      <c r="I971" s="227"/>
      <c r="J971" s="227"/>
      <c r="K971" s="227"/>
      <c r="L971" s="227"/>
      <c r="M971" s="227"/>
      <c r="N971" s="227"/>
      <c r="O971" s="227"/>
      <c r="P971" s="227"/>
      <c r="Q971" s="227"/>
      <c r="R971" s="227"/>
      <c r="S971" s="227"/>
      <c r="T971" s="227"/>
      <c r="U971" s="227"/>
      <c r="V971" s="227"/>
      <c r="W971" s="227"/>
      <c r="X971" s="1147"/>
      <c r="Y971" s="1243"/>
      <c r="Z971" s="141"/>
      <c r="AA971" s="794"/>
    </row>
    <row r="972" spans="1:28" s="313" customFormat="1" ht="9" customHeight="1" x14ac:dyDescent="0.2">
      <c r="A972" s="265" t="str">
        <f>IF(L915&lt;&gt;"",L915,"")</f>
        <v/>
      </c>
      <c r="B972" s="635"/>
      <c r="C972" s="262"/>
      <c r="D972" s="262"/>
      <c r="E972" s="262"/>
      <c r="F972" s="262"/>
      <c r="G972" s="262"/>
      <c r="H972" s="262"/>
      <c r="I972" s="262"/>
      <c r="J972" s="262"/>
      <c r="K972" s="262"/>
      <c r="L972" s="262"/>
      <c r="M972" s="262"/>
      <c r="N972" s="262"/>
      <c r="O972" s="262"/>
      <c r="P972" s="262"/>
      <c r="Q972" s="262"/>
      <c r="R972" s="262"/>
      <c r="S972" s="262"/>
      <c r="T972" s="262"/>
      <c r="U972" s="262"/>
      <c r="V972" s="262"/>
      <c r="W972" s="262"/>
      <c r="X972" s="262"/>
      <c r="Y972" s="668"/>
      <c r="Z972" s="196"/>
      <c r="AA972" s="794"/>
    </row>
    <row r="973" spans="1:28" s="313" customFormat="1" ht="5.25" customHeight="1" x14ac:dyDescent="0.2">
      <c r="A973" s="269"/>
      <c r="B973" s="1237"/>
      <c r="C973" s="817"/>
      <c r="D973" s="817"/>
      <c r="E973" s="817"/>
      <c r="F973" s="817"/>
      <c r="G973" s="817"/>
      <c r="H973" s="817"/>
      <c r="I973" s="817"/>
      <c r="J973" s="817"/>
      <c r="K973" s="817"/>
      <c r="L973" s="817"/>
      <c r="M973" s="817"/>
      <c r="N973" s="817"/>
      <c r="O973" s="817"/>
      <c r="P973" s="817"/>
      <c r="Q973" s="817"/>
      <c r="R973" s="817"/>
      <c r="S973" s="817"/>
      <c r="T973" s="817"/>
      <c r="U973" s="817"/>
      <c r="V973" s="817"/>
      <c r="W973" s="817"/>
      <c r="X973" s="817"/>
      <c r="Y973" s="1238"/>
      <c r="Z973" s="871"/>
      <c r="AA973" s="794"/>
    </row>
    <row r="974" spans="1:28" s="313" customFormat="1" ht="24" customHeight="1" x14ac:dyDescent="0.2">
      <c r="A974" s="385"/>
      <c r="B974" s="259"/>
      <c r="C974" s="224" t="s">
        <v>1759</v>
      </c>
      <c r="D974" s="627"/>
      <c r="E974" s="627"/>
      <c r="F974" s="627"/>
      <c r="G974" s="627"/>
      <c r="H974" s="627"/>
      <c r="I974" s="627"/>
      <c r="J974" s="627"/>
      <c r="K974" s="627"/>
      <c r="L974" s="627"/>
      <c r="M974" s="2319" t="str">
        <f>IF(J936&lt;&gt;"",J936,"")</f>
        <v/>
      </c>
      <c r="N974" s="1751"/>
      <c r="O974" s="1751"/>
      <c r="P974" s="1751"/>
      <c r="Q974" s="1751"/>
      <c r="R974" s="1751"/>
      <c r="S974" s="1751"/>
      <c r="T974" s="1751"/>
      <c r="U974" s="1751"/>
      <c r="V974" s="1751"/>
      <c r="W974" s="1751"/>
      <c r="X974" s="1751"/>
      <c r="Y974" s="206"/>
      <c r="Z974" s="175"/>
      <c r="AA974" s="794"/>
    </row>
    <row r="975" spans="1:28" s="764" customFormat="1" ht="5.25" customHeight="1" x14ac:dyDescent="0.2">
      <c r="A975" s="269"/>
      <c r="B975" s="216"/>
      <c r="C975" s="627"/>
      <c r="D975" s="628"/>
      <c r="E975" s="627"/>
      <c r="F975" s="627"/>
      <c r="G975" s="627"/>
      <c r="H975" s="627"/>
      <c r="I975" s="627"/>
      <c r="J975" s="627"/>
      <c r="K975" s="627"/>
      <c r="L975" s="627"/>
      <c r="M975" s="627"/>
      <c r="N975" s="627"/>
      <c r="O975" s="627"/>
      <c r="P975" s="627"/>
      <c r="Q975" s="627"/>
      <c r="R975" s="627"/>
      <c r="S975" s="1241"/>
      <c r="T975" s="1241"/>
      <c r="U975" s="1241"/>
      <c r="V975" s="1241"/>
      <c r="W975" s="1241"/>
      <c r="X975" s="1241"/>
      <c r="Y975" s="1243"/>
      <c r="Z975" s="141"/>
      <c r="AA975" s="797"/>
      <c r="AB975" s="313"/>
    </row>
    <row r="976" spans="1:28" s="312" customFormat="1" ht="15" customHeight="1" x14ac:dyDescent="0.2">
      <c r="A976" s="397" t="s">
        <v>219</v>
      </c>
      <c r="B976" s="155"/>
      <c r="C976" s="2320" t="s">
        <v>1054</v>
      </c>
      <c r="D976" s="2321"/>
      <c r="E976" s="2321"/>
      <c r="F976" s="2321"/>
      <c r="G976" s="2321"/>
      <c r="H976" s="2321"/>
      <c r="I976" s="2321"/>
      <c r="J976" s="2321"/>
      <c r="K976" s="2321"/>
      <c r="L976" s="2321"/>
      <c r="M976" s="2321"/>
      <c r="N976" s="2321"/>
      <c r="O976" s="2321"/>
      <c r="P976" s="2321"/>
      <c r="Q976" s="2321"/>
      <c r="R976" s="2321"/>
      <c r="S976" s="2321"/>
      <c r="T976" s="2322"/>
      <c r="U976" s="2322"/>
      <c r="V976" s="2322"/>
      <c r="W976" s="2322"/>
      <c r="X976" s="2323"/>
      <c r="Y976" s="225"/>
      <c r="Z976" s="156"/>
      <c r="AA976" s="794"/>
      <c r="AB976" s="313"/>
    </row>
    <row r="977" spans="1:28" s="313" customFormat="1" ht="9" customHeight="1" x14ac:dyDescent="0.2">
      <c r="A977" s="269"/>
      <c r="B977" s="259"/>
      <c r="C977" s="627"/>
      <c r="D977" s="627"/>
      <c r="E977" s="627"/>
      <c r="F977" s="627"/>
      <c r="G977" s="627"/>
      <c r="H977" s="627"/>
      <c r="I977" s="627"/>
      <c r="J977" s="627"/>
      <c r="K977" s="627"/>
      <c r="L977" s="627"/>
      <c r="M977" s="627"/>
      <c r="N977" s="627"/>
      <c r="O977" s="627"/>
      <c r="P977" s="627"/>
      <c r="Q977" s="627"/>
      <c r="R977" s="627"/>
      <c r="S977" s="627"/>
      <c r="T977" s="627"/>
      <c r="U977" s="627"/>
      <c r="V977" s="627"/>
      <c r="W977" s="627"/>
      <c r="X977" s="627"/>
      <c r="Y977" s="206"/>
      <c r="Z977" s="175"/>
      <c r="AA977" s="794"/>
    </row>
    <row r="978" spans="1:28" s="313" customFormat="1" ht="21" customHeight="1" x14ac:dyDescent="0.2">
      <c r="A978" s="272" t="s">
        <v>1744</v>
      </c>
      <c r="B978" s="216"/>
      <c r="C978" s="627"/>
      <c r="D978" s="1213" t="s">
        <v>849</v>
      </c>
      <c r="E978" s="627" t="s">
        <v>1673</v>
      </c>
      <c r="F978" s="627"/>
      <c r="G978" s="627"/>
      <c r="H978" s="627"/>
      <c r="I978" s="627"/>
      <c r="J978" s="627"/>
      <c r="K978" s="627"/>
      <c r="L978" s="627"/>
      <c r="M978" s="627"/>
      <c r="N978" s="627"/>
      <c r="O978" s="627"/>
      <c r="P978" s="627"/>
      <c r="Q978" s="627"/>
      <c r="R978" s="627"/>
      <c r="S978" s="627"/>
      <c r="T978" s="627"/>
      <c r="U978" s="627"/>
      <c r="V978" s="627"/>
      <c r="W978" s="627"/>
      <c r="X978" s="627"/>
      <c r="Y978" s="206"/>
      <c r="Z978" s="141"/>
      <c r="AA978" s="794">
        <f>IF(D978="?",0,IF(D978&lt;&gt;"",1,0))</f>
        <v>0</v>
      </c>
    </row>
    <row r="979" spans="1:28" s="764" customFormat="1" ht="5.25" customHeight="1" x14ac:dyDescent="0.2">
      <c r="A979" s="269"/>
      <c r="B979" s="216"/>
      <c r="C979" s="627"/>
      <c r="D979" s="628"/>
      <c r="E979" s="627"/>
      <c r="F979" s="627"/>
      <c r="G979" s="627"/>
      <c r="H979" s="627"/>
      <c r="I979" s="627"/>
      <c r="J979" s="627"/>
      <c r="K979" s="627"/>
      <c r="L979" s="627"/>
      <c r="M979" s="627"/>
      <c r="N979" s="627"/>
      <c r="O979" s="627"/>
      <c r="P979" s="627"/>
      <c r="Q979" s="627"/>
      <c r="R979" s="627"/>
      <c r="S979" s="1241"/>
      <c r="T979" s="1241"/>
      <c r="U979" s="1241"/>
      <c r="V979" s="1241"/>
      <c r="W979" s="1241"/>
      <c r="X979" s="1241"/>
      <c r="Y979" s="1243"/>
      <c r="Z979" s="141"/>
      <c r="AA979" s="797"/>
      <c r="AB979" s="313"/>
    </row>
    <row r="980" spans="1:28" s="313" customFormat="1" ht="21" customHeight="1" x14ac:dyDescent="0.2">
      <c r="A980" s="272" t="s">
        <v>1745</v>
      </c>
      <c r="B980" s="216"/>
      <c r="C980" s="627"/>
      <c r="D980" s="1213" t="s">
        <v>849</v>
      </c>
      <c r="E980" s="627" t="s">
        <v>1672</v>
      </c>
      <c r="F980" s="627"/>
      <c r="G980" s="627"/>
      <c r="H980" s="627"/>
      <c r="I980" s="627"/>
      <c r="J980" s="627"/>
      <c r="K980" s="627"/>
      <c r="L980" s="627"/>
      <c r="M980" s="627"/>
      <c r="N980" s="627"/>
      <c r="O980" s="627"/>
      <c r="P980" s="627"/>
      <c r="Q980" s="627"/>
      <c r="R980" s="1241"/>
      <c r="S980" s="1241"/>
      <c r="T980" s="1241"/>
      <c r="U980" s="1241"/>
      <c r="V980" s="1241"/>
      <c r="W980" s="1241"/>
      <c r="X980" s="627"/>
      <c r="Y980" s="206"/>
      <c r="Z980" s="141"/>
      <c r="AA980" s="794">
        <f>IF(D980="?",0,IF(D980&lt;&gt;"",1,0))</f>
        <v>0</v>
      </c>
    </row>
    <row r="981" spans="1:28" s="764" customFormat="1" ht="5.25" customHeight="1" x14ac:dyDescent="0.2">
      <c r="A981" s="269"/>
      <c r="B981" s="216"/>
      <c r="C981" s="627"/>
      <c r="D981" s="628"/>
      <c r="E981" s="627"/>
      <c r="F981" s="627"/>
      <c r="G981" s="627"/>
      <c r="H981" s="627"/>
      <c r="I981" s="627"/>
      <c r="J981" s="627"/>
      <c r="K981" s="627"/>
      <c r="L981" s="627"/>
      <c r="M981" s="627"/>
      <c r="N981" s="627"/>
      <c r="O981" s="627"/>
      <c r="P981" s="627"/>
      <c r="Q981" s="627"/>
      <c r="R981" s="627"/>
      <c r="S981" s="1241"/>
      <c r="T981" s="1241"/>
      <c r="U981" s="1241"/>
      <c r="V981" s="1241"/>
      <c r="W981" s="1241"/>
      <c r="X981" s="1241"/>
      <c r="Y981" s="1243"/>
      <c r="Z981" s="141"/>
      <c r="AA981" s="797"/>
      <c r="AB981" s="313"/>
    </row>
    <row r="982" spans="1:28" s="313" customFormat="1" ht="21" customHeight="1" x14ac:dyDescent="0.2">
      <c r="A982" s="272" t="s">
        <v>1659</v>
      </c>
      <c r="B982" s="216"/>
      <c r="C982" s="627"/>
      <c r="D982" s="1213" t="s">
        <v>849</v>
      </c>
      <c r="E982" s="627" t="s">
        <v>1834</v>
      </c>
      <c r="F982" s="627"/>
      <c r="G982" s="627"/>
      <c r="H982" s="627"/>
      <c r="I982" s="627"/>
      <c r="J982" s="627"/>
      <c r="K982" s="627"/>
      <c r="L982" s="627"/>
      <c r="M982" s="627"/>
      <c r="N982" s="1213" t="s">
        <v>849</v>
      </c>
      <c r="O982" s="627" t="s">
        <v>1656</v>
      </c>
      <c r="P982" s="627"/>
      <c r="Q982" s="627"/>
      <c r="R982" s="1241"/>
      <c r="S982" s="1241"/>
      <c r="T982" s="1241"/>
      <c r="U982" s="1241"/>
      <c r="V982" s="1241"/>
      <c r="W982" s="1241"/>
      <c r="X982" s="627"/>
      <c r="Y982" s="206"/>
      <c r="Z982" s="141"/>
      <c r="AA982" s="794">
        <f>IF(D982="?",0,IF(D982&lt;&gt;"",1,0))+IF(N982="?",0,IF(N982&lt;&gt;"",1,0))</f>
        <v>0</v>
      </c>
    </row>
    <row r="983" spans="1:28" s="764" customFormat="1" ht="5.25" customHeight="1" x14ac:dyDescent="0.2">
      <c r="A983" s="269"/>
      <c r="B983" s="216"/>
      <c r="C983" s="627"/>
      <c r="D983" s="628"/>
      <c r="E983" s="627"/>
      <c r="F983" s="627"/>
      <c r="G983" s="627"/>
      <c r="H983" s="627"/>
      <c r="I983" s="627"/>
      <c r="J983" s="627"/>
      <c r="K983" s="627"/>
      <c r="L983" s="627"/>
      <c r="M983" s="627"/>
      <c r="N983" s="627"/>
      <c r="O983" s="627"/>
      <c r="P983" s="627"/>
      <c r="Q983" s="627"/>
      <c r="R983" s="627"/>
      <c r="S983" s="1241"/>
      <c r="T983" s="1241"/>
      <c r="U983" s="1241"/>
      <c r="V983" s="1241"/>
      <c r="W983" s="1241"/>
      <c r="X983" s="1241"/>
      <c r="Y983" s="1243"/>
      <c r="Z983" s="141"/>
      <c r="AA983" s="797"/>
      <c r="AB983" s="313"/>
    </row>
    <row r="984" spans="1:28" s="313" customFormat="1" ht="21" customHeight="1" x14ac:dyDescent="0.2">
      <c r="A984" s="272" t="s">
        <v>1662</v>
      </c>
      <c r="B984" s="216"/>
      <c r="C984" s="627"/>
      <c r="D984" s="1213" t="s">
        <v>849</v>
      </c>
      <c r="E984" s="627" t="s">
        <v>1044</v>
      </c>
      <c r="F984" s="627"/>
      <c r="G984" s="627"/>
      <c r="H984" s="627"/>
      <c r="I984" s="1213" t="s">
        <v>849</v>
      </c>
      <c r="J984" s="627" t="s">
        <v>1046</v>
      </c>
      <c r="K984" s="627"/>
      <c r="L984" s="627"/>
      <c r="M984" s="627"/>
      <c r="N984" s="1213" t="s">
        <v>849</v>
      </c>
      <c r="O984" s="627" t="s">
        <v>1660</v>
      </c>
      <c r="P984" s="627"/>
      <c r="Q984" s="627"/>
      <c r="R984" s="1241"/>
      <c r="S984" s="1241"/>
      <c r="T984" s="1241"/>
      <c r="U984" s="1241"/>
      <c r="V984" s="1241"/>
      <c r="W984" s="1241"/>
      <c r="X984" s="627"/>
      <c r="Y984" s="206"/>
      <c r="Z984" s="141"/>
      <c r="AA984" s="794">
        <f>IF(D984="?",0,IF(D984&lt;&gt;"",1,0))+IF(I984="?",0,IF(I984&lt;&gt;"",1,0))+IF(N984="?",0,IF(N984&lt;&gt;"",1,0))</f>
        <v>0</v>
      </c>
    </row>
    <row r="985" spans="1:28" s="764" customFormat="1" ht="5.25" customHeight="1" x14ac:dyDescent="0.2">
      <c r="A985" s="269"/>
      <c r="B985" s="216"/>
      <c r="C985" s="627"/>
      <c r="D985" s="628"/>
      <c r="E985" s="627"/>
      <c r="F985" s="627"/>
      <c r="G985" s="627"/>
      <c r="H985" s="627"/>
      <c r="I985" s="627"/>
      <c r="J985" s="627"/>
      <c r="K985" s="627"/>
      <c r="L985" s="627"/>
      <c r="M985" s="627"/>
      <c r="N985" s="627"/>
      <c r="O985" s="627"/>
      <c r="P985" s="627"/>
      <c r="Q985" s="627"/>
      <c r="R985" s="1241"/>
      <c r="S985" s="1241"/>
      <c r="T985" s="1241"/>
      <c r="U985" s="1241"/>
      <c r="V985" s="1241"/>
      <c r="W985" s="1241"/>
      <c r="X985" s="627"/>
      <c r="Y985" s="1243"/>
      <c r="Z985" s="141"/>
      <c r="AA985" s="797"/>
      <c r="AB985" s="313"/>
    </row>
    <row r="986" spans="1:28" s="313" customFormat="1" ht="21" customHeight="1" x14ac:dyDescent="0.2">
      <c r="A986" s="272" t="s">
        <v>1663</v>
      </c>
      <c r="B986" s="216"/>
      <c r="C986" s="627"/>
      <c r="D986" s="1213" t="s">
        <v>849</v>
      </c>
      <c r="E986" s="627" t="s">
        <v>1045</v>
      </c>
      <c r="F986" s="627"/>
      <c r="G986" s="627"/>
      <c r="H986" s="627"/>
      <c r="I986" s="1213" t="s">
        <v>849</v>
      </c>
      <c r="J986" s="627" t="s">
        <v>1657</v>
      </c>
      <c r="K986" s="627"/>
      <c r="L986" s="627"/>
      <c r="M986" s="627"/>
      <c r="N986" s="1213" t="s">
        <v>849</v>
      </c>
      <c r="O986" s="627" t="s">
        <v>1658</v>
      </c>
      <c r="P986" s="627"/>
      <c r="Q986" s="627"/>
      <c r="R986" s="1241"/>
      <c r="S986" s="1241"/>
      <c r="T986" s="1241"/>
      <c r="U986" s="1241"/>
      <c r="V986" s="1241"/>
      <c r="W986" s="1241"/>
      <c r="X986" s="627"/>
      <c r="Y986" s="206"/>
      <c r="Z986" s="141"/>
      <c r="AA986" s="794">
        <f>IF(D986="?",0,IF(D986&lt;&gt;"",1,0))+IF(I986="?",0,IF(I986&lt;&gt;"",1,0))+IF(N986="?",0,IF(N986&lt;&gt;"",1,0))</f>
        <v>0</v>
      </c>
    </row>
    <row r="987" spans="1:28" s="764" customFormat="1" ht="5.25" customHeight="1" x14ac:dyDescent="0.2">
      <c r="A987" s="269"/>
      <c r="B987" s="216"/>
      <c r="C987" s="627"/>
      <c r="D987" s="628"/>
      <c r="E987" s="628"/>
      <c r="F987" s="628"/>
      <c r="G987" s="628"/>
      <c r="H987" s="628"/>
      <c r="I987" s="628"/>
      <c r="J987" s="628"/>
      <c r="K987" s="628"/>
      <c r="L987" s="628"/>
      <c r="M987" s="627"/>
      <c r="N987" s="627"/>
      <c r="O987" s="628"/>
      <c r="P987" s="628"/>
      <c r="Q987" s="628"/>
      <c r="R987" s="664"/>
      <c r="S987" s="664"/>
      <c r="T987" s="664"/>
      <c r="U987" s="664"/>
      <c r="V987" s="664"/>
      <c r="W987" s="664"/>
      <c r="X987" s="628"/>
      <c r="Y987" s="1243"/>
      <c r="Z987" s="141"/>
      <c r="AA987" s="797"/>
      <c r="AB987" s="313"/>
    </row>
    <row r="988" spans="1:28" s="313" customFormat="1" ht="21" customHeight="1" x14ac:dyDescent="0.2">
      <c r="A988" s="272" t="s">
        <v>1661</v>
      </c>
      <c r="B988" s="216"/>
      <c r="C988" s="627"/>
      <c r="D988" s="627" t="s">
        <v>1053</v>
      </c>
      <c r="E988" s="628"/>
      <c r="F988" s="2324"/>
      <c r="G988" s="2324"/>
      <c r="H988" s="2324"/>
      <c r="I988" s="2324"/>
      <c r="J988" s="2324"/>
      <c r="K988" s="1400"/>
      <c r="L988" s="1400"/>
      <c r="M988" s="1400"/>
      <c r="N988" s="1400"/>
      <c r="O988" s="1400"/>
      <c r="P988" s="1400"/>
      <c r="Q988" s="1400"/>
      <c r="R988" s="1400"/>
      <c r="S988" s="1400"/>
      <c r="T988" s="1400"/>
      <c r="U988" s="1400"/>
      <c r="V988" s="1400"/>
      <c r="W988" s="1400"/>
      <c r="X988" s="1400"/>
      <c r="Y988" s="206"/>
      <c r="Z988" s="141"/>
      <c r="AA988" s="794">
        <f>IF(F988="?",0,IF(F988&lt;&gt;"",1,0))</f>
        <v>0</v>
      </c>
    </row>
    <row r="989" spans="1:28" ht="9" customHeight="1" x14ac:dyDescent="0.2">
      <c r="A989" s="269"/>
      <c r="B989" s="259"/>
      <c r="C989" s="627"/>
      <c r="D989" s="627"/>
      <c r="E989" s="627"/>
      <c r="F989" s="627"/>
      <c r="G989" s="627"/>
      <c r="H989" s="627"/>
      <c r="I989" s="627"/>
      <c r="J989" s="627"/>
      <c r="K989" s="627"/>
      <c r="L989" s="627"/>
      <c r="M989" s="627"/>
      <c r="N989" s="528"/>
      <c r="O989" s="528"/>
      <c r="P989" s="528"/>
      <c r="Q989" s="528"/>
      <c r="R989" s="627"/>
      <c r="S989" s="627"/>
      <c r="T989" s="627"/>
      <c r="U989" s="528"/>
      <c r="V989" s="528"/>
      <c r="W989" s="528"/>
      <c r="X989" s="528"/>
      <c r="Y989" s="172"/>
      <c r="Z989" s="175"/>
      <c r="AA989" s="794"/>
      <c r="AB989" s="313"/>
    </row>
    <row r="990" spans="1:28" s="313" customFormat="1" ht="5.45" customHeight="1" x14ac:dyDescent="0.2">
      <c r="A990" s="269"/>
      <c r="B990" s="757"/>
      <c r="C990" s="758"/>
      <c r="D990" s="758"/>
      <c r="E990" s="758"/>
      <c r="F990" s="758"/>
      <c r="G990" s="758"/>
      <c r="H990" s="758"/>
      <c r="I990" s="758"/>
      <c r="J990" s="758"/>
      <c r="K990" s="758"/>
      <c r="L990" s="758"/>
      <c r="M990" s="758"/>
      <c r="N990" s="758"/>
      <c r="O990" s="758"/>
      <c r="P990" s="758"/>
      <c r="Q990" s="758"/>
      <c r="R990" s="758"/>
      <c r="S990" s="758"/>
      <c r="T990" s="758"/>
      <c r="U990" s="758"/>
      <c r="V990" s="669"/>
      <c r="W990" s="669"/>
      <c r="X990" s="669"/>
      <c r="Y990" s="669"/>
      <c r="Z990" s="670"/>
      <c r="AA990" s="794"/>
    </row>
    <row r="991" spans="1:28" s="712" customFormat="1" ht="36" customHeight="1" x14ac:dyDescent="0.2">
      <c r="A991" s="269"/>
      <c r="B991" s="211"/>
      <c r="C991" s="2204" t="s">
        <v>751</v>
      </c>
      <c r="D991" s="2325"/>
      <c r="E991" s="2325"/>
      <c r="F991" s="2325"/>
      <c r="G991" s="2325"/>
      <c r="H991" s="2325"/>
      <c r="I991" s="2325"/>
      <c r="J991" s="2325"/>
      <c r="K991" s="2325"/>
      <c r="L991" s="2325"/>
      <c r="M991" s="2325"/>
      <c r="N991" s="2325"/>
      <c r="O991" s="2325"/>
      <c r="P991" s="2325"/>
      <c r="Q991" s="2325"/>
      <c r="R991" s="2325"/>
      <c r="S991" s="2325"/>
      <c r="T991" s="2325"/>
      <c r="U991" s="2325"/>
      <c r="V991" s="2325"/>
      <c r="W991" s="2325"/>
      <c r="X991" s="2326"/>
      <c r="Y991" s="594"/>
      <c r="Z991" s="1231"/>
      <c r="AA991" s="794"/>
      <c r="AB991" s="313"/>
    </row>
    <row r="992" spans="1:28" s="313" customFormat="1" ht="5.25" customHeight="1" x14ac:dyDescent="0.2">
      <c r="A992" s="269"/>
      <c r="B992" s="216"/>
      <c r="C992" s="628"/>
      <c r="D992" s="628"/>
      <c r="E992" s="628"/>
      <c r="F992" s="628"/>
      <c r="G992" s="628"/>
      <c r="H992" s="628"/>
      <c r="I992" s="628"/>
      <c r="J992" s="628"/>
      <c r="K992" s="628"/>
      <c r="L992" s="628"/>
      <c r="M992" s="628"/>
      <c r="N992" s="628"/>
      <c r="O992" s="628"/>
      <c r="P992" s="628"/>
      <c r="Q992" s="628"/>
      <c r="R992" s="628"/>
      <c r="S992" s="628"/>
      <c r="T992" s="628"/>
      <c r="U992" s="628"/>
      <c r="V992" s="628"/>
      <c r="W992" s="628"/>
      <c r="X992" s="628"/>
      <c r="Y992" s="628"/>
      <c r="Z992" s="141"/>
      <c r="AA992" s="794"/>
    </row>
    <row r="993" spans="1:28" s="767" customFormat="1" ht="22.5" customHeight="1" x14ac:dyDescent="0.2">
      <c r="A993" s="269"/>
      <c r="B993" s="759"/>
      <c r="C993" s="624" t="s">
        <v>1047</v>
      </c>
      <c r="D993" s="624"/>
      <c r="E993" s="624"/>
      <c r="F993" s="624"/>
      <c r="G993" s="624"/>
      <c r="H993" s="624"/>
      <c r="I993" s="624"/>
      <c r="J993" s="624"/>
      <c r="K993" s="624"/>
      <c r="L993" s="624"/>
      <c r="M993" s="624"/>
      <c r="N993" s="624"/>
      <c r="O993" s="624"/>
      <c r="P993" s="624"/>
      <c r="Q993" s="624"/>
      <c r="R993" s="627"/>
      <c r="S993" s="627"/>
      <c r="T993" s="627"/>
      <c r="U993" s="627"/>
      <c r="V993" s="627"/>
      <c r="W993" s="627"/>
      <c r="X993" s="627"/>
      <c r="Y993" s="1228"/>
      <c r="Z993" s="766"/>
      <c r="AA993" s="794"/>
      <c r="AB993" s="313"/>
    </row>
    <row r="994" spans="1:28" s="313" customFormat="1" ht="5.25" customHeight="1" x14ac:dyDescent="0.2">
      <c r="A994" s="269"/>
      <c r="B994" s="216"/>
      <c r="C994" s="628"/>
      <c r="D994" s="1230"/>
      <c r="E994" s="1230"/>
      <c r="F994" s="628"/>
      <c r="G994" s="628"/>
      <c r="H994" s="628"/>
      <c r="I994" s="628"/>
      <c r="J994" s="628"/>
      <c r="K994" s="628"/>
      <c r="L994" s="628"/>
      <c r="M994" s="628"/>
      <c r="N994" s="628"/>
      <c r="O994" s="628"/>
      <c r="P994" s="628"/>
      <c r="Q994" s="628"/>
      <c r="R994" s="628"/>
      <c r="S994" s="628"/>
      <c r="T994" s="628"/>
      <c r="U994" s="628"/>
      <c r="V994" s="628"/>
      <c r="W994" s="628"/>
      <c r="X994" s="628"/>
      <c r="Y994" s="628"/>
      <c r="Z994" s="141"/>
      <c r="AA994" s="794"/>
    </row>
    <row r="995" spans="1:28" s="313" customFormat="1" ht="21" customHeight="1" x14ac:dyDescent="0.2">
      <c r="A995" s="269" t="s">
        <v>1075</v>
      </c>
      <c r="B995" s="216"/>
      <c r="C995" s="628" t="s">
        <v>69</v>
      </c>
      <c r="D995" s="1242"/>
      <c r="E995" s="1242"/>
      <c r="F995" s="628"/>
      <c r="G995" s="628"/>
      <c r="H995" s="628"/>
      <c r="I995" s="1785"/>
      <c r="J995" s="1786"/>
      <c r="K995" s="1786"/>
      <c r="L995" s="1786"/>
      <c r="M995" s="1786"/>
      <c r="N995" s="1786"/>
      <c r="O995" s="1786"/>
      <c r="P995" s="1786"/>
      <c r="Q995" s="1786"/>
      <c r="R995" s="1786"/>
      <c r="S995" s="1786"/>
      <c r="T995" s="1786"/>
      <c r="U995" s="1786"/>
      <c r="V995" s="1786"/>
      <c r="W995" s="1786"/>
      <c r="X995" s="1787"/>
      <c r="Y995" s="628"/>
      <c r="Z995" s="141"/>
      <c r="AA995" s="794">
        <f>IF(I995="?",0,IF(I995&lt;&gt;"",1,0))</f>
        <v>0</v>
      </c>
    </row>
    <row r="996" spans="1:28" s="313" customFormat="1" ht="5.25" customHeight="1" x14ac:dyDescent="0.2">
      <c r="A996" s="269"/>
      <c r="B996" s="216"/>
      <c r="C996" s="627"/>
      <c r="D996" s="1242"/>
      <c r="E996" s="1242"/>
      <c r="F996" s="628"/>
      <c r="G996" s="628"/>
      <c r="H996" s="628"/>
      <c r="I996" s="628"/>
      <c r="J996" s="628"/>
      <c r="K996" s="628"/>
      <c r="L996" s="628"/>
      <c r="M996" s="628"/>
      <c r="N996" s="628"/>
      <c r="O996" s="628"/>
      <c r="P996" s="628"/>
      <c r="Q996" s="628"/>
      <c r="R996" s="628"/>
      <c r="S996" s="628"/>
      <c r="T996" s="628"/>
      <c r="U996" s="628"/>
      <c r="V996" s="628"/>
      <c r="W996" s="628"/>
      <c r="X996" s="628"/>
      <c r="Y996" s="628"/>
      <c r="Z996" s="141"/>
      <c r="AA996" s="794"/>
    </row>
    <row r="997" spans="1:28" s="313" customFormat="1" ht="21" customHeight="1" x14ac:dyDescent="0.2">
      <c r="A997" s="269" t="s">
        <v>1076</v>
      </c>
      <c r="B997" s="221"/>
      <c r="C997" s="628" t="s">
        <v>51</v>
      </c>
      <c r="D997" s="1242"/>
      <c r="E997" s="1242"/>
      <c r="F997" s="628"/>
      <c r="G997" s="628"/>
      <c r="H997" s="628"/>
      <c r="I997" s="1785"/>
      <c r="J997" s="1786"/>
      <c r="K997" s="1786"/>
      <c r="L997" s="1786"/>
      <c r="M997" s="1786"/>
      <c r="N997" s="1786"/>
      <c r="O997" s="1786"/>
      <c r="P997" s="1786"/>
      <c r="Q997" s="1786"/>
      <c r="R997" s="1786"/>
      <c r="S997" s="1786"/>
      <c r="T997" s="1786"/>
      <c r="U997" s="1786"/>
      <c r="V997" s="1786"/>
      <c r="W997" s="1786"/>
      <c r="X997" s="1787"/>
      <c r="Y997" s="628"/>
      <c r="Z997" s="141"/>
      <c r="AA997" s="794">
        <f>IF(I997="?",0,IF(I997&lt;&gt;"",1,0))</f>
        <v>0</v>
      </c>
    </row>
    <row r="998" spans="1:28" s="313" customFormat="1" ht="5.25" customHeight="1" x14ac:dyDescent="0.2">
      <c r="A998" s="269"/>
      <c r="B998" s="216"/>
      <c r="C998" s="627"/>
      <c r="D998" s="1242"/>
      <c r="E998" s="1242"/>
      <c r="F998" s="628"/>
      <c r="G998" s="628"/>
      <c r="H998" s="628"/>
      <c r="I998" s="628"/>
      <c r="J998" s="628"/>
      <c r="K998" s="628"/>
      <c r="L998" s="628"/>
      <c r="M998" s="628"/>
      <c r="N998" s="628"/>
      <c r="O998" s="628"/>
      <c r="P998" s="628"/>
      <c r="Q998" s="628"/>
      <c r="R998" s="628"/>
      <c r="S998" s="628"/>
      <c r="T998" s="628"/>
      <c r="U998" s="628"/>
      <c r="V998" s="628"/>
      <c r="W998" s="628"/>
      <c r="X998" s="628"/>
      <c r="Y998" s="628"/>
      <c r="Z998" s="141"/>
      <c r="AA998" s="794"/>
    </row>
    <row r="999" spans="1:28" s="313" customFormat="1" ht="21" customHeight="1" x14ac:dyDescent="0.2">
      <c r="A999" s="269" t="s">
        <v>1078</v>
      </c>
      <c r="B999" s="221"/>
      <c r="C999" s="628" t="s">
        <v>205</v>
      </c>
      <c r="D999" s="1242"/>
      <c r="E999" s="1242"/>
      <c r="F999" s="628"/>
      <c r="G999" s="628"/>
      <c r="H999" s="628"/>
      <c r="I999" s="1785"/>
      <c r="J999" s="1786"/>
      <c r="K999" s="1786"/>
      <c r="L999" s="1786"/>
      <c r="M999" s="1786"/>
      <c r="N999" s="1786"/>
      <c r="O999" s="1786"/>
      <c r="P999" s="1786"/>
      <c r="Q999" s="1786"/>
      <c r="R999" s="1786"/>
      <c r="S999" s="1786"/>
      <c r="T999" s="1786"/>
      <c r="U999" s="1786"/>
      <c r="V999" s="1786"/>
      <c r="W999" s="1786"/>
      <c r="X999" s="1787"/>
      <c r="Y999" s="628"/>
      <c r="Z999" s="141"/>
      <c r="AA999" s="794">
        <f>IF(I999="?",0,IF(I999&lt;&gt;"",1,0))</f>
        <v>0</v>
      </c>
    </row>
    <row r="1000" spans="1:28" s="313" customFormat="1" ht="5.25" customHeight="1" x14ac:dyDescent="0.2">
      <c r="A1000" s="269"/>
      <c r="B1000" s="214"/>
      <c r="C1000" s="215"/>
      <c r="D1000" s="215"/>
      <c r="E1000" s="215"/>
      <c r="F1000" s="215"/>
      <c r="G1000" s="215"/>
      <c r="H1000" s="215"/>
      <c r="I1000" s="215"/>
      <c r="J1000" s="215"/>
      <c r="K1000" s="215"/>
      <c r="L1000" s="215"/>
      <c r="M1000" s="215"/>
      <c r="N1000" s="215"/>
      <c r="O1000" s="215"/>
      <c r="P1000" s="215"/>
      <c r="Q1000" s="215"/>
      <c r="R1000" s="215"/>
      <c r="S1000" s="215"/>
      <c r="T1000" s="215"/>
      <c r="U1000" s="215"/>
      <c r="V1000" s="215"/>
      <c r="W1000" s="215"/>
      <c r="X1000" s="215"/>
      <c r="Y1000" s="215"/>
      <c r="Z1000" s="145"/>
      <c r="AA1000" s="794"/>
    </row>
    <row r="1001" spans="1:28" s="313" customFormat="1" ht="5.25" customHeight="1" x14ac:dyDescent="0.2">
      <c r="A1001" s="269"/>
      <c r="B1001" s="216"/>
      <c r="C1001" s="628"/>
      <c r="D1001" s="628"/>
      <c r="E1001" s="628"/>
      <c r="F1001" s="628"/>
      <c r="G1001" s="628"/>
      <c r="H1001" s="628"/>
      <c r="I1001" s="628"/>
      <c r="J1001" s="628"/>
      <c r="K1001" s="628"/>
      <c r="L1001" s="628"/>
      <c r="M1001" s="628"/>
      <c r="N1001" s="628"/>
      <c r="O1001" s="628"/>
      <c r="P1001" s="628"/>
      <c r="Q1001" s="628"/>
      <c r="R1001" s="628"/>
      <c r="S1001" s="628"/>
      <c r="T1001" s="628"/>
      <c r="U1001" s="628"/>
      <c r="V1001" s="628"/>
      <c r="W1001" s="628"/>
      <c r="X1001" s="628"/>
      <c r="Y1001" s="628"/>
      <c r="Z1001" s="141"/>
      <c r="AA1001" s="794"/>
    </row>
    <row r="1002" spans="1:28" s="711" customFormat="1" ht="36" customHeight="1" x14ac:dyDescent="0.2">
      <c r="A1002" s="269"/>
      <c r="B1002" s="211"/>
      <c r="C1002" s="2204" t="s">
        <v>750</v>
      </c>
      <c r="D1002" s="2325"/>
      <c r="E1002" s="2325"/>
      <c r="F1002" s="2325"/>
      <c r="G1002" s="2325"/>
      <c r="H1002" s="2325"/>
      <c r="I1002" s="2325"/>
      <c r="J1002" s="2325"/>
      <c r="K1002" s="2325"/>
      <c r="L1002" s="2325"/>
      <c r="M1002" s="2325"/>
      <c r="N1002" s="2325"/>
      <c r="O1002" s="2325"/>
      <c r="P1002" s="2325"/>
      <c r="Q1002" s="2325"/>
      <c r="R1002" s="2325"/>
      <c r="S1002" s="2325"/>
      <c r="T1002" s="2325"/>
      <c r="U1002" s="2325"/>
      <c r="V1002" s="2325"/>
      <c r="W1002" s="2325"/>
      <c r="X1002" s="2326"/>
      <c r="Y1002" s="594"/>
      <c r="Z1002" s="1231"/>
      <c r="AA1002" s="794"/>
      <c r="AB1002" s="313"/>
    </row>
    <row r="1003" spans="1:28" s="313" customFormat="1" ht="5.25" customHeight="1" x14ac:dyDescent="0.2">
      <c r="A1003" s="269"/>
      <c r="B1003" s="214"/>
      <c r="C1003" s="215"/>
      <c r="D1003" s="215"/>
      <c r="E1003" s="215"/>
      <c r="F1003" s="215"/>
      <c r="G1003" s="215"/>
      <c r="H1003" s="215"/>
      <c r="I1003" s="215"/>
      <c r="J1003" s="215"/>
      <c r="K1003" s="215"/>
      <c r="L1003" s="215"/>
      <c r="M1003" s="215"/>
      <c r="N1003" s="215"/>
      <c r="O1003" s="215"/>
      <c r="P1003" s="215"/>
      <c r="Q1003" s="215"/>
      <c r="R1003" s="215"/>
      <c r="S1003" s="215"/>
      <c r="T1003" s="215"/>
      <c r="U1003" s="215"/>
      <c r="V1003" s="215"/>
      <c r="W1003" s="215"/>
      <c r="X1003" s="215"/>
      <c r="Y1003" s="215"/>
      <c r="Z1003" s="145"/>
      <c r="AA1003" s="794"/>
    </row>
    <row r="1004" spans="1:28" s="313" customFormat="1" ht="5.25" customHeight="1" x14ac:dyDescent="0.2">
      <c r="A1004" s="269"/>
      <c r="B1004" s="216"/>
      <c r="C1004" s="628"/>
      <c r="D1004" s="628"/>
      <c r="E1004" s="628"/>
      <c r="F1004" s="628"/>
      <c r="G1004" s="628"/>
      <c r="H1004" s="628"/>
      <c r="I1004" s="628"/>
      <c r="J1004" s="628"/>
      <c r="K1004" s="628"/>
      <c r="L1004" s="628"/>
      <c r="M1004" s="628"/>
      <c r="N1004" s="628"/>
      <c r="O1004" s="628"/>
      <c r="P1004" s="628"/>
      <c r="Q1004" s="628"/>
      <c r="R1004" s="628"/>
      <c r="S1004" s="628"/>
      <c r="T1004" s="628"/>
      <c r="U1004" s="628"/>
      <c r="V1004" s="628"/>
      <c r="W1004" s="628"/>
      <c r="X1004" s="628"/>
      <c r="Y1004" s="628"/>
      <c r="Z1004" s="141"/>
      <c r="AA1004" s="794"/>
    </row>
    <row r="1005" spans="1:28" s="313" customFormat="1" ht="30.75" customHeight="1" x14ac:dyDescent="0.2">
      <c r="A1005" s="269" t="s">
        <v>1077</v>
      </c>
      <c r="B1005" s="216"/>
      <c r="C1005" s="1782" t="s">
        <v>837</v>
      </c>
      <c r="D1005" s="1782"/>
      <c r="E1005" s="1782"/>
      <c r="F1005" s="1782"/>
      <c r="G1005" s="1782"/>
      <c r="H1005" s="1782"/>
      <c r="I1005" s="1782"/>
      <c r="J1005" s="1782"/>
      <c r="K1005" s="1782"/>
      <c r="L1005" s="1782"/>
      <c r="M1005" s="1782"/>
      <c r="N1005" s="1675"/>
      <c r="O1005" s="1675"/>
      <c r="P1005" s="1675"/>
      <c r="Q1005" s="1675"/>
      <c r="R1005" s="1675"/>
      <c r="S1005" s="1675"/>
      <c r="T1005" s="1675"/>
      <c r="U1005" s="1229"/>
      <c r="V1005" s="1229"/>
      <c r="W1005" s="1358" t="s">
        <v>849</v>
      </c>
      <c r="X1005" s="1359"/>
      <c r="Y1005" s="628"/>
      <c r="Z1005" s="141"/>
      <c r="AA1005" s="794">
        <f>IF(W1005="?",0,IF(W1005&lt;&gt;"",1,0))</f>
        <v>0</v>
      </c>
    </row>
    <row r="1006" spans="1:28" s="313" customFormat="1" ht="10.5" customHeight="1" x14ac:dyDescent="0.2">
      <c r="A1006" s="265" t="str">
        <f>IF($L$4&lt;&gt;"",$L$4,"")</f>
        <v>00000000</v>
      </c>
      <c r="B1006" s="183"/>
      <c r="C1006" s="184"/>
      <c r="D1006" s="184"/>
      <c r="E1006" s="184"/>
      <c r="F1006" s="184"/>
      <c r="G1006" s="184"/>
      <c r="H1006" s="184"/>
      <c r="I1006" s="184"/>
      <c r="J1006" s="184"/>
      <c r="K1006" s="184"/>
      <c r="L1006" s="184"/>
      <c r="M1006" s="184"/>
      <c r="N1006" s="184"/>
      <c r="O1006" s="184"/>
      <c r="P1006" s="184"/>
      <c r="Q1006" s="184"/>
      <c r="R1006" s="184"/>
      <c r="S1006" s="184"/>
      <c r="T1006" s="184"/>
      <c r="U1006" s="184"/>
      <c r="V1006" s="184"/>
      <c r="W1006" s="184"/>
      <c r="X1006" s="184"/>
      <c r="Y1006" s="184"/>
      <c r="Z1006" s="149"/>
      <c r="AA1006" s="794"/>
    </row>
    <row r="1007" spans="1:28" s="313" customFormat="1" ht="5.25" customHeight="1" x14ac:dyDescent="0.2">
      <c r="A1007" s="269"/>
      <c r="B1007" s="757"/>
      <c r="C1007" s="758"/>
      <c r="D1007" s="758"/>
      <c r="E1007" s="758"/>
      <c r="F1007" s="758"/>
      <c r="G1007" s="758"/>
      <c r="H1007" s="758"/>
      <c r="I1007" s="758"/>
      <c r="J1007" s="758"/>
      <c r="K1007" s="758"/>
      <c r="L1007" s="758"/>
      <c r="M1007" s="758"/>
      <c r="N1007" s="758"/>
      <c r="O1007" s="758"/>
      <c r="P1007" s="758"/>
      <c r="Q1007" s="758"/>
      <c r="R1007" s="758"/>
      <c r="S1007" s="758"/>
      <c r="T1007" s="758"/>
      <c r="U1007" s="758"/>
      <c r="V1007" s="669"/>
      <c r="W1007" s="669"/>
      <c r="X1007" s="669"/>
      <c r="Y1007" s="669"/>
      <c r="Z1007" s="670"/>
      <c r="AA1007" s="794"/>
    </row>
    <row r="1008" spans="1:28" s="313" customFormat="1" ht="21" customHeight="1" x14ac:dyDescent="0.2">
      <c r="A1008" s="269"/>
      <c r="B1008" s="259"/>
      <c r="C1008" s="2361" t="s">
        <v>942</v>
      </c>
      <c r="D1008" s="2074"/>
      <c r="E1008" s="2074"/>
      <c r="F1008" s="2074"/>
      <c r="G1008" s="693" t="s">
        <v>950</v>
      </c>
      <c r="H1008" s="1432" t="str">
        <f>$L$10</f>
        <v/>
      </c>
      <c r="I1008" s="2362"/>
      <c r="J1008" s="2362"/>
      <c r="K1008" s="2362"/>
      <c r="L1008" s="2362"/>
      <c r="M1008" s="2362"/>
      <c r="N1008" s="2362"/>
      <c r="O1008" s="2362"/>
      <c r="P1008" s="2362"/>
      <c r="Q1008" s="2362"/>
      <c r="R1008" s="2362"/>
      <c r="S1008" s="2362"/>
      <c r="T1008" s="2363"/>
      <c r="U1008" s="2364" t="str">
        <f>$L$4</f>
        <v>00000000</v>
      </c>
      <c r="V1008" s="2365"/>
      <c r="W1008" s="2365"/>
      <c r="X1008" s="2366"/>
      <c r="Y1008" s="672"/>
      <c r="Z1008" s="175"/>
      <c r="AA1008" s="794">
        <f>IF(SUM(AA1009:AA1082)&gt;0,10000,0)</f>
        <v>0</v>
      </c>
    </row>
    <row r="1009" spans="1:28" ht="9" customHeight="1" x14ac:dyDescent="0.2">
      <c r="A1009" s="269"/>
      <c r="B1009" s="150"/>
      <c r="C1009" s="628"/>
      <c r="D1009" s="628"/>
      <c r="E1009" s="628"/>
      <c r="F1009" s="628"/>
      <c r="G1009" s="628"/>
      <c r="H1009" s="628"/>
      <c r="I1009" s="628"/>
      <c r="J1009" s="628"/>
      <c r="K1009" s="628"/>
      <c r="L1009" s="628"/>
      <c r="M1009" s="628"/>
      <c r="N1009" s="628"/>
      <c r="O1009" s="628"/>
      <c r="P1009" s="628"/>
      <c r="Q1009" s="628"/>
      <c r="R1009" s="628"/>
      <c r="S1009" s="628"/>
      <c r="T1009" s="628"/>
      <c r="U1009" s="628"/>
      <c r="V1009" s="628"/>
      <c r="W1009" s="628"/>
      <c r="X1009" s="628"/>
      <c r="Y1009" s="179"/>
      <c r="Z1009" s="175"/>
      <c r="AA1009" s="794"/>
      <c r="AB1009" s="313"/>
    </row>
    <row r="1010" spans="1:28" ht="21" customHeight="1" x14ac:dyDescent="0.2">
      <c r="A1010" s="272" t="s">
        <v>1070</v>
      </c>
      <c r="B1010" s="150"/>
      <c r="C1010" s="628"/>
      <c r="D1010" s="664"/>
      <c r="E1010" s="664" t="s">
        <v>1141</v>
      </c>
      <c r="F1010" s="2351"/>
      <c r="G1010" s="2352"/>
      <c r="H1010" s="2352"/>
      <c r="I1010" s="2352"/>
      <c r="J1010" s="2352"/>
      <c r="K1010" s="2352"/>
      <c r="L1010" s="2352"/>
      <c r="M1010" s="2352"/>
      <c r="N1010" s="2352"/>
      <c r="O1010" s="2352"/>
      <c r="P1010" s="2352"/>
      <c r="Q1010" s="2352"/>
      <c r="R1010" s="2352"/>
      <c r="S1010" s="2352"/>
      <c r="T1010" s="2352"/>
      <c r="U1010" s="2352"/>
      <c r="V1010" s="2352"/>
      <c r="W1010" s="2352"/>
      <c r="X1010" s="2352"/>
      <c r="Y1010" s="179"/>
      <c r="Z1010" s="175"/>
      <c r="AA1010" s="794">
        <f>IF(F1010="?",0,IF(F1010&lt;&gt;"",1,0))</f>
        <v>0</v>
      </c>
      <c r="AB1010" s="313"/>
    </row>
    <row r="1011" spans="1:28" s="313" customFormat="1" ht="5.25" customHeight="1" x14ac:dyDescent="0.2">
      <c r="A1011" s="269"/>
      <c r="B1011" s="216"/>
      <c r="C1011" s="664"/>
      <c r="D1011" s="664"/>
      <c r="E1011" s="628"/>
      <c r="F1011" s="628"/>
      <c r="G1011" s="628"/>
      <c r="H1011" s="628"/>
      <c r="I1011" s="628"/>
      <c r="J1011" s="628"/>
      <c r="K1011" s="628"/>
      <c r="L1011" s="628"/>
      <c r="M1011" s="628"/>
      <c r="N1011" s="628"/>
      <c r="O1011" s="628"/>
      <c r="P1011" s="628"/>
      <c r="Q1011" s="628"/>
      <c r="R1011" s="664"/>
      <c r="S1011" s="664"/>
      <c r="T1011" s="664"/>
      <c r="U1011" s="664"/>
      <c r="V1011" s="664"/>
      <c r="W1011" s="664"/>
      <c r="X1011" s="628"/>
      <c r="Y1011" s="1232"/>
      <c r="Z1011" s="141"/>
      <c r="AA1011" s="794"/>
    </row>
    <row r="1012" spans="1:28" ht="21" customHeight="1" x14ac:dyDescent="0.2">
      <c r="A1012" s="272" t="s">
        <v>1071</v>
      </c>
      <c r="B1012" s="150"/>
      <c r="C1012" s="628"/>
      <c r="D1012" s="628"/>
      <c r="E1012" s="664" t="s">
        <v>799</v>
      </c>
      <c r="F1012" s="2351"/>
      <c r="G1012" s="2352"/>
      <c r="H1012" s="628"/>
      <c r="I1012" s="664" t="s">
        <v>693</v>
      </c>
      <c r="J1012" s="2351"/>
      <c r="K1012" s="2352"/>
      <c r="L1012" s="2352"/>
      <c r="M1012" s="2352"/>
      <c r="N1012" s="2352"/>
      <c r="O1012" s="2352"/>
      <c r="P1012" s="2352"/>
      <c r="Q1012" s="2352"/>
      <c r="R1012" s="2352"/>
      <c r="S1012" s="2352"/>
      <c r="T1012" s="2352"/>
      <c r="U1012" s="2352"/>
      <c r="V1012" s="2352"/>
      <c r="W1012" s="2352"/>
      <c r="X1012" s="2352"/>
      <c r="Y1012" s="179"/>
      <c r="Z1012" s="175"/>
      <c r="AA1012" s="794">
        <f>IF(F1012="?",0,IF(F1012&lt;&gt;"",1,0))+IF(J1012="?",0,IF(J1012&lt;&gt;"",1,0))</f>
        <v>0</v>
      </c>
      <c r="AB1012" s="313"/>
    </row>
    <row r="1013" spans="1:28" ht="9" customHeight="1" x14ac:dyDescent="0.2">
      <c r="A1013" s="269"/>
      <c r="B1013" s="259"/>
      <c r="C1013" s="627"/>
      <c r="D1013" s="627"/>
      <c r="E1013" s="627"/>
      <c r="F1013" s="627"/>
      <c r="G1013" s="627"/>
      <c r="H1013" s="627"/>
      <c r="I1013" s="627"/>
      <c r="J1013" s="627"/>
      <c r="K1013" s="627"/>
      <c r="L1013" s="627"/>
      <c r="M1013" s="627"/>
      <c r="N1013" s="627"/>
      <c r="O1013" s="627"/>
      <c r="P1013" s="627"/>
      <c r="Q1013" s="627"/>
      <c r="R1013" s="627"/>
      <c r="S1013" s="627"/>
      <c r="T1013" s="627"/>
      <c r="U1013" s="627"/>
      <c r="V1013" s="627"/>
      <c r="W1013" s="627"/>
      <c r="X1013" s="627"/>
      <c r="Y1013" s="206"/>
      <c r="Z1013" s="175"/>
      <c r="AA1013" s="794"/>
      <c r="AB1013" s="313"/>
    </row>
    <row r="1014" spans="1:28" s="313" customFormat="1" ht="12" customHeight="1" x14ac:dyDescent="0.2">
      <c r="A1014" s="269"/>
      <c r="B1014" s="216"/>
      <c r="C1014" s="1139"/>
      <c r="D1014" s="1135"/>
      <c r="E1014" s="1136"/>
      <c r="F1014" s="1136"/>
      <c r="G1014" s="1136"/>
      <c r="H1014" s="1142"/>
      <c r="I1014" s="2353" t="s">
        <v>1489</v>
      </c>
      <c r="J1014" s="2354"/>
      <c r="K1014" s="2354"/>
      <c r="L1014" s="2354"/>
      <c r="M1014" s="2354"/>
      <c r="N1014" s="2354"/>
      <c r="O1014" s="2354"/>
      <c r="P1014" s="2354"/>
      <c r="Q1014" s="2355" t="s">
        <v>1490</v>
      </c>
      <c r="R1014" s="2356"/>
      <c r="S1014" s="2356"/>
      <c r="T1014" s="2356"/>
      <c r="U1014" s="2356"/>
      <c r="V1014" s="2356"/>
      <c r="W1014" s="2356"/>
      <c r="X1014" s="2357"/>
      <c r="Y1014" s="1232"/>
      <c r="Z1014" s="141"/>
      <c r="AA1014" s="794"/>
    </row>
    <row r="1015" spans="1:28" s="313" customFormat="1" ht="7.5" customHeight="1" thickBot="1" x14ac:dyDescent="0.25">
      <c r="A1015" s="269"/>
      <c r="B1015" s="216"/>
      <c r="C1015" s="1139"/>
      <c r="D1015" s="1135"/>
      <c r="E1015" s="1136"/>
      <c r="F1015" s="1136"/>
      <c r="G1015" s="1136"/>
      <c r="H1015" s="1140"/>
      <c r="I1015" s="1143"/>
      <c r="J1015" s="708"/>
      <c r="K1015" s="708"/>
      <c r="L1015" s="708"/>
      <c r="M1015" s="708"/>
      <c r="N1015" s="708"/>
      <c r="O1015" s="708"/>
      <c r="P1015" s="708"/>
      <c r="Q1015" s="1143"/>
      <c r="R1015" s="1145"/>
      <c r="S1015" s="1145"/>
      <c r="T1015" s="1145"/>
      <c r="U1015" s="1145"/>
      <c r="V1015" s="1145"/>
      <c r="W1015" s="1145"/>
      <c r="X1015" s="1144"/>
      <c r="Y1015" s="1232"/>
      <c r="Z1015" s="141"/>
      <c r="AA1015" s="794"/>
    </row>
    <row r="1016" spans="1:28" s="313" customFormat="1" ht="24.75" customHeight="1" thickTop="1" thickBot="1" x14ac:dyDescent="0.25">
      <c r="A1016" s="272" t="s">
        <v>1585</v>
      </c>
      <c r="B1016" s="216"/>
      <c r="C1016" s="2358" t="s">
        <v>1535</v>
      </c>
      <c r="D1016" s="2359"/>
      <c r="E1016" s="2359"/>
      <c r="F1016" s="2359"/>
      <c r="G1016" s="2359"/>
      <c r="H1016" s="2360"/>
      <c r="I1016" s="2313" t="s">
        <v>849</v>
      </c>
      <c r="J1016" s="2327"/>
      <c r="K1016" s="2328"/>
      <c r="L1016" s="2329"/>
      <c r="M1016" s="2329"/>
      <c r="N1016" s="1363"/>
      <c r="O1016" s="1363"/>
      <c r="P1016" s="1363"/>
      <c r="Q1016" s="2313" t="s">
        <v>849</v>
      </c>
      <c r="R1016" s="2327"/>
      <c r="S1016" s="2328"/>
      <c r="T1016" s="2330"/>
      <c r="U1016" s="2330"/>
      <c r="V1016" s="2331"/>
      <c r="W1016" s="2331"/>
      <c r="X1016" s="2318"/>
      <c r="Y1016" s="1243"/>
      <c r="Z1016" s="141"/>
      <c r="AA1016" s="794">
        <f>IF(I1016="?",0,IF(I1016&lt;&gt;"",1,0))+IF(K1016="?",0,IF(K1016&lt;&gt;"",1,0))+IF(Q1016="?",0,IF(Q1016&lt;&gt;"",1,0))+IF(S1016="?",0,IF(S1016&lt;&gt;"",1,0))</f>
        <v>0</v>
      </c>
    </row>
    <row r="1017" spans="1:28" s="313" customFormat="1" ht="6.75" customHeight="1" thickTop="1" x14ac:dyDescent="0.2">
      <c r="A1017" s="269"/>
      <c r="B1017" s="216"/>
      <c r="C1017" s="1141"/>
      <c r="D1017" s="1134"/>
      <c r="E1017" s="215"/>
      <c r="F1017" s="215"/>
      <c r="G1017" s="215"/>
      <c r="H1017" s="1138"/>
      <c r="I1017" s="1146"/>
      <c r="J1017" s="227"/>
      <c r="K1017" s="227"/>
      <c r="L1017" s="227"/>
      <c r="M1017" s="227"/>
      <c r="N1017" s="227"/>
      <c r="O1017" s="227"/>
      <c r="P1017" s="1147"/>
      <c r="Q1017" s="1146"/>
      <c r="R1017" s="227"/>
      <c r="S1017" s="227"/>
      <c r="T1017" s="227"/>
      <c r="U1017" s="227"/>
      <c r="V1017" s="227"/>
      <c r="W1017" s="227"/>
      <c r="X1017" s="1147"/>
      <c r="Y1017" s="1243"/>
      <c r="Z1017" s="141"/>
      <c r="AA1017" s="794"/>
    </row>
    <row r="1018" spans="1:28" s="313" customFormat="1" ht="5.25" customHeight="1" thickBot="1" x14ac:dyDescent="0.25">
      <c r="A1018" s="269"/>
      <c r="B1018" s="216"/>
      <c r="C1018" s="1139"/>
      <c r="D1018" s="1135"/>
      <c r="E1018" s="1136"/>
      <c r="F1018" s="1136"/>
      <c r="G1018" s="1136"/>
      <c r="H1018" s="1140"/>
      <c r="I1018" s="1143"/>
      <c r="J1018" s="708"/>
      <c r="K1018" s="708"/>
      <c r="L1018" s="708"/>
      <c r="M1018" s="708"/>
      <c r="N1018" s="708"/>
      <c r="O1018" s="708"/>
      <c r="P1018" s="1144"/>
      <c r="Q1018" s="1143"/>
      <c r="R1018" s="708"/>
      <c r="S1018" s="708"/>
      <c r="T1018" s="708"/>
      <c r="U1018" s="708"/>
      <c r="V1018" s="708"/>
      <c r="W1018" s="708"/>
      <c r="X1018" s="1144"/>
      <c r="Y1018" s="1243"/>
      <c r="Z1018" s="141"/>
      <c r="AA1018" s="794"/>
    </row>
    <row r="1019" spans="1:28" s="313" customFormat="1" ht="24.75" customHeight="1" thickTop="1" thickBot="1" x14ac:dyDescent="0.25">
      <c r="A1019" s="272" t="s">
        <v>1586</v>
      </c>
      <c r="B1019" s="216"/>
      <c r="C1019" s="1137" t="s">
        <v>1515</v>
      </c>
      <c r="D1019" s="664"/>
      <c r="E1019" s="628"/>
      <c r="F1019" s="628"/>
      <c r="G1019" s="628"/>
      <c r="H1019" s="628"/>
      <c r="I1019" s="2313" t="s">
        <v>849</v>
      </c>
      <c r="J1019" s="2327"/>
      <c r="K1019" s="2328"/>
      <c r="L1019" s="2329"/>
      <c r="M1019" s="2329"/>
      <c r="N1019" s="1363"/>
      <c r="O1019" s="1363"/>
      <c r="P1019" s="1363"/>
      <c r="Q1019" s="2313" t="s">
        <v>849</v>
      </c>
      <c r="R1019" s="2327"/>
      <c r="S1019" s="2328"/>
      <c r="T1019" s="2330"/>
      <c r="U1019" s="2330"/>
      <c r="V1019" s="2331"/>
      <c r="W1019" s="2331"/>
      <c r="X1019" s="2318"/>
      <c r="Y1019" s="1243"/>
      <c r="Z1019" s="141"/>
      <c r="AA1019" s="794">
        <f>IF(I1019="?",0,IF(I1019&lt;&gt;"",1,0))+IF(K1019="?",0,IF(K1019&lt;&gt;"",1,0))+IF(Q1019="?",0,IF(Q1019&lt;&gt;"",1,0))+IF(S1019="?",0,IF(S1019&lt;&gt;"",1,0))</f>
        <v>0</v>
      </c>
    </row>
    <row r="1020" spans="1:28" s="313" customFormat="1" ht="5.25" customHeight="1" thickTop="1" x14ac:dyDescent="0.2">
      <c r="A1020" s="269"/>
      <c r="B1020" s="216"/>
      <c r="C1020" s="1141"/>
      <c r="D1020" s="1134"/>
      <c r="E1020" s="215"/>
      <c r="F1020" s="215"/>
      <c r="G1020" s="215"/>
      <c r="H1020" s="1138"/>
      <c r="I1020" s="1146"/>
      <c r="J1020" s="227"/>
      <c r="K1020" s="227"/>
      <c r="L1020" s="227"/>
      <c r="M1020" s="227"/>
      <c r="N1020" s="227"/>
      <c r="O1020" s="227"/>
      <c r="P1020" s="227"/>
      <c r="Q1020" s="1146"/>
      <c r="R1020" s="1148"/>
      <c r="S1020" s="1148"/>
      <c r="T1020" s="1148"/>
      <c r="U1020" s="1148"/>
      <c r="V1020" s="1148"/>
      <c r="W1020" s="1148"/>
      <c r="X1020" s="1147"/>
      <c r="Y1020" s="1243"/>
      <c r="Z1020" s="141"/>
      <c r="AA1020" s="794"/>
    </row>
    <row r="1021" spans="1:28" s="313" customFormat="1" ht="9" customHeight="1" x14ac:dyDescent="0.2">
      <c r="A1021" s="269"/>
      <c r="B1021" s="216"/>
      <c r="C1021" s="664"/>
      <c r="D1021" s="664"/>
      <c r="E1021" s="628"/>
      <c r="F1021" s="628"/>
      <c r="G1021" s="628"/>
      <c r="H1021" s="628"/>
      <c r="I1021" s="628"/>
      <c r="J1021" s="628"/>
      <c r="K1021" s="628"/>
      <c r="L1021" s="628"/>
      <c r="M1021" s="628"/>
      <c r="N1021" s="628"/>
      <c r="O1021" s="628"/>
      <c r="P1021" s="628"/>
      <c r="Q1021" s="628"/>
      <c r="R1021" s="664"/>
      <c r="S1021" s="664"/>
      <c r="T1021" s="664"/>
      <c r="U1021" s="664"/>
      <c r="V1021" s="664"/>
      <c r="W1021" s="664"/>
      <c r="X1021" s="628"/>
      <c r="Y1021" s="1243"/>
      <c r="Z1021" s="141"/>
      <c r="AA1021" s="794"/>
    </row>
    <row r="1022" spans="1:28" s="313" customFormat="1" ht="24" customHeight="1" x14ac:dyDescent="0.2">
      <c r="A1022" s="272" t="s">
        <v>1072</v>
      </c>
      <c r="B1022" s="216"/>
      <c r="C1022" s="2332" t="s">
        <v>1146</v>
      </c>
      <c r="D1022" s="2333"/>
      <c r="E1022" s="2333"/>
      <c r="F1022" s="2333"/>
      <c r="G1022" s="2333"/>
      <c r="H1022" s="2333"/>
      <c r="I1022" s="2333"/>
      <c r="J1022" s="2333"/>
      <c r="K1022" s="2333"/>
      <c r="L1022" s="2333"/>
      <c r="M1022" s="2333"/>
      <c r="N1022" s="2333"/>
      <c r="O1022" s="2333"/>
      <c r="P1022" s="2333"/>
      <c r="Q1022" s="2333"/>
      <c r="R1022" s="2333"/>
      <c r="S1022" s="2333"/>
      <c r="T1022" s="2333"/>
      <c r="U1022" s="1241"/>
      <c r="V1022" s="1213" t="s">
        <v>849</v>
      </c>
      <c r="W1022" s="93"/>
      <c r="X1022" s="1213" t="s">
        <v>849</v>
      </c>
      <c r="Y1022" s="664"/>
      <c r="Z1022" s="141"/>
      <c r="AA1022" s="794">
        <f>IF(V1022="?",0,IF(V1022&lt;&gt;"",1,0))+IF(X1022="?",0,IF(X1022&lt;&gt;"",1,0))</f>
        <v>0</v>
      </c>
    </row>
    <row r="1023" spans="1:28" s="313" customFormat="1" ht="9" customHeight="1" x14ac:dyDescent="0.2">
      <c r="A1023" s="269"/>
      <c r="B1023" s="216"/>
      <c r="C1023" s="664"/>
      <c r="D1023" s="664"/>
      <c r="E1023" s="628"/>
      <c r="F1023" s="628"/>
      <c r="G1023" s="628"/>
      <c r="H1023" s="628"/>
      <c r="I1023" s="628"/>
      <c r="J1023" s="628"/>
      <c r="K1023" s="628"/>
      <c r="L1023" s="628"/>
      <c r="M1023" s="628"/>
      <c r="N1023" s="628"/>
      <c r="O1023" s="628"/>
      <c r="P1023" s="628"/>
      <c r="Q1023" s="628"/>
      <c r="R1023" s="664"/>
      <c r="S1023" s="664"/>
      <c r="T1023" s="664"/>
      <c r="U1023" s="664"/>
      <c r="V1023" s="664"/>
      <c r="W1023" s="664"/>
      <c r="X1023" s="628"/>
      <c r="Y1023" s="1243"/>
      <c r="Z1023" s="141"/>
      <c r="AA1023" s="794"/>
    </row>
    <row r="1024" spans="1:28" s="313" customFormat="1" ht="21" customHeight="1" x14ac:dyDescent="0.2">
      <c r="A1024" s="272" t="s">
        <v>1073</v>
      </c>
      <c r="B1024" s="216"/>
      <c r="C1024" s="664"/>
      <c r="D1024" s="664"/>
      <c r="E1024" s="664"/>
      <c r="F1024" s="664"/>
      <c r="G1024" s="664"/>
      <c r="H1024" s="664" t="s">
        <v>1042</v>
      </c>
      <c r="I1024" s="2334" t="s">
        <v>849</v>
      </c>
      <c r="J1024" s="2335"/>
      <c r="K1024" s="2335"/>
      <c r="L1024" s="2335"/>
      <c r="M1024" s="2336"/>
      <c r="N1024" s="2336"/>
      <c r="O1024" s="2336"/>
      <c r="P1024" s="2336"/>
      <c r="Q1024" s="2336"/>
      <c r="R1024" s="2336"/>
      <c r="S1024" s="2336"/>
      <c r="T1024" s="2336"/>
      <c r="U1024" s="2336"/>
      <c r="V1024" s="2336"/>
      <c r="W1024" s="2336"/>
      <c r="X1024" s="2337"/>
      <c r="Y1024" s="1243"/>
      <c r="Z1024" s="141"/>
      <c r="AA1024" s="794">
        <f>IF(I1024="?",0,IF(I1024&lt;&gt;"",1,0))</f>
        <v>0</v>
      </c>
    </row>
    <row r="1025" spans="1:28" s="313" customFormat="1" ht="5.25" customHeight="1" x14ac:dyDescent="0.2">
      <c r="A1025" s="269"/>
      <c r="B1025" s="216"/>
      <c r="C1025" s="664"/>
      <c r="D1025" s="664"/>
      <c r="E1025" s="628"/>
      <c r="F1025" s="628"/>
      <c r="G1025" s="628"/>
      <c r="H1025" s="628"/>
      <c r="I1025" s="628"/>
      <c r="J1025" s="628"/>
      <c r="K1025" s="628"/>
      <c r="L1025" s="628"/>
      <c r="M1025" s="628"/>
      <c r="N1025" s="628"/>
      <c r="O1025" s="628"/>
      <c r="P1025" s="628"/>
      <c r="Q1025" s="628"/>
      <c r="R1025" s="664"/>
      <c r="S1025" s="664"/>
      <c r="T1025" s="664"/>
      <c r="U1025" s="664"/>
      <c r="V1025" s="664"/>
      <c r="W1025" s="664"/>
      <c r="X1025" s="628"/>
      <c r="Y1025" s="1243"/>
      <c r="Z1025" s="141"/>
      <c r="AA1025" s="794"/>
    </row>
    <row r="1026" spans="1:28" s="313" customFormat="1" ht="21" customHeight="1" x14ac:dyDescent="0.2">
      <c r="A1026" s="272" t="s">
        <v>1079</v>
      </c>
      <c r="B1026" s="216"/>
      <c r="C1026" s="628" t="s">
        <v>1517</v>
      </c>
      <c r="D1026" s="664"/>
      <c r="E1026" s="664"/>
      <c r="F1026" s="664"/>
      <c r="G1026" s="664"/>
      <c r="H1026" s="664"/>
      <c r="I1026" s="664"/>
      <c r="J1026" s="664"/>
      <c r="K1026" s="664"/>
      <c r="L1026" s="664"/>
      <c r="M1026" s="664"/>
      <c r="N1026" s="664"/>
      <c r="O1026" s="664"/>
      <c r="P1026" s="664"/>
      <c r="Q1026" s="1213" t="s">
        <v>849</v>
      </c>
      <c r="R1026" s="627" t="s">
        <v>1050</v>
      </c>
      <c r="S1026" s="1243"/>
      <c r="T1026" s="1213" t="s">
        <v>849</v>
      </c>
      <c r="U1026" s="627" t="s">
        <v>1051</v>
      </c>
      <c r="V1026" s="1243"/>
      <c r="W1026" s="1213" t="s">
        <v>849</v>
      </c>
      <c r="X1026" s="627" t="s">
        <v>1052</v>
      </c>
      <c r="Y1026" s="1243"/>
      <c r="Z1026" s="141"/>
      <c r="AA1026" s="794">
        <f>IF(Q1026="?",0,IF(Q1026&lt;&gt;"",1,0))+IF(T1026="?",0,IF(T1026&lt;&gt;"",1,0))+IF(W1026="?",0,IF(W1026&lt;&gt;"",1,0))</f>
        <v>0</v>
      </c>
    </row>
    <row r="1027" spans="1:28" ht="9" customHeight="1" x14ac:dyDescent="0.2">
      <c r="A1027" s="269"/>
      <c r="B1027" s="259"/>
      <c r="C1027" s="627"/>
      <c r="D1027" s="627"/>
      <c r="E1027" s="627"/>
      <c r="F1027" s="627"/>
      <c r="G1027" s="627"/>
      <c r="H1027" s="627"/>
      <c r="I1027" s="627"/>
      <c r="J1027" s="627"/>
      <c r="K1027" s="627"/>
      <c r="L1027" s="627"/>
      <c r="M1027" s="627"/>
      <c r="N1027" s="627"/>
      <c r="O1027" s="627"/>
      <c r="P1027" s="627"/>
      <c r="Q1027" s="627"/>
      <c r="R1027" s="627"/>
      <c r="S1027" s="627"/>
      <c r="T1027" s="627"/>
      <c r="U1027" s="627"/>
      <c r="V1027" s="627"/>
      <c r="W1027" s="627"/>
      <c r="X1027" s="627"/>
      <c r="Y1027" s="206"/>
      <c r="Z1027" s="175"/>
      <c r="AA1027" s="794"/>
      <c r="AB1027" s="313"/>
    </row>
    <row r="1028" spans="1:28" s="312" customFormat="1" ht="27" customHeight="1" x14ac:dyDescent="0.2">
      <c r="A1028" s="397" t="s">
        <v>219</v>
      </c>
      <c r="B1028" s="155"/>
      <c r="C1028" s="2338" t="s">
        <v>1521</v>
      </c>
      <c r="D1028" s="2339"/>
      <c r="E1028" s="2339"/>
      <c r="F1028" s="2339"/>
      <c r="G1028" s="2339"/>
      <c r="H1028" s="2339"/>
      <c r="I1028" s="2339"/>
      <c r="J1028" s="2339"/>
      <c r="K1028" s="2339"/>
      <c r="L1028" s="2339"/>
      <c r="M1028" s="2339"/>
      <c r="N1028" s="2339"/>
      <c r="O1028" s="2339"/>
      <c r="P1028" s="2339"/>
      <c r="Q1028" s="2339"/>
      <c r="R1028" s="2339"/>
      <c r="S1028" s="2339"/>
      <c r="T1028" s="2340"/>
      <c r="U1028" s="2340"/>
      <c r="V1028" s="2340"/>
      <c r="W1028" s="2340"/>
      <c r="X1028" s="2341"/>
      <c r="Y1028" s="225"/>
      <c r="Z1028" s="156"/>
      <c r="AA1028" s="794"/>
      <c r="AB1028" s="313"/>
    </row>
    <row r="1029" spans="1:28" ht="5.25" customHeight="1" x14ac:dyDescent="0.2">
      <c r="A1029" s="269"/>
      <c r="B1029" s="259"/>
      <c r="C1029" s="627"/>
      <c r="D1029" s="627"/>
      <c r="E1029" s="627"/>
      <c r="F1029" s="627"/>
      <c r="G1029" s="627"/>
      <c r="H1029" s="627"/>
      <c r="I1029" s="627"/>
      <c r="J1029" s="627"/>
      <c r="K1029" s="627"/>
      <c r="L1029" s="627"/>
      <c r="M1029" s="627"/>
      <c r="N1029" s="627"/>
      <c r="O1029" s="627"/>
      <c r="P1029" s="627"/>
      <c r="Q1029" s="627"/>
      <c r="R1029" s="627"/>
      <c r="S1029" s="627"/>
      <c r="T1029" s="627"/>
      <c r="U1029" s="627"/>
      <c r="V1029" s="627"/>
      <c r="W1029" s="627"/>
      <c r="X1029" s="627"/>
      <c r="Y1029" s="206"/>
      <c r="Z1029" s="175"/>
      <c r="AA1029" s="794"/>
      <c r="AB1029" s="313"/>
    </row>
    <row r="1030" spans="1:28" s="313" customFormat="1" ht="21" customHeight="1" x14ac:dyDescent="0.2">
      <c r="A1030" s="272" t="s">
        <v>1251</v>
      </c>
      <c r="B1030" s="216"/>
      <c r="C1030" s="2342" t="s">
        <v>1370</v>
      </c>
      <c r="D1030" s="2342"/>
      <c r="E1030" s="2342"/>
      <c r="F1030" s="2342"/>
      <c r="G1030" s="2342"/>
      <c r="H1030" s="2342"/>
      <c r="I1030" s="2342"/>
      <c r="J1030" s="2342"/>
      <c r="K1030" s="2342"/>
      <c r="L1030" s="2342"/>
      <c r="M1030" s="664"/>
      <c r="N1030" s="2343"/>
      <c r="O1030" s="2344"/>
      <c r="P1030" s="2345"/>
      <c r="Q1030" s="627" t="s">
        <v>783</v>
      </c>
      <c r="R1030" s="664"/>
      <c r="S1030" s="664"/>
      <c r="T1030" s="2343"/>
      <c r="U1030" s="2343"/>
      <c r="V1030" s="2343"/>
      <c r="W1030" s="627" t="s">
        <v>1043</v>
      </c>
      <c r="X1030" s="664"/>
      <c r="Y1030" s="664"/>
      <c r="Z1030" s="141"/>
      <c r="AA1030" s="794">
        <f>IF(N1030="?",0,IF(N1030&lt;&gt;"",1,0))+IF(T1030="?",0,IF(T1030&lt;&gt;"",1,0))</f>
        <v>0</v>
      </c>
    </row>
    <row r="1031" spans="1:28" s="313" customFormat="1" ht="5.25" customHeight="1" x14ac:dyDescent="0.2">
      <c r="A1031" s="269"/>
      <c r="B1031" s="216"/>
      <c r="C1031" s="664"/>
      <c r="D1031" s="664"/>
      <c r="E1031" s="628"/>
      <c r="F1031" s="628"/>
      <c r="G1031" s="628"/>
      <c r="H1031" s="628"/>
      <c r="I1031" s="628"/>
      <c r="J1031" s="628"/>
      <c r="K1031" s="628"/>
      <c r="L1031" s="628"/>
      <c r="M1031" s="628"/>
      <c r="N1031" s="628"/>
      <c r="O1031" s="628"/>
      <c r="P1031" s="628"/>
      <c r="Q1031" s="628"/>
      <c r="R1031" s="664"/>
      <c r="S1031" s="664"/>
      <c r="T1031" s="664"/>
      <c r="U1031" s="664"/>
      <c r="V1031" s="664"/>
      <c r="W1031" s="664"/>
      <c r="X1031" s="628"/>
      <c r="Y1031" s="1243"/>
      <c r="Z1031" s="141"/>
      <c r="AA1031" s="794"/>
    </row>
    <row r="1032" spans="1:28" s="312" customFormat="1" ht="27" customHeight="1" x14ac:dyDescent="0.2">
      <c r="A1032" s="397" t="s">
        <v>219</v>
      </c>
      <c r="B1032" s="155"/>
      <c r="C1032" s="2338" t="s">
        <v>1262</v>
      </c>
      <c r="D1032" s="2339"/>
      <c r="E1032" s="2339"/>
      <c r="F1032" s="2339"/>
      <c r="G1032" s="2339"/>
      <c r="H1032" s="2339"/>
      <c r="I1032" s="2339"/>
      <c r="J1032" s="2339"/>
      <c r="K1032" s="2339"/>
      <c r="L1032" s="2339"/>
      <c r="M1032" s="2339"/>
      <c r="N1032" s="2339"/>
      <c r="O1032" s="2339"/>
      <c r="P1032" s="2339"/>
      <c r="Q1032" s="2339"/>
      <c r="R1032" s="2339"/>
      <c r="S1032" s="2339"/>
      <c r="T1032" s="2340"/>
      <c r="U1032" s="2340"/>
      <c r="V1032" s="2340"/>
      <c r="W1032" s="2340"/>
      <c r="X1032" s="2341"/>
      <c r="Y1032" s="225"/>
      <c r="Z1032" s="156"/>
      <c r="AA1032" s="794"/>
      <c r="AB1032" s="313"/>
    </row>
    <row r="1033" spans="1:28" s="313" customFormat="1" ht="5.25" customHeight="1" x14ac:dyDescent="0.2">
      <c r="A1033" s="269"/>
      <c r="B1033" s="216"/>
      <c r="C1033" s="664"/>
      <c r="D1033" s="664"/>
      <c r="E1033" s="628"/>
      <c r="F1033" s="628"/>
      <c r="G1033" s="628"/>
      <c r="H1033" s="628"/>
      <c r="I1033" s="628"/>
      <c r="J1033" s="628"/>
      <c r="K1033" s="628"/>
      <c r="L1033" s="628"/>
      <c r="M1033" s="628"/>
      <c r="N1033" s="628"/>
      <c r="O1033" s="628"/>
      <c r="P1033" s="628"/>
      <c r="Q1033" s="628"/>
      <c r="R1033" s="664"/>
      <c r="S1033" s="664"/>
      <c r="T1033" s="664"/>
      <c r="U1033" s="664"/>
      <c r="V1033" s="664"/>
      <c r="W1033" s="664"/>
      <c r="X1033" s="628"/>
      <c r="Y1033" s="1243"/>
      <c r="Z1033" s="141"/>
      <c r="AA1033" s="794"/>
    </row>
    <row r="1034" spans="1:28" s="313" customFormat="1" ht="21" customHeight="1" x14ac:dyDescent="0.2">
      <c r="A1034" s="272" t="s">
        <v>1252</v>
      </c>
      <c r="B1034" s="216"/>
      <c r="C1034" s="2342" t="s">
        <v>1371</v>
      </c>
      <c r="D1034" s="2342"/>
      <c r="E1034" s="2342"/>
      <c r="F1034" s="2342"/>
      <c r="G1034" s="2342"/>
      <c r="H1034" s="2342"/>
      <c r="I1034" s="2342"/>
      <c r="J1034" s="2342"/>
      <c r="K1034" s="2342"/>
      <c r="L1034" s="2342"/>
      <c r="M1034" s="664"/>
      <c r="N1034" s="2343"/>
      <c r="O1034" s="2344"/>
      <c r="P1034" s="2345"/>
      <c r="Q1034" s="627" t="s">
        <v>783</v>
      </c>
      <c r="R1034" s="664"/>
      <c r="S1034" s="664"/>
      <c r="T1034" s="2343"/>
      <c r="U1034" s="2344"/>
      <c r="V1034" s="2345"/>
      <c r="W1034" s="627" t="s">
        <v>1043</v>
      </c>
      <c r="X1034" s="664"/>
      <c r="Y1034" s="664"/>
      <c r="Z1034" s="141"/>
      <c r="AA1034" s="794">
        <f>IF(N1034="?",0,IF(N1034&lt;&gt;"",1,0))+IF(T1034="?",0,IF(T1034&lt;&gt;"",1,0))</f>
        <v>0</v>
      </c>
    </row>
    <row r="1035" spans="1:28" s="313" customFormat="1" ht="9" customHeight="1" x14ac:dyDescent="0.2">
      <c r="A1035" s="269"/>
      <c r="B1035" s="259"/>
      <c r="C1035" s="627"/>
      <c r="D1035" s="627"/>
      <c r="E1035" s="627"/>
      <c r="F1035" s="627"/>
      <c r="G1035" s="627"/>
      <c r="H1035" s="627"/>
      <c r="I1035" s="627"/>
      <c r="J1035" s="627"/>
      <c r="K1035" s="627"/>
      <c r="L1035" s="627"/>
      <c r="M1035" s="627"/>
      <c r="N1035" s="627"/>
      <c r="O1035" s="627"/>
      <c r="P1035" s="627"/>
      <c r="Q1035" s="627"/>
      <c r="R1035" s="627"/>
      <c r="S1035" s="627"/>
      <c r="T1035" s="627"/>
      <c r="U1035" s="627"/>
      <c r="V1035" s="627"/>
      <c r="W1035" s="627"/>
      <c r="X1035" s="627"/>
      <c r="Y1035" s="206"/>
      <c r="Z1035" s="175"/>
      <c r="AA1035" s="794"/>
    </row>
    <row r="1036" spans="1:28" s="312" customFormat="1" ht="23.25" customHeight="1" x14ac:dyDescent="0.2">
      <c r="A1036" s="397" t="s">
        <v>219</v>
      </c>
      <c r="B1036" s="155"/>
      <c r="C1036" s="2320" t="s">
        <v>1491</v>
      </c>
      <c r="D1036" s="2321"/>
      <c r="E1036" s="2321"/>
      <c r="F1036" s="2321"/>
      <c r="G1036" s="2321"/>
      <c r="H1036" s="2321"/>
      <c r="I1036" s="2321"/>
      <c r="J1036" s="2321"/>
      <c r="K1036" s="2321"/>
      <c r="L1036" s="2321"/>
      <c r="M1036" s="2321"/>
      <c r="N1036" s="2321"/>
      <c r="O1036" s="2321"/>
      <c r="P1036" s="2321"/>
      <c r="Q1036" s="2321"/>
      <c r="R1036" s="2321"/>
      <c r="S1036" s="2321"/>
      <c r="T1036" s="2346"/>
      <c r="U1036" s="2346"/>
      <c r="V1036" s="2346"/>
      <c r="W1036" s="2346"/>
      <c r="X1036" s="2347"/>
      <c r="Y1036" s="225"/>
      <c r="Z1036" s="156"/>
      <c r="AA1036" s="794"/>
      <c r="AB1036" s="313"/>
    </row>
    <row r="1037" spans="1:28" s="313" customFormat="1" ht="5.25" customHeight="1" x14ac:dyDescent="0.2">
      <c r="A1037" s="269"/>
      <c r="B1037" s="259"/>
      <c r="C1037" s="627"/>
      <c r="D1037" s="627"/>
      <c r="E1037" s="627"/>
      <c r="F1037" s="627"/>
      <c r="G1037" s="627"/>
      <c r="H1037" s="627"/>
      <c r="I1037" s="627"/>
      <c r="J1037" s="627"/>
      <c r="K1037" s="627"/>
      <c r="L1037" s="627"/>
      <c r="M1037" s="627"/>
      <c r="N1037" s="627"/>
      <c r="O1037" s="627"/>
      <c r="P1037" s="627"/>
      <c r="Q1037" s="627"/>
      <c r="R1037" s="627"/>
      <c r="S1037" s="627"/>
      <c r="T1037" s="627"/>
      <c r="U1037" s="627"/>
      <c r="V1037" s="627"/>
      <c r="W1037" s="627"/>
      <c r="X1037" s="627"/>
      <c r="Y1037" s="206"/>
      <c r="Z1037" s="175"/>
      <c r="AA1037" s="794"/>
    </row>
    <row r="1038" spans="1:28" s="313" customFormat="1" ht="21" customHeight="1" x14ac:dyDescent="0.2">
      <c r="A1038" s="272" t="s">
        <v>1074</v>
      </c>
      <c r="B1038" s="216"/>
      <c r="C1038" s="628" t="s">
        <v>1831</v>
      </c>
      <c r="D1038" s="664"/>
      <c r="E1038" s="664"/>
      <c r="F1038" s="664"/>
      <c r="G1038" s="664"/>
      <c r="H1038" s="664"/>
      <c r="I1038" s="664"/>
      <c r="J1038" s="628"/>
      <c r="K1038" s="628"/>
      <c r="L1038" s="628"/>
      <c r="M1038" s="628"/>
      <c r="N1038" s="628"/>
      <c r="O1038" s="628"/>
      <c r="P1038" s="628"/>
      <c r="Q1038" s="628"/>
      <c r="R1038" s="628"/>
      <c r="S1038" s="628"/>
      <c r="T1038" s="2343"/>
      <c r="U1038" s="2344"/>
      <c r="V1038" s="2345"/>
      <c r="W1038" s="627" t="s">
        <v>122</v>
      </c>
      <c r="X1038" s="664"/>
      <c r="Y1038" s="664"/>
      <c r="Z1038" s="141"/>
      <c r="AA1038" s="794">
        <f>IF(T1038="?",0,IF(T1038&lt;&gt;"",1,0))</f>
        <v>0</v>
      </c>
    </row>
    <row r="1039" spans="1:28" s="313" customFormat="1" ht="5.25" customHeight="1" x14ac:dyDescent="0.2">
      <c r="A1039" s="269"/>
      <c r="B1039" s="259"/>
      <c r="C1039" s="627"/>
      <c r="D1039" s="627"/>
      <c r="E1039" s="627"/>
      <c r="F1039" s="627"/>
      <c r="G1039" s="627"/>
      <c r="H1039" s="627"/>
      <c r="I1039" s="627"/>
      <c r="J1039" s="627"/>
      <c r="K1039" s="627"/>
      <c r="L1039" s="627"/>
      <c r="M1039" s="627"/>
      <c r="N1039" s="627"/>
      <c r="O1039" s="627"/>
      <c r="P1039" s="627"/>
      <c r="Q1039" s="627"/>
      <c r="R1039" s="627"/>
      <c r="S1039" s="627"/>
      <c r="T1039" s="627"/>
      <c r="U1039" s="627"/>
      <c r="V1039" s="627"/>
      <c r="W1039" s="627"/>
      <c r="X1039" s="206"/>
      <c r="Y1039" s="206"/>
      <c r="Z1039" s="175"/>
      <c r="AA1039" s="794"/>
    </row>
    <row r="1040" spans="1:28" s="313" customFormat="1" ht="21" customHeight="1" x14ac:dyDescent="0.2">
      <c r="A1040" s="272" t="s">
        <v>1587</v>
      </c>
      <c r="B1040" s="216"/>
      <c r="C1040" s="628" t="s">
        <v>1749</v>
      </c>
      <c r="D1040" s="664"/>
      <c r="E1040" s="664"/>
      <c r="F1040" s="664"/>
      <c r="G1040" s="664"/>
      <c r="H1040" s="664"/>
      <c r="I1040" s="664"/>
      <c r="J1040" s="628"/>
      <c r="K1040" s="628"/>
      <c r="L1040" s="628"/>
      <c r="M1040" s="664"/>
      <c r="N1040" s="2348"/>
      <c r="O1040" s="2349"/>
      <c r="P1040" s="2350"/>
      <c r="Q1040" s="627" t="s">
        <v>1493</v>
      </c>
      <c r="R1040" s="628"/>
      <c r="S1040" s="628"/>
      <c r="T1040" s="2348"/>
      <c r="U1040" s="2349"/>
      <c r="V1040" s="2350"/>
      <c r="W1040" s="627" t="s">
        <v>1492</v>
      </c>
      <c r="X1040" s="664"/>
      <c r="Y1040" s="664"/>
      <c r="Z1040" s="141"/>
      <c r="AA1040" s="794">
        <f>IF(N1040="?",0,IF(N1040&lt;&gt;"",1,0))+IF(T1040="?",0,IF(T1040&lt;&gt;"",1,0))</f>
        <v>0</v>
      </c>
    </row>
    <row r="1041" spans="1:28" s="313" customFormat="1" ht="9" customHeight="1" x14ac:dyDescent="0.2">
      <c r="A1041" s="269"/>
      <c r="B1041" s="259"/>
      <c r="C1041" s="627"/>
      <c r="D1041" s="627"/>
      <c r="E1041" s="627"/>
      <c r="F1041" s="627"/>
      <c r="G1041" s="627"/>
      <c r="H1041" s="627"/>
      <c r="I1041" s="627"/>
      <c r="J1041" s="627"/>
      <c r="K1041" s="627"/>
      <c r="L1041" s="627"/>
      <c r="M1041" s="627"/>
      <c r="N1041" s="627"/>
      <c r="O1041" s="627"/>
      <c r="P1041" s="627"/>
      <c r="Q1041" s="627"/>
      <c r="R1041" s="627"/>
      <c r="S1041" s="627"/>
      <c r="T1041" s="627"/>
      <c r="U1041" s="627"/>
      <c r="V1041" s="627"/>
      <c r="W1041" s="627"/>
      <c r="X1041" s="627"/>
      <c r="Y1041" s="206"/>
      <c r="Z1041" s="175"/>
      <c r="AA1041" s="794"/>
    </row>
    <row r="1042" spans="1:28" s="313" customFormat="1" ht="36" customHeight="1" x14ac:dyDescent="0.2">
      <c r="A1042" s="746" t="s">
        <v>219</v>
      </c>
      <c r="B1042" s="221"/>
      <c r="C1042" s="1543" t="s">
        <v>1516</v>
      </c>
      <c r="D1042" s="2218"/>
      <c r="E1042" s="2218"/>
      <c r="F1042" s="2218"/>
      <c r="G1042" s="2218"/>
      <c r="H1042" s="2218"/>
      <c r="I1042" s="2218"/>
      <c r="J1042" s="2218"/>
      <c r="K1042" s="2218"/>
      <c r="L1042" s="2218"/>
      <c r="M1042" s="2218"/>
      <c r="N1042" s="2218"/>
      <c r="O1042" s="2218"/>
      <c r="P1042" s="2218"/>
      <c r="Q1042" s="2218"/>
      <c r="R1042" s="2218"/>
      <c r="S1042" s="2218"/>
      <c r="T1042" s="2218"/>
      <c r="U1042" s="2218"/>
      <c r="V1042" s="2218"/>
      <c r="W1042" s="2218"/>
      <c r="X1042" s="2219"/>
      <c r="Y1042" s="1240"/>
      <c r="Z1042" s="254"/>
      <c r="AA1042" s="794"/>
    </row>
    <row r="1043" spans="1:28" s="313" customFormat="1" ht="5.25" customHeight="1" x14ac:dyDescent="0.2">
      <c r="A1043" s="269"/>
      <c r="B1043" s="259"/>
      <c r="C1043" s="627"/>
      <c r="D1043" s="627"/>
      <c r="E1043" s="627"/>
      <c r="F1043" s="627"/>
      <c r="G1043" s="627"/>
      <c r="H1043" s="627"/>
      <c r="I1043" s="627"/>
      <c r="J1043" s="627"/>
      <c r="K1043" s="627"/>
      <c r="L1043" s="627"/>
      <c r="M1043" s="627"/>
      <c r="N1043" s="627"/>
      <c r="O1043" s="627"/>
      <c r="P1043" s="627"/>
      <c r="Q1043" s="627"/>
      <c r="R1043" s="627"/>
      <c r="S1043" s="627"/>
      <c r="T1043" s="627"/>
      <c r="U1043" s="627"/>
      <c r="V1043" s="627"/>
      <c r="W1043" s="627"/>
      <c r="X1043" s="627"/>
      <c r="Y1043" s="206"/>
      <c r="Z1043" s="175"/>
      <c r="AA1043" s="794"/>
    </row>
    <row r="1044" spans="1:28" s="313" customFormat="1" ht="12" customHeight="1" x14ac:dyDescent="0.2">
      <c r="A1044" s="269"/>
      <c r="B1044" s="216"/>
      <c r="C1044" s="242" t="s">
        <v>1495</v>
      </c>
      <c r="D1044" s="1149"/>
      <c r="E1044" s="1149"/>
      <c r="F1044" s="1149"/>
      <c r="G1044" s="1149"/>
      <c r="H1044" s="1149"/>
      <c r="I1044" s="1149"/>
      <c r="J1044" s="1149"/>
      <c r="K1044" s="1149"/>
      <c r="L1044" s="1149"/>
      <c r="M1044" s="1149"/>
      <c r="N1044" s="1149"/>
      <c r="O1044" s="1149"/>
      <c r="P1044" s="1149"/>
      <c r="Q1044" s="1149"/>
      <c r="R1044" s="1149"/>
      <c r="S1044" s="1149"/>
      <c r="T1044" s="1149"/>
      <c r="U1044" s="1149"/>
      <c r="V1044" s="1149"/>
      <c r="W1044" s="1149"/>
      <c r="X1044" s="1149"/>
      <c r="Y1044" s="1243"/>
      <c r="Z1044" s="141"/>
      <c r="AA1044" s="794"/>
    </row>
    <row r="1045" spans="1:28" s="313" customFormat="1" ht="5.25" customHeight="1" thickBot="1" x14ac:dyDescent="0.25">
      <c r="A1045" s="269"/>
      <c r="B1045" s="216"/>
      <c r="C1045" s="1139"/>
      <c r="D1045" s="1135"/>
      <c r="E1045" s="1136"/>
      <c r="F1045" s="1136"/>
      <c r="G1045" s="1143"/>
      <c r="H1045" s="708"/>
      <c r="I1045" s="708"/>
      <c r="J1045" s="708"/>
      <c r="K1045" s="708"/>
      <c r="L1045" s="708"/>
      <c r="M1045" s="708"/>
      <c r="N1045" s="708"/>
      <c r="O1045" s="708"/>
      <c r="P1045" s="708"/>
      <c r="Q1045" s="708"/>
      <c r="R1045" s="708"/>
      <c r="S1045" s="1145"/>
      <c r="T1045" s="1145"/>
      <c r="U1045" s="1145"/>
      <c r="V1045" s="1145"/>
      <c r="W1045" s="1145"/>
      <c r="X1045" s="1144"/>
      <c r="Y1045" s="1243"/>
      <c r="Z1045" s="141"/>
      <c r="AA1045" s="794"/>
    </row>
    <row r="1046" spans="1:28" s="313" customFormat="1" ht="24" customHeight="1" thickTop="1" thickBot="1" x14ac:dyDescent="0.25">
      <c r="A1046" s="1236" t="s">
        <v>1588</v>
      </c>
      <c r="B1046" s="216"/>
      <c r="C1046" s="2313" t="s">
        <v>849</v>
      </c>
      <c r="D1046" s="2314"/>
      <c r="E1046" s="2315"/>
      <c r="F1046" s="2316"/>
      <c r="G1046" s="2317"/>
      <c r="H1046" s="1363"/>
      <c r="I1046" s="1363"/>
      <c r="J1046" s="1363"/>
      <c r="K1046" s="1363"/>
      <c r="L1046" s="1363"/>
      <c r="M1046" s="1363"/>
      <c r="N1046" s="1363"/>
      <c r="O1046" s="1363"/>
      <c r="P1046" s="1363"/>
      <c r="Q1046" s="1363"/>
      <c r="R1046" s="1363"/>
      <c r="S1046" s="1363"/>
      <c r="T1046" s="1363"/>
      <c r="U1046" s="1363"/>
      <c r="V1046" s="1363"/>
      <c r="W1046" s="1363"/>
      <c r="X1046" s="2318"/>
      <c r="Y1046" s="1243"/>
      <c r="Z1046" s="141"/>
      <c r="AA1046" s="794">
        <f>IF(C1046="?",0,IF(C1046&lt;&gt;"",1,0))+IF(G1046="?",0,IF(G1046&lt;&gt;"",1,0))</f>
        <v>0</v>
      </c>
    </row>
    <row r="1047" spans="1:28" s="313" customFormat="1" ht="5.25" customHeight="1" thickTop="1" x14ac:dyDescent="0.2">
      <c r="A1047" s="269"/>
      <c r="B1047" s="216"/>
      <c r="C1047" s="1141"/>
      <c r="D1047" s="1134"/>
      <c r="E1047" s="215"/>
      <c r="F1047" s="215"/>
      <c r="G1047" s="1146"/>
      <c r="H1047" s="227"/>
      <c r="I1047" s="227"/>
      <c r="J1047" s="227"/>
      <c r="K1047" s="227"/>
      <c r="L1047" s="227"/>
      <c r="M1047" s="227"/>
      <c r="N1047" s="227"/>
      <c r="O1047" s="227"/>
      <c r="P1047" s="227"/>
      <c r="Q1047" s="227"/>
      <c r="R1047" s="227"/>
      <c r="S1047" s="227"/>
      <c r="T1047" s="227"/>
      <c r="U1047" s="227"/>
      <c r="V1047" s="227"/>
      <c r="W1047" s="227"/>
      <c r="X1047" s="1147"/>
      <c r="Y1047" s="1243"/>
      <c r="Z1047" s="141"/>
      <c r="AA1047" s="794"/>
    </row>
    <row r="1048" spans="1:28" s="313" customFormat="1" ht="9" customHeight="1" x14ac:dyDescent="0.2">
      <c r="A1048" s="265" t="str">
        <f>IF(L991&lt;&gt;"",L991,"")</f>
        <v/>
      </c>
      <c r="B1048" s="635"/>
      <c r="C1048" s="262"/>
      <c r="D1048" s="262"/>
      <c r="E1048" s="262"/>
      <c r="F1048" s="262"/>
      <c r="G1048" s="262"/>
      <c r="H1048" s="262"/>
      <c r="I1048" s="262"/>
      <c r="J1048" s="262"/>
      <c r="K1048" s="262"/>
      <c r="L1048" s="262"/>
      <c r="M1048" s="262"/>
      <c r="N1048" s="262"/>
      <c r="O1048" s="262"/>
      <c r="P1048" s="262"/>
      <c r="Q1048" s="262"/>
      <c r="R1048" s="262"/>
      <c r="S1048" s="262"/>
      <c r="T1048" s="262"/>
      <c r="U1048" s="262"/>
      <c r="V1048" s="262"/>
      <c r="W1048" s="262"/>
      <c r="X1048" s="262"/>
      <c r="Y1048" s="668"/>
      <c r="Z1048" s="196"/>
      <c r="AA1048" s="794"/>
    </row>
    <row r="1049" spans="1:28" s="313" customFormat="1" ht="5.25" customHeight="1" x14ac:dyDescent="0.2">
      <c r="A1049" s="269"/>
      <c r="B1049" s="1237"/>
      <c r="C1049" s="817"/>
      <c r="D1049" s="817"/>
      <c r="E1049" s="817"/>
      <c r="F1049" s="817"/>
      <c r="G1049" s="817"/>
      <c r="H1049" s="817"/>
      <c r="I1049" s="817"/>
      <c r="J1049" s="817"/>
      <c r="K1049" s="817"/>
      <c r="L1049" s="817"/>
      <c r="M1049" s="817"/>
      <c r="N1049" s="817"/>
      <c r="O1049" s="817"/>
      <c r="P1049" s="817"/>
      <c r="Q1049" s="817"/>
      <c r="R1049" s="817"/>
      <c r="S1049" s="817"/>
      <c r="T1049" s="817"/>
      <c r="U1049" s="817"/>
      <c r="V1049" s="817"/>
      <c r="W1049" s="817"/>
      <c r="X1049" s="817"/>
      <c r="Y1049" s="1238"/>
      <c r="Z1049" s="871"/>
      <c r="AA1049" s="794"/>
    </row>
    <row r="1050" spans="1:28" s="313" customFormat="1" ht="24" customHeight="1" x14ac:dyDescent="0.2">
      <c r="A1050" s="385"/>
      <c r="B1050" s="259"/>
      <c r="C1050" s="224" t="s">
        <v>1759</v>
      </c>
      <c r="D1050" s="627"/>
      <c r="E1050" s="627"/>
      <c r="F1050" s="627"/>
      <c r="G1050" s="627"/>
      <c r="H1050" s="627"/>
      <c r="I1050" s="627"/>
      <c r="J1050" s="627"/>
      <c r="K1050" s="627"/>
      <c r="L1050" s="627"/>
      <c r="M1050" s="2319" t="str">
        <f>IF(J1012&lt;&gt;"",J1012,"")</f>
        <v/>
      </c>
      <c r="N1050" s="1751"/>
      <c r="O1050" s="1751"/>
      <c r="P1050" s="1751"/>
      <c r="Q1050" s="1751"/>
      <c r="R1050" s="1751"/>
      <c r="S1050" s="1751"/>
      <c r="T1050" s="1751"/>
      <c r="U1050" s="1751"/>
      <c r="V1050" s="1751"/>
      <c r="W1050" s="1751"/>
      <c r="X1050" s="1751"/>
      <c r="Y1050" s="206"/>
      <c r="Z1050" s="175"/>
      <c r="AA1050" s="794"/>
    </row>
    <row r="1051" spans="1:28" s="764" customFormat="1" ht="5.25" customHeight="1" x14ac:dyDescent="0.2">
      <c r="A1051" s="269"/>
      <c r="B1051" s="216"/>
      <c r="C1051" s="627"/>
      <c r="D1051" s="628"/>
      <c r="E1051" s="627"/>
      <c r="F1051" s="627"/>
      <c r="G1051" s="627"/>
      <c r="H1051" s="627"/>
      <c r="I1051" s="627"/>
      <c r="J1051" s="627"/>
      <c r="K1051" s="627"/>
      <c r="L1051" s="627"/>
      <c r="M1051" s="627"/>
      <c r="N1051" s="627"/>
      <c r="O1051" s="627"/>
      <c r="P1051" s="627"/>
      <c r="Q1051" s="627"/>
      <c r="R1051" s="627"/>
      <c r="S1051" s="1241"/>
      <c r="T1051" s="1241"/>
      <c r="U1051" s="1241"/>
      <c r="V1051" s="1241"/>
      <c r="W1051" s="1241"/>
      <c r="X1051" s="1241"/>
      <c r="Y1051" s="1243"/>
      <c r="Z1051" s="141"/>
      <c r="AA1051" s="797"/>
      <c r="AB1051" s="313"/>
    </row>
    <row r="1052" spans="1:28" s="312" customFormat="1" ht="15" customHeight="1" x14ac:dyDescent="0.2">
      <c r="A1052" s="397" t="s">
        <v>219</v>
      </c>
      <c r="B1052" s="155"/>
      <c r="C1052" s="2320" t="s">
        <v>1054</v>
      </c>
      <c r="D1052" s="2321"/>
      <c r="E1052" s="2321"/>
      <c r="F1052" s="2321"/>
      <c r="G1052" s="2321"/>
      <c r="H1052" s="2321"/>
      <c r="I1052" s="2321"/>
      <c r="J1052" s="2321"/>
      <c r="K1052" s="2321"/>
      <c r="L1052" s="2321"/>
      <c r="M1052" s="2321"/>
      <c r="N1052" s="2321"/>
      <c r="O1052" s="2321"/>
      <c r="P1052" s="2321"/>
      <c r="Q1052" s="2321"/>
      <c r="R1052" s="2321"/>
      <c r="S1052" s="2321"/>
      <c r="T1052" s="2322"/>
      <c r="U1052" s="2322"/>
      <c r="V1052" s="2322"/>
      <c r="W1052" s="2322"/>
      <c r="X1052" s="2323"/>
      <c r="Y1052" s="225"/>
      <c r="Z1052" s="156"/>
      <c r="AA1052" s="794"/>
      <c r="AB1052" s="313"/>
    </row>
    <row r="1053" spans="1:28" s="313" customFormat="1" ht="9" customHeight="1" x14ac:dyDescent="0.2">
      <c r="A1053" s="269"/>
      <c r="B1053" s="259"/>
      <c r="C1053" s="627"/>
      <c r="D1053" s="627"/>
      <c r="E1053" s="627"/>
      <c r="F1053" s="627"/>
      <c r="G1053" s="627"/>
      <c r="H1053" s="627"/>
      <c r="I1053" s="627"/>
      <c r="J1053" s="627"/>
      <c r="K1053" s="627"/>
      <c r="L1053" s="627"/>
      <c r="M1053" s="627"/>
      <c r="N1053" s="627"/>
      <c r="O1053" s="627"/>
      <c r="P1053" s="627"/>
      <c r="Q1053" s="627"/>
      <c r="R1053" s="627"/>
      <c r="S1053" s="627"/>
      <c r="T1053" s="627"/>
      <c r="U1053" s="627"/>
      <c r="V1053" s="627"/>
      <c r="W1053" s="627"/>
      <c r="X1053" s="627"/>
      <c r="Y1053" s="206"/>
      <c r="Z1053" s="175"/>
      <c r="AA1053" s="794"/>
    </row>
    <row r="1054" spans="1:28" s="313" customFormat="1" ht="21" customHeight="1" x14ac:dyDescent="0.2">
      <c r="A1054" s="272" t="s">
        <v>1744</v>
      </c>
      <c r="B1054" s="216"/>
      <c r="C1054" s="627"/>
      <c r="D1054" s="1213" t="s">
        <v>849</v>
      </c>
      <c r="E1054" s="627" t="s">
        <v>1673</v>
      </c>
      <c r="F1054" s="627"/>
      <c r="G1054" s="627"/>
      <c r="H1054" s="627"/>
      <c r="I1054" s="627"/>
      <c r="J1054" s="627"/>
      <c r="K1054" s="627"/>
      <c r="L1054" s="627"/>
      <c r="M1054" s="627"/>
      <c r="N1054" s="627"/>
      <c r="O1054" s="627"/>
      <c r="P1054" s="627"/>
      <c r="Q1054" s="627"/>
      <c r="R1054" s="627"/>
      <c r="S1054" s="627"/>
      <c r="T1054" s="627"/>
      <c r="U1054" s="627"/>
      <c r="V1054" s="627"/>
      <c r="W1054" s="627"/>
      <c r="X1054" s="627"/>
      <c r="Y1054" s="206"/>
      <c r="Z1054" s="141"/>
      <c r="AA1054" s="794">
        <f>IF(D1054="?",0,IF(D1054&lt;&gt;"",1,0))</f>
        <v>0</v>
      </c>
    </row>
    <row r="1055" spans="1:28" s="764" customFormat="1" ht="5.25" customHeight="1" x14ac:dyDescent="0.2">
      <c r="A1055" s="269"/>
      <c r="B1055" s="216"/>
      <c r="C1055" s="627"/>
      <c r="D1055" s="628"/>
      <c r="E1055" s="627"/>
      <c r="F1055" s="627"/>
      <c r="G1055" s="627"/>
      <c r="H1055" s="627"/>
      <c r="I1055" s="627"/>
      <c r="J1055" s="627"/>
      <c r="K1055" s="627"/>
      <c r="L1055" s="627"/>
      <c r="M1055" s="627"/>
      <c r="N1055" s="627"/>
      <c r="O1055" s="627"/>
      <c r="P1055" s="627"/>
      <c r="Q1055" s="627"/>
      <c r="R1055" s="627"/>
      <c r="S1055" s="1241"/>
      <c r="T1055" s="1241"/>
      <c r="U1055" s="1241"/>
      <c r="V1055" s="1241"/>
      <c r="W1055" s="1241"/>
      <c r="X1055" s="1241"/>
      <c r="Y1055" s="1243"/>
      <c r="Z1055" s="141"/>
      <c r="AA1055" s="797"/>
      <c r="AB1055" s="313"/>
    </row>
    <row r="1056" spans="1:28" s="313" customFormat="1" ht="21" customHeight="1" x14ac:dyDescent="0.2">
      <c r="A1056" s="272" t="s">
        <v>1745</v>
      </c>
      <c r="B1056" s="216"/>
      <c r="C1056" s="627"/>
      <c r="D1056" s="1213" t="s">
        <v>849</v>
      </c>
      <c r="E1056" s="627" t="s">
        <v>1672</v>
      </c>
      <c r="F1056" s="627"/>
      <c r="G1056" s="627"/>
      <c r="H1056" s="627"/>
      <c r="I1056" s="627"/>
      <c r="J1056" s="627"/>
      <c r="K1056" s="627"/>
      <c r="L1056" s="627"/>
      <c r="M1056" s="627"/>
      <c r="N1056" s="627"/>
      <c r="O1056" s="627"/>
      <c r="P1056" s="627"/>
      <c r="Q1056" s="627"/>
      <c r="R1056" s="1241"/>
      <c r="S1056" s="1241"/>
      <c r="T1056" s="1241"/>
      <c r="U1056" s="1241"/>
      <c r="V1056" s="1241"/>
      <c r="W1056" s="1241"/>
      <c r="X1056" s="627"/>
      <c r="Y1056" s="206"/>
      <c r="Z1056" s="141"/>
      <c r="AA1056" s="794">
        <f>IF(D1056="?",0,IF(D1056&lt;&gt;"",1,0))</f>
        <v>0</v>
      </c>
    </row>
    <row r="1057" spans="1:28" s="764" customFormat="1" ht="5.25" customHeight="1" x14ac:dyDescent="0.2">
      <c r="A1057" s="269"/>
      <c r="B1057" s="216"/>
      <c r="C1057" s="627"/>
      <c r="D1057" s="628"/>
      <c r="E1057" s="627"/>
      <c r="F1057" s="627"/>
      <c r="G1057" s="627"/>
      <c r="H1057" s="627"/>
      <c r="I1057" s="627"/>
      <c r="J1057" s="627"/>
      <c r="K1057" s="627"/>
      <c r="L1057" s="627"/>
      <c r="M1057" s="627"/>
      <c r="N1057" s="627"/>
      <c r="O1057" s="627"/>
      <c r="P1057" s="627"/>
      <c r="Q1057" s="627"/>
      <c r="R1057" s="627"/>
      <c r="S1057" s="1241"/>
      <c r="T1057" s="1241"/>
      <c r="U1057" s="1241"/>
      <c r="V1057" s="1241"/>
      <c r="W1057" s="1241"/>
      <c r="X1057" s="1241"/>
      <c r="Y1057" s="1243"/>
      <c r="Z1057" s="141"/>
      <c r="AA1057" s="797"/>
      <c r="AB1057" s="313"/>
    </row>
    <row r="1058" spans="1:28" s="313" customFormat="1" ht="21" customHeight="1" x14ac:dyDescent="0.2">
      <c r="A1058" s="272" t="s">
        <v>1659</v>
      </c>
      <c r="B1058" s="216"/>
      <c r="C1058" s="627"/>
      <c r="D1058" s="1213" t="s">
        <v>849</v>
      </c>
      <c r="E1058" s="627" t="s">
        <v>1834</v>
      </c>
      <c r="F1058" s="627"/>
      <c r="G1058" s="627"/>
      <c r="H1058" s="627"/>
      <c r="I1058" s="627"/>
      <c r="J1058" s="627"/>
      <c r="K1058" s="627"/>
      <c r="L1058" s="627"/>
      <c r="M1058" s="627"/>
      <c r="N1058" s="1213" t="s">
        <v>849</v>
      </c>
      <c r="O1058" s="627" t="s">
        <v>1656</v>
      </c>
      <c r="P1058" s="627"/>
      <c r="Q1058" s="627"/>
      <c r="R1058" s="1241"/>
      <c r="S1058" s="1241"/>
      <c r="T1058" s="1241"/>
      <c r="U1058" s="1241"/>
      <c r="V1058" s="1241"/>
      <c r="W1058" s="1241"/>
      <c r="X1058" s="627"/>
      <c r="Y1058" s="206"/>
      <c r="Z1058" s="141"/>
      <c r="AA1058" s="794">
        <f>IF(D1058="?",0,IF(D1058&lt;&gt;"",1,0))+IF(N1058="?",0,IF(N1058&lt;&gt;"",1,0))</f>
        <v>0</v>
      </c>
    </row>
    <row r="1059" spans="1:28" s="764" customFormat="1" ht="5.25" customHeight="1" x14ac:dyDescent="0.2">
      <c r="A1059" s="269"/>
      <c r="B1059" s="216"/>
      <c r="C1059" s="627"/>
      <c r="D1059" s="628"/>
      <c r="E1059" s="627"/>
      <c r="F1059" s="627"/>
      <c r="G1059" s="627"/>
      <c r="H1059" s="627"/>
      <c r="I1059" s="627"/>
      <c r="J1059" s="627"/>
      <c r="K1059" s="627"/>
      <c r="L1059" s="627"/>
      <c r="M1059" s="627"/>
      <c r="N1059" s="627"/>
      <c r="O1059" s="627"/>
      <c r="P1059" s="627"/>
      <c r="Q1059" s="627"/>
      <c r="R1059" s="627"/>
      <c r="S1059" s="1241"/>
      <c r="T1059" s="1241"/>
      <c r="U1059" s="1241"/>
      <c r="V1059" s="1241"/>
      <c r="W1059" s="1241"/>
      <c r="X1059" s="1241"/>
      <c r="Y1059" s="1243"/>
      <c r="Z1059" s="141"/>
      <c r="AA1059" s="797"/>
      <c r="AB1059" s="313"/>
    </row>
    <row r="1060" spans="1:28" s="313" customFormat="1" ht="21" customHeight="1" x14ac:dyDescent="0.2">
      <c r="A1060" s="272" t="s">
        <v>1662</v>
      </c>
      <c r="B1060" s="216"/>
      <c r="C1060" s="627"/>
      <c r="D1060" s="1213" t="s">
        <v>849</v>
      </c>
      <c r="E1060" s="627" t="s">
        <v>1044</v>
      </c>
      <c r="F1060" s="627"/>
      <c r="G1060" s="627"/>
      <c r="H1060" s="627"/>
      <c r="I1060" s="1213" t="s">
        <v>849</v>
      </c>
      <c r="J1060" s="627" t="s">
        <v>1046</v>
      </c>
      <c r="K1060" s="627"/>
      <c r="L1060" s="627"/>
      <c r="M1060" s="627"/>
      <c r="N1060" s="1213" t="s">
        <v>849</v>
      </c>
      <c r="O1060" s="627" t="s">
        <v>1660</v>
      </c>
      <c r="P1060" s="627"/>
      <c r="Q1060" s="627"/>
      <c r="R1060" s="1241"/>
      <c r="S1060" s="1241"/>
      <c r="T1060" s="1241"/>
      <c r="U1060" s="1241"/>
      <c r="V1060" s="1241"/>
      <c r="W1060" s="1241"/>
      <c r="X1060" s="627"/>
      <c r="Y1060" s="206"/>
      <c r="Z1060" s="141"/>
      <c r="AA1060" s="794">
        <f>IF(D1060="?",0,IF(D1060&lt;&gt;"",1,0))+IF(I1060="?",0,IF(I1060&lt;&gt;"",1,0))+IF(N1060="?",0,IF(N1060&lt;&gt;"",1,0))</f>
        <v>0</v>
      </c>
    </row>
    <row r="1061" spans="1:28" s="764" customFormat="1" ht="5.25" customHeight="1" x14ac:dyDescent="0.2">
      <c r="A1061" s="269"/>
      <c r="B1061" s="216"/>
      <c r="C1061" s="627"/>
      <c r="D1061" s="628"/>
      <c r="E1061" s="627"/>
      <c r="F1061" s="627"/>
      <c r="G1061" s="627"/>
      <c r="H1061" s="627"/>
      <c r="I1061" s="627"/>
      <c r="J1061" s="627"/>
      <c r="K1061" s="627"/>
      <c r="L1061" s="627"/>
      <c r="M1061" s="627"/>
      <c r="N1061" s="627"/>
      <c r="O1061" s="627"/>
      <c r="P1061" s="627"/>
      <c r="Q1061" s="627"/>
      <c r="R1061" s="1241"/>
      <c r="S1061" s="1241"/>
      <c r="T1061" s="1241"/>
      <c r="U1061" s="1241"/>
      <c r="V1061" s="1241"/>
      <c r="W1061" s="1241"/>
      <c r="X1061" s="627"/>
      <c r="Y1061" s="1243"/>
      <c r="Z1061" s="141"/>
      <c r="AA1061" s="797"/>
      <c r="AB1061" s="313"/>
    </row>
    <row r="1062" spans="1:28" s="313" customFormat="1" ht="21" customHeight="1" x14ac:dyDescent="0.2">
      <c r="A1062" s="272" t="s">
        <v>1663</v>
      </c>
      <c r="B1062" s="216"/>
      <c r="C1062" s="627"/>
      <c r="D1062" s="1213" t="s">
        <v>849</v>
      </c>
      <c r="E1062" s="627" t="s">
        <v>1045</v>
      </c>
      <c r="F1062" s="627"/>
      <c r="G1062" s="627"/>
      <c r="H1062" s="627"/>
      <c r="I1062" s="1213" t="s">
        <v>849</v>
      </c>
      <c r="J1062" s="627" t="s">
        <v>1657</v>
      </c>
      <c r="K1062" s="627"/>
      <c r="L1062" s="627"/>
      <c r="M1062" s="627"/>
      <c r="N1062" s="1213" t="s">
        <v>849</v>
      </c>
      <c r="O1062" s="627" t="s">
        <v>1658</v>
      </c>
      <c r="P1062" s="627"/>
      <c r="Q1062" s="627"/>
      <c r="R1062" s="1241"/>
      <c r="S1062" s="1241"/>
      <c r="T1062" s="1241"/>
      <c r="U1062" s="1241"/>
      <c r="V1062" s="1241"/>
      <c r="W1062" s="1241"/>
      <c r="X1062" s="627"/>
      <c r="Y1062" s="206"/>
      <c r="Z1062" s="141"/>
      <c r="AA1062" s="794">
        <f>IF(D1062="?",0,IF(D1062&lt;&gt;"",1,0))+IF(I1062="?",0,IF(I1062&lt;&gt;"",1,0))+IF(N1062="?",0,IF(N1062&lt;&gt;"",1,0))</f>
        <v>0</v>
      </c>
    </row>
    <row r="1063" spans="1:28" s="764" customFormat="1" ht="5.25" customHeight="1" x14ac:dyDescent="0.2">
      <c r="A1063" s="269"/>
      <c r="B1063" s="216"/>
      <c r="C1063" s="627"/>
      <c r="D1063" s="628"/>
      <c r="E1063" s="628"/>
      <c r="F1063" s="628"/>
      <c r="G1063" s="628"/>
      <c r="H1063" s="628"/>
      <c r="I1063" s="628"/>
      <c r="J1063" s="628"/>
      <c r="K1063" s="628"/>
      <c r="L1063" s="628"/>
      <c r="M1063" s="627"/>
      <c r="N1063" s="627"/>
      <c r="O1063" s="628"/>
      <c r="P1063" s="628"/>
      <c r="Q1063" s="628"/>
      <c r="R1063" s="664"/>
      <c r="S1063" s="664"/>
      <c r="T1063" s="664"/>
      <c r="U1063" s="664"/>
      <c r="V1063" s="664"/>
      <c r="W1063" s="664"/>
      <c r="X1063" s="628"/>
      <c r="Y1063" s="1243"/>
      <c r="Z1063" s="141"/>
      <c r="AA1063" s="797"/>
      <c r="AB1063" s="313"/>
    </row>
    <row r="1064" spans="1:28" s="313" customFormat="1" ht="21" customHeight="1" x14ac:dyDescent="0.2">
      <c r="A1064" s="272" t="s">
        <v>1661</v>
      </c>
      <c r="B1064" s="216"/>
      <c r="C1064" s="627"/>
      <c r="D1064" s="627" t="s">
        <v>1053</v>
      </c>
      <c r="E1064" s="628"/>
      <c r="F1064" s="2324"/>
      <c r="G1064" s="2324"/>
      <c r="H1064" s="2324"/>
      <c r="I1064" s="2324"/>
      <c r="J1064" s="2324"/>
      <c r="K1064" s="1400"/>
      <c r="L1064" s="1400"/>
      <c r="M1064" s="1400"/>
      <c r="N1064" s="1400"/>
      <c r="O1064" s="1400"/>
      <c r="P1064" s="1400"/>
      <c r="Q1064" s="1400"/>
      <c r="R1064" s="1400"/>
      <c r="S1064" s="1400"/>
      <c r="T1064" s="1400"/>
      <c r="U1064" s="1400"/>
      <c r="V1064" s="1400"/>
      <c r="W1064" s="1400"/>
      <c r="X1064" s="1400"/>
      <c r="Y1064" s="206"/>
      <c r="Z1064" s="141"/>
      <c r="AA1064" s="794">
        <f>IF(F1064="?",0,IF(F1064&lt;&gt;"",1,0))</f>
        <v>0</v>
      </c>
    </row>
    <row r="1065" spans="1:28" ht="9" customHeight="1" x14ac:dyDescent="0.2">
      <c r="A1065" s="269"/>
      <c r="B1065" s="259"/>
      <c r="C1065" s="627"/>
      <c r="D1065" s="627"/>
      <c r="E1065" s="627"/>
      <c r="F1065" s="627"/>
      <c r="G1065" s="627"/>
      <c r="H1065" s="627"/>
      <c r="I1065" s="627"/>
      <c r="J1065" s="627"/>
      <c r="K1065" s="627"/>
      <c r="L1065" s="627"/>
      <c r="M1065" s="627"/>
      <c r="N1065" s="528"/>
      <c r="O1065" s="528"/>
      <c r="P1065" s="528"/>
      <c r="Q1065" s="528"/>
      <c r="R1065" s="627"/>
      <c r="S1065" s="627"/>
      <c r="T1065" s="627"/>
      <c r="U1065" s="528"/>
      <c r="V1065" s="528"/>
      <c r="W1065" s="528"/>
      <c r="X1065" s="528"/>
      <c r="Y1065" s="172"/>
      <c r="Z1065" s="175"/>
      <c r="AA1065" s="794"/>
      <c r="AB1065" s="313"/>
    </row>
    <row r="1066" spans="1:28" s="313" customFormat="1" ht="5.45" customHeight="1" x14ac:dyDescent="0.2">
      <c r="A1066" s="269"/>
      <c r="B1066" s="757"/>
      <c r="C1066" s="758"/>
      <c r="D1066" s="758"/>
      <c r="E1066" s="758"/>
      <c r="F1066" s="758"/>
      <c r="G1066" s="758"/>
      <c r="H1066" s="758"/>
      <c r="I1066" s="758"/>
      <c r="J1066" s="758"/>
      <c r="K1066" s="758"/>
      <c r="L1066" s="758"/>
      <c r="M1066" s="758"/>
      <c r="N1066" s="758"/>
      <c r="O1066" s="758"/>
      <c r="P1066" s="758"/>
      <c r="Q1066" s="758"/>
      <c r="R1066" s="758"/>
      <c r="S1066" s="758"/>
      <c r="T1066" s="758"/>
      <c r="U1066" s="758"/>
      <c r="V1066" s="669"/>
      <c r="W1066" s="669"/>
      <c r="X1066" s="669"/>
      <c r="Y1066" s="669"/>
      <c r="Z1066" s="670"/>
      <c r="AA1066" s="794"/>
    </row>
    <row r="1067" spans="1:28" s="712" customFormat="1" ht="36" customHeight="1" x14ac:dyDescent="0.2">
      <c r="A1067" s="269"/>
      <c r="B1067" s="211"/>
      <c r="C1067" s="2204" t="s">
        <v>751</v>
      </c>
      <c r="D1067" s="2325"/>
      <c r="E1067" s="2325"/>
      <c r="F1067" s="2325"/>
      <c r="G1067" s="2325"/>
      <c r="H1067" s="2325"/>
      <c r="I1067" s="2325"/>
      <c r="J1067" s="2325"/>
      <c r="K1067" s="2325"/>
      <c r="L1067" s="2325"/>
      <c r="M1067" s="2325"/>
      <c r="N1067" s="2325"/>
      <c r="O1067" s="2325"/>
      <c r="P1067" s="2325"/>
      <c r="Q1067" s="2325"/>
      <c r="R1067" s="2325"/>
      <c r="S1067" s="2325"/>
      <c r="T1067" s="2325"/>
      <c r="U1067" s="2325"/>
      <c r="V1067" s="2325"/>
      <c r="W1067" s="2325"/>
      <c r="X1067" s="2326"/>
      <c r="Y1067" s="594"/>
      <c r="Z1067" s="1231"/>
      <c r="AA1067" s="794"/>
      <c r="AB1067" s="313"/>
    </row>
    <row r="1068" spans="1:28" s="313" customFormat="1" ht="5.25" customHeight="1" x14ac:dyDescent="0.2">
      <c r="A1068" s="269"/>
      <c r="B1068" s="216"/>
      <c r="C1068" s="628"/>
      <c r="D1068" s="628"/>
      <c r="E1068" s="628"/>
      <c r="F1068" s="628"/>
      <c r="G1068" s="628"/>
      <c r="H1068" s="628"/>
      <c r="I1068" s="628"/>
      <c r="J1068" s="628"/>
      <c r="K1068" s="628"/>
      <c r="L1068" s="628"/>
      <c r="M1068" s="628"/>
      <c r="N1068" s="628"/>
      <c r="O1068" s="628"/>
      <c r="P1068" s="628"/>
      <c r="Q1068" s="628"/>
      <c r="R1068" s="628"/>
      <c r="S1068" s="628"/>
      <c r="T1068" s="628"/>
      <c r="U1068" s="628"/>
      <c r="V1068" s="628"/>
      <c r="W1068" s="628"/>
      <c r="X1068" s="628"/>
      <c r="Y1068" s="628"/>
      <c r="Z1068" s="141"/>
      <c r="AA1068" s="794"/>
    </row>
    <row r="1069" spans="1:28" s="767" customFormat="1" ht="22.5" customHeight="1" x14ac:dyDescent="0.2">
      <c r="A1069" s="269"/>
      <c r="B1069" s="759"/>
      <c r="C1069" s="624" t="s">
        <v>1047</v>
      </c>
      <c r="D1069" s="624"/>
      <c r="E1069" s="624"/>
      <c r="F1069" s="624"/>
      <c r="G1069" s="624"/>
      <c r="H1069" s="624"/>
      <c r="I1069" s="624"/>
      <c r="J1069" s="624"/>
      <c r="K1069" s="624"/>
      <c r="L1069" s="624"/>
      <c r="M1069" s="624"/>
      <c r="N1069" s="624"/>
      <c r="O1069" s="624"/>
      <c r="P1069" s="624"/>
      <c r="Q1069" s="624"/>
      <c r="R1069" s="627"/>
      <c r="S1069" s="627"/>
      <c r="T1069" s="627"/>
      <c r="U1069" s="627"/>
      <c r="V1069" s="627"/>
      <c r="W1069" s="627"/>
      <c r="X1069" s="627"/>
      <c r="Y1069" s="1228"/>
      <c r="Z1069" s="766"/>
      <c r="AA1069" s="794"/>
      <c r="AB1069" s="313"/>
    </row>
    <row r="1070" spans="1:28" s="313" customFormat="1" ht="5.25" customHeight="1" x14ac:dyDescent="0.2">
      <c r="A1070" s="269"/>
      <c r="B1070" s="216"/>
      <c r="C1070" s="628"/>
      <c r="D1070" s="1230"/>
      <c r="E1070" s="1230"/>
      <c r="F1070" s="628"/>
      <c r="G1070" s="628"/>
      <c r="H1070" s="628"/>
      <c r="I1070" s="628"/>
      <c r="J1070" s="628"/>
      <c r="K1070" s="628"/>
      <c r="L1070" s="628"/>
      <c r="M1070" s="628"/>
      <c r="N1070" s="628"/>
      <c r="O1070" s="628"/>
      <c r="P1070" s="628"/>
      <c r="Q1070" s="628"/>
      <c r="R1070" s="628"/>
      <c r="S1070" s="628"/>
      <c r="T1070" s="628"/>
      <c r="U1070" s="628"/>
      <c r="V1070" s="628"/>
      <c r="W1070" s="628"/>
      <c r="X1070" s="628"/>
      <c r="Y1070" s="628"/>
      <c r="Z1070" s="141"/>
      <c r="AA1070" s="794"/>
    </row>
    <row r="1071" spans="1:28" s="313" customFormat="1" ht="21" customHeight="1" x14ac:dyDescent="0.2">
      <c r="A1071" s="269" t="s">
        <v>1075</v>
      </c>
      <c r="B1071" s="216"/>
      <c r="C1071" s="628" t="s">
        <v>69</v>
      </c>
      <c r="D1071" s="1242"/>
      <c r="E1071" s="1242"/>
      <c r="F1071" s="628"/>
      <c r="G1071" s="628"/>
      <c r="H1071" s="628"/>
      <c r="I1071" s="1785"/>
      <c r="J1071" s="1786"/>
      <c r="K1071" s="1786"/>
      <c r="L1071" s="1786"/>
      <c r="M1071" s="1786"/>
      <c r="N1071" s="1786"/>
      <c r="O1071" s="1786"/>
      <c r="P1071" s="1786"/>
      <c r="Q1071" s="1786"/>
      <c r="R1071" s="1786"/>
      <c r="S1071" s="1786"/>
      <c r="T1071" s="1786"/>
      <c r="U1071" s="1786"/>
      <c r="V1071" s="1786"/>
      <c r="W1071" s="1786"/>
      <c r="X1071" s="1787"/>
      <c r="Y1071" s="628"/>
      <c r="Z1071" s="141"/>
      <c r="AA1071" s="794">
        <f>IF(I1071="?",0,IF(I1071&lt;&gt;"",1,0))</f>
        <v>0</v>
      </c>
    </row>
    <row r="1072" spans="1:28" s="313" customFormat="1" ht="5.25" customHeight="1" x14ac:dyDescent="0.2">
      <c r="A1072" s="269"/>
      <c r="B1072" s="216"/>
      <c r="C1072" s="627"/>
      <c r="D1072" s="1242"/>
      <c r="E1072" s="1242"/>
      <c r="F1072" s="628"/>
      <c r="G1072" s="628"/>
      <c r="H1072" s="628"/>
      <c r="I1072" s="628"/>
      <c r="J1072" s="628"/>
      <c r="K1072" s="628"/>
      <c r="L1072" s="628"/>
      <c r="M1072" s="628"/>
      <c r="N1072" s="628"/>
      <c r="O1072" s="628"/>
      <c r="P1072" s="628"/>
      <c r="Q1072" s="628"/>
      <c r="R1072" s="628"/>
      <c r="S1072" s="628"/>
      <c r="T1072" s="628"/>
      <c r="U1072" s="628"/>
      <c r="V1072" s="628"/>
      <c r="W1072" s="628"/>
      <c r="X1072" s="628"/>
      <c r="Y1072" s="628"/>
      <c r="Z1072" s="141"/>
      <c r="AA1072" s="794"/>
    </row>
    <row r="1073" spans="1:28" s="313" customFormat="1" ht="21" customHeight="1" x14ac:dyDescent="0.2">
      <c r="A1073" s="269" t="s">
        <v>1076</v>
      </c>
      <c r="B1073" s="221"/>
      <c r="C1073" s="628" t="s">
        <v>51</v>
      </c>
      <c r="D1073" s="1242"/>
      <c r="E1073" s="1242"/>
      <c r="F1073" s="628"/>
      <c r="G1073" s="628"/>
      <c r="H1073" s="628"/>
      <c r="I1073" s="1785"/>
      <c r="J1073" s="1786"/>
      <c r="K1073" s="1786"/>
      <c r="L1073" s="1786"/>
      <c r="M1073" s="1786"/>
      <c r="N1073" s="1786"/>
      <c r="O1073" s="1786"/>
      <c r="P1073" s="1786"/>
      <c r="Q1073" s="1786"/>
      <c r="R1073" s="1786"/>
      <c r="S1073" s="1786"/>
      <c r="T1073" s="1786"/>
      <c r="U1073" s="1786"/>
      <c r="V1073" s="1786"/>
      <c r="W1073" s="1786"/>
      <c r="X1073" s="1787"/>
      <c r="Y1073" s="628"/>
      <c r="Z1073" s="141"/>
      <c r="AA1073" s="794">
        <f>IF(I1073="?",0,IF(I1073&lt;&gt;"",1,0))</f>
        <v>0</v>
      </c>
    </row>
    <row r="1074" spans="1:28" s="313" customFormat="1" ht="5.25" customHeight="1" x14ac:dyDescent="0.2">
      <c r="A1074" s="269"/>
      <c r="B1074" s="216"/>
      <c r="C1074" s="627"/>
      <c r="D1074" s="1242"/>
      <c r="E1074" s="1242"/>
      <c r="F1074" s="628"/>
      <c r="G1074" s="628"/>
      <c r="H1074" s="628"/>
      <c r="I1074" s="628"/>
      <c r="J1074" s="628"/>
      <c r="K1074" s="628"/>
      <c r="L1074" s="628"/>
      <c r="M1074" s="628"/>
      <c r="N1074" s="628"/>
      <c r="O1074" s="628"/>
      <c r="P1074" s="628"/>
      <c r="Q1074" s="628"/>
      <c r="R1074" s="628"/>
      <c r="S1074" s="628"/>
      <c r="T1074" s="628"/>
      <c r="U1074" s="628"/>
      <c r="V1074" s="628"/>
      <c r="W1074" s="628"/>
      <c r="X1074" s="628"/>
      <c r="Y1074" s="628"/>
      <c r="Z1074" s="141"/>
      <c r="AA1074" s="794"/>
    </row>
    <row r="1075" spans="1:28" s="313" customFormat="1" ht="21" customHeight="1" x14ac:dyDescent="0.2">
      <c r="A1075" s="269" t="s">
        <v>1078</v>
      </c>
      <c r="B1075" s="221"/>
      <c r="C1075" s="628" t="s">
        <v>205</v>
      </c>
      <c r="D1075" s="1242"/>
      <c r="E1075" s="1242"/>
      <c r="F1075" s="628"/>
      <c r="G1075" s="628"/>
      <c r="H1075" s="628"/>
      <c r="I1075" s="1785"/>
      <c r="J1075" s="1786"/>
      <c r="K1075" s="1786"/>
      <c r="L1075" s="1786"/>
      <c r="M1075" s="1786"/>
      <c r="N1075" s="1786"/>
      <c r="O1075" s="1786"/>
      <c r="P1075" s="1786"/>
      <c r="Q1075" s="1786"/>
      <c r="R1075" s="1786"/>
      <c r="S1075" s="1786"/>
      <c r="T1075" s="1786"/>
      <c r="U1075" s="1786"/>
      <c r="V1075" s="1786"/>
      <c r="W1075" s="1786"/>
      <c r="X1075" s="1787"/>
      <c r="Y1075" s="628"/>
      <c r="Z1075" s="141"/>
      <c r="AA1075" s="794">
        <f>IF(I1075="?",0,IF(I1075&lt;&gt;"",1,0))</f>
        <v>0</v>
      </c>
    </row>
    <row r="1076" spans="1:28" s="313" customFormat="1" ht="5.25" customHeight="1" x14ac:dyDescent="0.2">
      <c r="A1076" s="269"/>
      <c r="B1076" s="214"/>
      <c r="C1076" s="215"/>
      <c r="D1076" s="215"/>
      <c r="E1076" s="215"/>
      <c r="F1076" s="215"/>
      <c r="G1076" s="215"/>
      <c r="H1076" s="215"/>
      <c r="I1076" s="215"/>
      <c r="J1076" s="215"/>
      <c r="K1076" s="215"/>
      <c r="L1076" s="215"/>
      <c r="M1076" s="215"/>
      <c r="N1076" s="215"/>
      <c r="O1076" s="215"/>
      <c r="P1076" s="215"/>
      <c r="Q1076" s="215"/>
      <c r="R1076" s="215"/>
      <c r="S1076" s="215"/>
      <c r="T1076" s="215"/>
      <c r="U1076" s="215"/>
      <c r="V1076" s="215"/>
      <c r="W1076" s="215"/>
      <c r="X1076" s="215"/>
      <c r="Y1076" s="215"/>
      <c r="Z1076" s="145"/>
      <c r="AA1076" s="794"/>
    </row>
    <row r="1077" spans="1:28" s="313" customFormat="1" ht="5.25" customHeight="1" x14ac:dyDescent="0.2">
      <c r="A1077" s="269"/>
      <c r="B1077" s="216"/>
      <c r="C1077" s="628"/>
      <c r="D1077" s="628"/>
      <c r="E1077" s="628"/>
      <c r="F1077" s="628"/>
      <c r="G1077" s="628"/>
      <c r="H1077" s="628"/>
      <c r="I1077" s="628"/>
      <c r="J1077" s="628"/>
      <c r="K1077" s="628"/>
      <c r="L1077" s="628"/>
      <c r="M1077" s="628"/>
      <c r="N1077" s="628"/>
      <c r="O1077" s="628"/>
      <c r="P1077" s="628"/>
      <c r="Q1077" s="628"/>
      <c r="R1077" s="628"/>
      <c r="S1077" s="628"/>
      <c r="T1077" s="628"/>
      <c r="U1077" s="628"/>
      <c r="V1077" s="628"/>
      <c r="W1077" s="628"/>
      <c r="X1077" s="628"/>
      <c r="Y1077" s="628"/>
      <c r="Z1077" s="141"/>
      <c r="AA1077" s="794"/>
    </row>
    <row r="1078" spans="1:28" s="711" customFormat="1" ht="36" customHeight="1" x14ac:dyDescent="0.2">
      <c r="A1078" s="269"/>
      <c r="B1078" s="211"/>
      <c r="C1078" s="2204" t="s">
        <v>750</v>
      </c>
      <c r="D1078" s="2325"/>
      <c r="E1078" s="2325"/>
      <c r="F1078" s="2325"/>
      <c r="G1078" s="2325"/>
      <c r="H1078" s="2325"/>
      <c r="I1078" s="2325"/>
      <c r="J1078" s="2325"/>
      <c r="K1078" s="2325"/>
      <c r="L1078" s="2325"/>
      <c r="M1078" s="2325"/>
      <c r="N1078" s="2325"/>
      <c r="O1078" s="2325"/>
      <c r="P1078" s="2325"/>
      <c r="Q1078" s="2325"/>
      <c r="R1078" s="2325"/>
      <c r="S1078" s="2325"/>
      <c r="T1078" s="2325"/>
      <c r="U1078" s="2325"/>
      <c r="V1078" s="2325"/>
      <c r="W1078" s="2325"/>
      <c r="X1078" s="2326"/>
      <c r="Y1078" s="594"/>
      <c r="Z1078" s="1231"/>
      <c r="AA1078" s="794"/>
      <c r="AB1078" s="313"/>
    </row>
    <row r="1079" spans="1:28" s="313" customFormat="1" ht="5.25" customHeight="1" x14ac:dyDescent="0.2">
      <c r="A1079" s="269"/>
      <c r="B1079" s="214"/>
      <c r="C1079" s="215"/>
      <c r="D1079" s="215"/>
      <c r="E1079" s="215"/>
      <c r="F1079" s="215"/>
      <c r="G1079" s="215"/>
      <c r="H1079" s="215"/>
      <c r="I1079" s="215"/>
      <c r="J1079" s="215"/>
      <c r="K1079" s="215"/>
      <c r="L1079" s="215"/>
      <c r="M1079" s="215"/>
      <c r="N1079" s="215"/>
      <c r="O1079" s="215"/>
      <c r="P1079" s="215"/>
      <c r="Q1079" s="215"/>
      <c r="R1079" s="215"/>
      <c r="S1079" s="215"/>
      <c r="T1079" s="215"/>
      <c r="U1079" s="215"/>
      <c r="V1079" s="215"/>
      <c r="W1079" s="215"/>
      <c r="X1079" s="215"/>
      <c r="Y1079" s="215"/>
      <c r="Z1079" s="145"/>
      <c r="AA1079" s="794"/>
    </row>
    <row r="1080" spans="1:28" s="313" customFormat="1" ht="5.25" customHeight="1" x14ac:dyDescent="0.2">
      <c r="A1080" s="269"/>
      <c r="B1080" s="216"/>
      <c r="C1080" s="628"/>
      <c r="D1080" s="628"/>
      <c r="E1080" s="628"/>
      <c r="F1080" s="628"/>
      <c r="G1080" s="628"/>
      <c r="H1080" s="628"/>
      <c r="I1080" s="628"/>
      <c r="J1080" s="628"/>
      <c r="K1080" s="628"/>
      <c r="L1080" s="628"/>
      <c r="M1080" s="628"/>
      <c r="N1080" s="628"/>
      <c r="O1080" s="628"/>
      <c r="P1080" s="628"/>
      <c r="Q1080" s="628"/>
      <c r="R1080" s="628"/>
      <c r="S1080" s="628"/>
      <c r="T1080" s="628"/>
      <c r="U1080" s="628"/>
      <c r="V1080" s="628"/>
      <c r="W1080" s="628"/>
      <c r="X1080" s="628"/>
      <c r="Y1080" s="628"/>
      <c r="Z1080" s="141"/>
      <c r="AA1080" s="794"/>
    </row>
    <row r="1081" spans="1:28" s="313" customFormat="1" ht="30.75" customHeight="1" x14ac:dyDescent="0.2">
      <c r="A1081" s="269" t="s">
        <v>1077</v>
      </c>
      <c r="B1081" s="216"/>
      <c r="C1081" s="1782" t="s">
        <v>837</v>
      </c>
      <c r="D1081" s="1782"/>
      <c r="E1081" s="1782"/>
      <c r="F1081" s="1782"/>
      <c r="G1081" s="1782"/>
      <c r="H1081" s="1782"/>
      <c r="I1081" s="1782"/>
      <c r="J1081" s="1782"/>
      <c r="K1081" s="1782"/>
      <c r="L1081" s="1782"/>
      <c r="M1081" s="1782"/>
      <c r="N1081" s="1675"/>
      <c r="O1081" s="1675"/>
      <c r="P1081" s="1675"/>
      <c r="Q1081" s="1675"/>
      <c r="R1081" s="1675"/>
      <c r="S1081" s="1675"/>
      <c r="T1081" s="1675"/>
      <c r="U1081" s="1229"/>
      <c r="V1081" s="1229"/>
      <c r="W1081" s="1358" t="s">
        <v>849</v>
      </c>
      <c r="X1081" s="1359"/>
      <c r="Y1081" s="628"/>
      <c r="Z1081" s="141"/>
      <c r="AA1081" s="794">
        <f>IF(W1081="?",0,IF(W1081&lt;&gt;"",1,0))</f>
        <v>0</v>
      </c>
    </row>
    <row r="1082" spans="1:28" s="313" customFormat="1" ht="10.5" customHeight="1" x14ac:dyDescent="0.2">
      <c r="A1082" s="265" t="str">
        <f>IF($L$4&lt;&gt;"",$L$4,"")</f>
        <v>00000000</v>
      </c>
      <c r="B1082" s="183"/>
      <c r="C1082" s="184"/>
      <c r="D1082" s="184"/>
      <c r="E1082" s="184"/>
      <c r="F1082" s="184"/>
      <c r="G1082" s="184"/>
      <c r="H1082" s="184"/>
      <c r="I1082" s="184"/>
      <c r="J1082" s="184"/>
      <c r="K1082" s="184"/>
      <c r="L1082" s="184"/>
      <c r="M1082" s="184"/>
      <c r="N1082" s="184"/>
      <c r="O1082" s="184"/>
      <c r="P1082" s="184"/>
      <c r="Q1082" s="184"/>
      <c r="R1082" s="184"/>
      <c r="S1082" s="184"/>
      <c r="T1082" s="184"/>
      <c r="U1082" s="184"/>
      <c r="V1082" s="184"/>
      <c r="W1082" s="184"/>
      <c r="X1082" s="184"/>
      <c r="Y1082" s="184"/>
      <c r="Z1082" s="149"/>
      <c r="AA1082" s="794"/>
    </row>
    <row r="1083" spans="1:28" s="313" customFormat="1" ht="5.25" customHeight="1" x14ac:dyDescent="0.2">
      <c r="A1083" s="269"/>
      <c r="B1083" s="757"/>
      <c r="C1083" s="758"/>
      <c r="D1083" s="758"/>
      <c r="E1083" s="758"/>
      <c r="F1083" s="758"/>
      <c r="G1083" s="758"/>
      <c r="H1083" s="758"/>
      <c r="I1083" s="758"/>
      <c r="J1083" s="758"/>
      <c r="K1083" s="758"/>
      <c r="L1083" s="758"/>
      <c r="M1083" s="758"/>
      <c r="N1083" s="758"/>
      <c r="O1083" s="758"/>
      <c r="P1083" s="758"/>
      <c r="Q1083" s="758"/>
      <c r="R1083" s="758"/>
      <c r="S1083" s="758"/>
      <c r="T1083" s="758"/>
      <c r="U1083" s="758"/>
      <c r="V1083" s="669"/>
      <c r="W1083" s="669"/>
      <c r="X1083" s="669"/>
      <c r="Y1083" s="669"/>
      <c r="Z1083" s="670"/>
      <c r="AA1083" s="794"/>
    </row>
    <row r="1084" spans="1:28" s="313" customFormat="1" ht="21" customHeight="1" x14ac:dyDescent="0.2">
      <c r="A1084" s="269"/>
      <c r="B1084" s="259"/>
      <c r="C1084" s="2361" t="s">
        <v>942</v>
      </c>
      <c r="D1084" s="2074"/>
      <c r="E1084" s="2074"/>
      <c r="F1084" s="2074"/>
      <c r="G1084" s="693" t="s">
        <v>949</v>
      </c>
      <c r="H1084" s="1432" t="str">
        <f>$L$10</f>
        <v/>
      </c>
      <c r="I1084" s="2362"/>
      <c r="J1084" s="2362"/>
      <c r="K1084" s="2362"/>
      <c r="L1084" s="2362"/>
      <c r="M1084" s="2362"/>
      <c r="N1084" s="2362"/>
      <c r="O1084" s="2362"/>
      <c r="P1084" s="2362"/>
      <c r="Q1084" s="2362"/>
      <c r="R1084" s="2362"/>
      <c r="S1084" s="2362"/>
      <c r="T1084" s="2363"/>
      <c r="U1084" s="2364" t="str">
        <f>$L$4</f>
        <v>00000000</v>
      </c>
      <c r="V1084" s="2365"/>
      <c r="W1084" s="2365"/>
      <c r="X1084" s="2366"/>
      <c r="Y1084" s="672"/>
      <c r="Z1084" s="175"/>
      <c r="AA1084" s="794">
        <f>IF(SUM(AA1085:AA1158)&gt;0,10000,0)</f>
        <v>0</v>
      </c>
    </row>
    <row r="1085" spans="1:28" ht="9" customHeight="1" x14ac:dyDescent="0.2">
      <c r="A1085" s="269"/>
      <c r="B1085" s="150"/>
      <c r="C1085" s="628"/>
      <c r="D1085" s="628"/>
      <c r="E1085" s="628"/>
      <c r="F1085" s="628"/>
      <c r="G1085" s="628"/>
      <c r="H1085" s="628"/>
      <c r="I1085" s="628"/>
      <c r="J1085" s="628"/>
      <c r="K1085" s="628"/>
      <c r="L1085" s="628"/>
      <c r="M1085" s="628"/>
      <c r="N1085" s="628"/>
      <c r="O1085" s="628"/>
      <c r="P1085" s="628"/>
      <c r="Q1085" s="628"/>
      <c r="R1085" s="628"/>
      <c r="S1085" s="628"/>
      <c r="T1085" s="628"/>
      <c r="U1085" s="628"/>
      <c r="V1085" s="628"/>
      <c r="W1085" s="628"/>
      <c r="X1085" s="628"/>
      <c r="Y1085" s="179"/>
      <c r="Z1085" s="175"/>
      <c r="AA1085" s="794"/>
      <c r="AB1085" s="313"/>
    </row>
    <row r="1086" spans="1:28" ht="21" customHeight="1" x14ac:dyDescent="0.2">
      <c r="A1086" s="272" t="s">
        <v>1070</v>
      </c>
      <c r="B1086" s="150"/>
      <c r="C1086" s="628"/>
      <c r="D1086" s="664"/>
      <c r="E1086" s="664" t="s">
        <v>1141</v>
      </c>
      <c r="F1086" s="2351"/>
      <c r="G1086" s="2352"/>
      <c r="H1086" s="2352"/>
      <c r="I1086" s="2352"/>
      <c r="J1086" s="2352"/>
      <c r="K1086" s="2352"/>
      <c r="L1086" s="2352"/>
      <c r="M1086" s="2352"/>
      <c r="N1086" s="2352"/>
      <c r="O1086" s="2352"/>
      <c r="P1086" s="2352"/>
      <c r="Q1086" s="2352"/>
      <c r="R1086" s="2352"/>
      <c r="S1086" s="2352"/>
      <c r="T1086" s="2352"/>
      <c r="U1086" s="2352"/>
      <c r="V1086" s="2352"/>
      <c r="W1086" s="2352"/>
      <c r="X1086" s="2352"/>
      <c r="Y1086" s="179"/>
      <c r="Z1086" s="175"/>
      <c r="AA1086" s="794">
        <f>IF(F1086="?",0,IF(F1086&lt;&gt;"",1,0))</f>
        <v>0</v>
      </c>
      <c r="AB1086" s="313"/>
    </row>
    <row r="1087" spans="1:28" s="313" customFormat="1" ht="5.25" customHeight="1" x14ac:dyDescent="0.2">
      <c r="A1087" s="269"/>
      <c r="B1087" s="216"/>
      <c r="C1087" s="664"/>
      <c r="D1087" s="664"/>
      <c r="E1087" s="628"/>
      <c r="F1087" s="628"/>
      <c r="G1087" s="628"/>
      <c r="H1087" s="628"/>
      <c r="I1087" s="628"/>
      <c r="J1087" s="628"/>
      <c r="K1087" s="628"/>
      <c r="L1087" s="628"/>
      <c r="M1087" s="628"/>
      <c r="N1087" s="628"/>
      <c r="O1087" s="628"/>
      <c r="P1087" s="628"/>
      <c r="Q1087" s="628"/>
      <c r="R1087" s="664"/>
      <c r="S1087" s="664"/>
      <c r="T1087" s="664"/>
      <c r="U1087" s="664"/>
      <c r="V1087" s="664"/>
      <c r="W1087" s="664"/>
      <c r="X1087" s="628"/>
      <c r="Y1087" s="1232"/>
      <c r="Z1087" s="141"/>
      <c r="AA1087" s="794"/>
    </row>
    <row r="1088" spans="1:28" ht="21" customHeight="1" x14ac:dyDescent="0.2">
      <c r="A1088" s="272" t="s">
        <v>1071</v>
      </c>
      <c r="B1088" s="150"/>
      <c r="C1088" s="628"/>
      <c r="D1088" s="628"/>
      <c r="E1088" s="664" t="s">
        <v>799</v>
      </c>
      <c r="F1088" s="2351"/>
      <c r="G1088" s="2352"/>
      <c r="H1088" s="628"/>
      <c r="I1088" s="664" t="s">
        <v>693</v>
      </c>
      <c r="J1088" s="2351"/>
      <c r="K1088" s="2352"/>
      <c r="L1088" s="2352"/>
      <c r="M1088" s="2352"/>
      <c r="N1088" s="2352"/>
      <c r="O1088" s="2352"/>
      <c r="P1088" s="2352"/>
      <c r="Q1088" s="2352"/>
      <c r="R1088" s="2352"/>
      <c r="S1088" s="2352"/>
      <c r="T1088" s="2352"/>
      <c r="U1088" s="2352"/>
      <c r="V1088" s="2352"/>
      <c r="W1088" s="2352"/>
      <c r="X1088" s="2352"/>
      <c r="Y1088" s="179"/>
      <c r="Z1088" s="175"/>
      <c r="AA1088" s="794">
        <f>IF(F1088="?",0,IF(F1088&lt;&gt;"",1,0))+IF(J1088="?",0,IF(J1088&lt;&gt;"",1,0))</f>
        <v>0</v>
      </c>
      <c r="AB1088" s="313"/>
    </row>
    <row r="1089" spans="1:28" ht="9" customHeight="1" x14ac:dyDescent="0.2">
      <c r="A1089" s="269"/>
      <c r="B1089" s="259"/>
      <c r="C1089" s="627"/>
      <c r="D1089" s="627"/>
      <c r="E1089" s="627"/>
      <c r="F1089" s="627"/>
      <c r="G1089" s="627"/>
      <c r="H1089" s="627"/>
      <c r="I1089" s="627"/>
      <c r="J1089" s="627"/>
      <c r="K1089" s="627"/>
      <c r="L1089" s="627"/>
      <c r="M1089" s="627"/>
      <c r="N1089" s="627"/>
      <c r="O1089" s="627"/>
      <c r="P1089" s="627"/>
      <c r="Q1089" s="627"/>
      <c r="R1089" s="627"/>
      <c r="S1089" s="627"/>
      <c r="T1089" s="627"/>
      <c r="U1089" s="627"/>
      <c r="V1089" s="627"/>
      <c r="W1089" s="627"/>
      <c r="X1089" s="627"/>
      <c r="Y1089" s="206"/>
      <c r="Z1089" s="175"/>
      <c r="AA1089" s="794"/>
      <c r="AB1089" s="313"/>
    </row>
    <row r="1090" spans="1:28" s="313" customFormat="1" ht="12" customHeight="1" x14ac:dyDescent="0.2">
      <c r="A1090" s="269"/>
      <c r="B1090" s="216"/>
      <c r="C1090" s="1139"/>
      <c r="D1090" s="1135"/>
      <c r="E1090" s="1136"/>
      <c r="F1090" s="1136"/>
      <c r="G1090" s="1136"/>
      <c r="H1090" s="1142"/>
      <c r="I1090" s="2353" t="s">
        <v>1489</v>
      </c>
      <c r="J1090" s="2354"/>
      <c r="K1090" s="2354"/>
      <c r="L1090" s="2354"/>
      <c r="M1090" s="2354"/>
      <c r="N1090" s="2354"/>
      <c r="O1090" s="2354"/>
      <c r="P1090" s="2354"/>
      <c r="Q1090" s="2355" t="s">
        <v>1490</v>
      </c>
      <c r="R1090" s="2356"/>
      <c r="S1090" s="2356"/>
      <c r="T1090" s="2356"/>
      <c r="U1090" s="2356"/>
      <c r="V1090" s="2356"/>
      <c r="W1090" s="2356"/>
      <c r="X1090" s="2357"/>
      <c r="Y1090" s="1232"/>
      <c r="Z1090" s="141"/>
      <c r="AA1090" s="794"/>
    </row>
    <row r="1091" spans="1:28" s="313" customFormat="1" ht="7.5" customHeight="1" thickBot="1" x14ac:dyDescent="0.25">
      <c r="A1091" s="269"/>
      <c r="B1091" s="216"/>
      <c r="C1091" s="1139"/>
      <c r="D1091" s="1135"/>
      <c r="E1091" s="1136"/>
      <c r="F1091" s="1136"/>
      <c r="G1091" s="1136"/>
      <c r="H1091" s="1140"/>
      <c r="I1091" s="1143"/>
      <c r="J1091" s="708"/>
      <c r="K1091" s="708"/>
      <c r="L1091" s="708"/>
      <c r="M1091" s="708"/>
      <c r="N1091" s="708"/>
      <c r="O1091" s="708"/>
      <c r="P1091" s="708"/>
      <c r="Q1091" s="1143"/>
      <c r="R1091" s="1145"/>
      <c r="S1091" s="1145"/>
      <c r="T1091" s="1145"/>
      <c r="U1091" s="1145"/>
      <c r="V1091" s="1145"/>
      <c r="W1091" s="1145"/>
      <c r="X1091" s="1144"/>
      <c r="Y1091" s="1232"/>
      <c r="Z1091" s="141"/>
      <c r="AA1091" s="794"/>
    </row>
    <row r="1092" spans="1:28" s="313" customFormat="1" ht="24.75" customHeight="1" thickTop="1" thickBot="1" x14ac:dyDescent="0.25">
      <c r="A1092" s="272" t="s">
        <v>1585</v>
      </c>
      <c r="B1092" s="216"/>
      <c r="C1092" s="2358" t="s">
        <v>1535</v>
      </c>
      <c r="D1092" s="2359"/>
      <c r="E1092" s="2359"/>
      <c r="F1092" s="2359"/>
      <c r="G1092" s="2359"/>
      <c r="H1092" s="2360"/>
      <c r="I1092" s="2313" t="s">
        <v>849</v>
      </c>
      <c r="J1092" s="2327"/>
      <c r="K1092" s="2328"/>
      <c r="L1092" s="2329"/>
      <c r="M1092" s="2329"/>
      <c r="N1092" s="1363"/>
      <c r="O1092" s="1363"/>
      <c r="P1092" s="1363"/>
      <c r="Q1092" s="2313" t="s">
        <v>849</v>
      </c>
      <c r="R1092" s="2327"/>
      <c r="S1092" s="2328"/>
      <c r="T1092" s="2330"/>
      <c r="U1092" s="2330"/>
      <c r="V1092" s="2331"/>
      <c r="W1092" s="2331"/>
      <c r="X1092" s="2318"/>
      <c r="Y1092" s="1243"/>
      <c r="Z1092" s="141"/>
      <c r="AA1092" s="794">
        <f>IF(I1092="?",0,IF(I1092&lt;&gt;"",1,0))+IF(K1092="?",0,IF(K1092&lt;&gt;"",1,0))+IF(Q1092="?",0,IF(Q1092&lt;&gt;"",1,0))+IF(S1092="?",0,IF(S1092&lt;&gt;"",1,0))</f>
        <v>0</v>
      </c>
    </row>
    <row r="1093" spans="1:28" s="313" customFormat="1" ht="6.75" customHeight="1" thickTop="1" x14ac:dyDescent="0.2">
      <c r="A1093" s="269"/>
      <c r="B1093" s="216"/>
      <c r="C1093" s="1141"/>
      <c r="D1093" s="1134"/>
      <c r="E1093" s="215"/>
      <c r="F1093" s="215"/>
      <c r="G1093" s="215"/>
      <c r="H1093" s="1138"/>
      <c r="I1093" s="1146"/>
      <c r="J1093" s="227"/>
      <c r="K1093" s="227"/>
      <c r="L1093" s="227"/>
      <c r="M1093" s="227"/>
      <c r="N1093" s="227"/>
      <c r="O1093" s="227"/>
      <c r="P1093" s="1147"/>
      <c r="Q1093" s="1146"/>
      <c r="R1093" s="227"/>
      <c r="S1093" s="227"/>
      <c r="T1093" s="227"/>
      <c r="U1093" s="227"/>
      <c r="V1093" s="227"/>
      <c r="W1093" s="227"/>
      <c r="X1093" s="1147"/>
      <c r="Y1093" s="1243"/>
      <c r="Z1093" s="141"/>
      <c r="AA1093" s="794"/>
    </row>
    <row r="1094" spans="1:28" s="313" customFormat="1" ht="5.25" customHeight="1" thickBot="1" x14ac:dyDescent="0.25">
      <c r="A1094" s="269"/>
      <c r="B1094" s="216"/>
      <c r="C1094" s="1139"/>
      <c r="D1094" s="1135"/>
      <c r="E1094" s="1136"/>
      <c r="F1094" s="1136"/>
      <c r="G1094" s="1136"/>
      <c r="H1094" s="1140"/>
      <c r="I1094" s="1143"/>
      <c r="J1094" s="708"/>
      <c r="K1094" s="708"/>
      <c r="L1094" s="708"/>
      <c r="M1094" s="708"/>
      <c r="N1094" s="708"/>
      <c r="O1094" s="708"/>
      <c r="P1094" s="1144"/>
      <c r="Q1094" s="1143"/>
      <c r="R1094" s="708"/>
      <c r="S1094" s="708"/>
      <c r="T1094" s="708"/>
      <c r="U1094" s="708"/>
      <c r="V1094" s="708"/>
      <c r="W1094" s="708"/>
      <c r="X1094" s="1144"/>
      <c r="Y1094" s="1243"/>
      <c r="Z1094" s="141"/>
      <c r="AA1094" s="794"/>
    </row>
    <row r="1095" spans="1:28" s="313" customFormat="1" ht="24.75" customHeight="1" thickTop="1" thickBot="1" x14ac:dyDescent="0.25">
      <c r="A1095" s="272" t="s">
        <v>1586</v>
      </c>
      <c r="B1095" s="216"/>
      <c r="C1095" s="1137" t="s">
        <v>1515</v>
      </c>
      <c r="D1095" s="664"/>
      <c r="E1095" s="628"/>
      <c r="F1095" s="628"/>
      <c r="G1095" s="628"/>
      <c r="H1095" s="628"/>
      <c r="I1095" s="2313" t="s">
        <v>849</v>
      </c>
      <c r="J1095" s="2327"/>
      <c r="K1095" s="2328"/>
      <c r="L1095" s="2329"/>
      <c r="M1095" s="2329"/>
      <c r="N1095" s="1363"/>
      <c r="O1095" s="1363"/>
      <c r="P1095" s="1363"/>
      <c r="Q1095" s="2313" t="s">
        <v>849</v>
      </c>
      <c r="R1095" s="2327"/>
      <c r="S1095" s="2328"/>
      <c r="T1095" s="2330"/>
      <c r="U1095" s="2330"/>
      <c r="V1095" s="2331"/>
      <c r="W1095" s="2331"/>
      <c r="X1095" s="2318"/>
      <c r="Y1095" s="1243"/>
      <c r="Z1095" s="141"/>
      <c r="AA1095" s="794">
        <f>IF(I1095="?",0,IF(I1095&lt;&gt;"",1,0))+IF(K1095="?",0,IF(K1095&lt;&gt;"",1,0))+IF(Q1095="?",0,IF(Q1095&lt;&gt;"",1,0))+IF(S1095="?",0,IF(S1095&lt;&gt;"",1,0))</f>
        <v>0</v>
      </c>
    </row>
    <row r="1096" spans="1:28" s="313" customFormat="1" ht="5.25" customHeight="1" thickTop="1" x14ac:dyDescent="0.2">
      <c r="A1096" s="269"/>
      <c r="B1096" s="216"/>
      <c r="C1096" s="1141"/>
      <c r="D1096" s="1134"/>
      <c r="E1096" s="215"/>
      <c r="F1096" s="215"/>
      <c r="G1096" s="215"/>
      <c r="H1096" s="1138"/>
      <c r="I1096" s="1146"/>
      <c r="J1096" s="227"/>
      <c r="K1096" s="227"/>
      <c r="L1096" s="227"/>
      <c r="M1096" s="227"/>
      <c r="N1096" s="227"/>
      <c r="O1096" s="227"/>
      <c r="P1096" s="227"/>
      <c r="Q1096" s="1146"/>
      <c r="R1096" s="1148"/>
      <c r="S1096" s="1148"/>
      <c r="T1096" s="1148"/>
      <c r="U1096" s="1148"/>
      <c r="V1096" s="1148"/>
      <c r="W1096" s="1148"/>
      <c r="X1096" s="1147"/>
      <c r="Y1096" s="1243"/>
      <c r="Z1096" s="141"/>
      <c r="AA1096" s="794"/>
    </row>
    <row r="1097" spans="1:28" s="313" customFormat="1" ht="9" customHeight="1" x14ac:dyDescent="0.2">
      <c r="A1097" s="269"/>
      <c r="B1097" s="216"/>
      <c r="C1097" s="664"/>
      <c r="D1097" s="664"/>
      <c r="E1097" s="628"/>
      <c r="F1097" s="628"/>
      <c r="G1097" s="628"/>
      <c r="H1097" s="628"/>
      <c r="I1097" s="628"/>
      <c r="J1097" s="628"/>
      <c r="K1097" s="628"/>
      <c r="L1097" s="628"/>
      <c r="M1097" s="628"/>
      <c r="N1097" s="628"/>
      <c r="O1097" s="628"/>
      <c r="P1097" s="628"/>
      <c r="Q1097" s="628"/>
      <c r="R1097" s="664"/>
      <c r="S1097" s="664"/>
      <c r="T1097" s="664"/>
      <c r="U1097" s="664"/>
      <c r="V1097" s="664"/>
      <c r="W1097" s="664"/>
      <c r="X1097" s="628"/>
      <c r="Y1097" s="1243"/>
      <c r="Z1097" s="141"/>
      <c r="AA1097" s="794"/>
    </row>
    <row r="1098" spans="1:28" s="313" customFormat="1" ht="24" customHeight="1" x14ac:dyDescent="0.2">
      <c r="A1098" s="272" t="s">
        <v>1072</v>
      </c>
      <c r="B1098" s="216"/>
      <c r="C1098" s="2332" t="s">
        <v>1146</v>
      </c>
      <c r="D1098" s="2333"/>
      <c r="E1098" s="2333"/>
      <c r="F1098" s="2333"/>
      <c r="G1098" s="2333"/>
      <c r="H1098" s="2333"/>
      <c r="I1098" s="2333"/>
      <c r="J1098" s="2333"/>
      <c r="K1098" s="2333"/>
      <c r="L1098" s="2333"/>
      <c r="M1098" s="2333"/>
      <c r="N1098" s="2333"/>
      <c r="O1098" s="2333"/>
      <c r="P1098" s="2333"/>
      <c r="Q1098" s="2333"/>
      <c r="R1098" s="2333"/>
      <c r="S1098" s="2333"/>
      <c r="T1098" s="2333"/>
      <c r="U1098" s="1241"/>
      <c r="V1098" s="1213" t="s">
        <v>849</v>
      </c>
      <c r="W1098" s="93"/>
      <c r="X1098" s="1213" t="s">
        <v>849</v>
      </c>
      <c r="Y1098" s="664"/>
      <c r="Z1098" s="141"/>
      <c r="AA1098" s="794">
        <f>IF(V1098="?",0,IF(V1098&lt;&gt;"",1,0))+IF(X1098="?",0,IF(X1098&lt;&gt;"",1,0))</f>
        <v>0</v>
      </c>
    </row>
    <row r="1099" spans="1:28" s="313" customFormat="1" ht="9" customHeight="1" x14ac:dyDescent="0.2">
      <c r="A1099" s="269"/>
      <c r="B1099" s="216"/>
      <c r="C1099" s="664"/>
      <c r="D1099" s="664"/>
      <c r="E1099" s="628"/>
      <c r="F1099" s="628"/>
      <c r="G1099" s="628"/>
      <c r="H1099" s="628"/>
      <c r="I1099" s="628"/>
      <c r="J1099" s="628"/>
      <c r="K1099" s="628"/>
      <c r="L1099" s="628"/>
      <c r="M1099" s="628"/>
      <c r="N1099" s="628"/>
      <c r="O1099" s="628"/>
      <c r="P1099" s="628"/>
      <c r="Q1099" s="628"/>
      <c r="R1099" s="664"/>
      <c r="S1099" s="664"/>
      <c r="T1099" s="664"/>
      <c r="U1099" s="664"/>
      <c r="V1099" s="664"/>
      <c r="W1099" s="664"/>
      <c r="X1099" s="628"/>
      <c r="Y1099" s="1243"/>
      <c r="Z1099" s="141"/>
      <c r="AA1099" s="794"/>
    </row>
    <row r="1100" spans="1:28" s="313" customFormat="1" ht="21" customHeight="1" x14ac:dyDescent="0.2">
      <c r="A1100" s="272" t="s">
        <v>1073</v>
      </c>
      <c r="B1100" s="216"/>
      <c r="C1100" s="664"/>
      <c r="D1100" s="664"/>
      <c r="E1100" s="664"/>
      <c r="F1100" s="664"/>
      <c r="G1100" s="664"/>
      <c r="H1100" s="664" t="s">
        <v>1042</v>
      </c>
      <c r="I1100" s="2334" t="s">
        <v>849</v>
      </c>
      <c r="J1100" s="2335"/>
      <c r="K1100" s="2335"/>
      <c r="L1100" s="2335"/>
      <c r="M1100" s="2336"/>
      <c r="N1100" s="2336"/>
      <c r="O1100" s="2336"/>
      <c r="P1100" s="2336"/>
      <c r="Q1100" s="2336"/>
      <c r="R1100" s="2336"/>
      <c r="S1100" s="2336"/>
      <c r="T1100" s="2336"/>
      <c r="U1100" s="2336"/>
      <c r="V1100" s="2336"/>
      <c r="W1100" s="2336"/>
      <c r="X1100" s="2337"/>
      <c r="Y1100" s="1243"/>
      <c r="Z1100" s="141"/>
      <c r="AA1100" s="794">
        <f>IF(I1100="?",0,IF(I1100&lt;&gt;"",1,0))</f>
        <v>0</v>
      </c>
    </row>
    <row r="1101" spans="1:28" s="313" customFormat="1" ht="5.25" customHeight="1" x14ac:dyDescent="0.2">
      <c r="A1101" s="269"/>
      <c r="B1101" s="216"/>
      <c r="C1101" s="664"/>
      <c r="D1101" s="664"/>
      <c r="E1101" s="628"/>
      <c r="F1101" s="628"/>
      <c r="G1101" s="628"/>
      <c r="H1101" s="628"/>
      <c r="I1101" s="628"/>
      <c r="J1101" s="628"/>
      <c r="K1101" s="628"/>
      <c r="L1101" s="628"/>
      <c r="M1101" s="628"/>
      <c r="N1101" s="628"/>
      <c r="O1101" s="628"/>
      <c r="P1101" s="628"/>
      <c r="Q1101" s="628"/>
      <c r="R1101" s="664"/>
      <c r="S1101" s="664"/>
      <c r="T1101" s="664"/>
      <c r="U1101" s="664"/>
      <c r="V1101" s="664"/>
      <c r="W1101" s="664"/>
      <c r="X1101" s="628"/>
      <c r="Y1101" s="1243"/>
      <c r="Z1101" s="141"/>
      <c r="AA1101" s="794"/>
    </row>
    <row r="1102" spans="1:28" s="313" customFormat="1" ht="21" customHeight="1" x14ac:dyDescent="0.2">
      <c r="A1102" s="272" t="s">
        <v>1079</v>
      </c>
      <c r="B1102" s="216"/>
      <c r="C1102" s="628" t="s">
        <v>1517</v>
      </c>
      <c r="D1102" s="664"/>
      <c r="E1102" s="664"/>
      <c r="F1102" s="664"/>
      <c r="G1102" s="664"/>
      <c r="H1102" s="664"/>
      <c r="I1102" s="664"/>
      <c r="J1102" s="664"/>
      <c r="K1102" s="664"/>
      <c r="L1102" s="664"/>
      <c r="M1102" s="664"/>
      <c r="N1102" s="664"/>
      <c r="O1102" s="664"/>
      <c r="P1102" s="664"/>
      <c r="Q1102" s="1213" t="s">
        <v>849</v>
      </c>
      <c r="R1102" s="627" t="s">
        <v>1050</v>
      </c>
      <c r="S1102" s="1243"/>
      <c r="T1102" s="1213" t="s">
        <v>849</v>
      </c>
      <c r="U1102" s="627" t="s">
        <v>1051</v>
      </c>
      <c r="V1102" s="1243"/>
      <c r="W1102" s="1213" t="s">
        <v>849</v>
      </c>
      <c r="X1102" s="627" t="s">
        <v>1052</v>
      </c>
      <c r="Y1102" s="1243"/>
      <c r="Z1102" s="141"/>
      <c r="AA1102" s="794">
        <f>IF(Q1102="?",0,IF(Q1102&lt;&gt;"",1,0))+IF(T1102="?",0,IF(T1102&lt;&gt;"",1,0))+IF(W1102="?",0,IF(W1102&lt;&gt;"",1,0))</f>
        <v>0</v>
      </c>
    </row>
    <row r="1103" spans="1:28" ht="9" customHeight="1" x14ac:dyDescent="0.2">
      <c r="A1103" s="269"/>
      <c r="B1103" s="259"/>
      <c r="C1103" s="627"/>
      <c r="D1103" s="627"/>
      <c r="E1103" s="627"/>
      <c r="F1103" s="627"/>
      <c r="G1103" s="627"/>
      <c r="H1103" s="627"/>
      <c r="I1103" s="627"/>
      <c r="J1103" s="627"/>
      <c r="K1103" s="627"/>
      <c r="L1103" s="627"/>
      <c r="M1103" s="627"/>
      <c r="N1103" s="627"/>
      <c r="O1103" s="627"/>
      <c r="P1103" s="627"/>
      <c r="Q1103" s="627"/>
      <c r="R1103" s="627"/>
      <c r="S1103" s="627"/>
      <c r="T1103" s="627"/>
      <c r="U1103" s="627"/>
      <c r="V1103" s="627"/>
      <c r="W1103" s="627"/>
      <c r="X1103" s="627"/>
      <c r="Y1103" s="206"/>
      <c r="Z1103" s="175"/>
      <c r="AA1103" s="794"/>
      <c r="AB1103" s="313"/>
    </row>
    <row r="1104" spans="1:28" s="312" customFormat="1" ht="27" customHeight="1" x14ac:dyDescent="0.2">
      <c r="A1104" s="397" t="s">
        <v>219</v>
      </c>
      <c r="B1104" s="155"/>
      <c r="C1104" s="2338" t="s">
        <v>1521</v>
      </c>
      <c r="D1104" s="2339"/>
      <c r="E1104" s="2339"/>
      <c r="F1104" s="2339"/>
      <c r="G1104" s="2339"/>
      <c r="H1104" s="2339"/>
      <c r="I1104" s="2339"/>
      <c r="J1104" s="2339"/>
      <c r="K1104" s="2339"/>
      <c r="L1104" s="2339"/>
      <c r="M1104" s="2339"/>
      <c r="N1104" s="2339"/>
      <c r="O1104" s="2339"/>
      <c r="P1104" s="2339"/>
      <c r="Q1104" s="2339"/>
      <c r="R1104" s="2339"/>
      <c r="S1104" s="2339"/>
      <c r="T1104" s="2340"/>
      <c r="U1104" s="2340"/>
      <c r="V1104" s="2340"/>
      <c r="W1104" s="2340"/>
      <c r="X1104" s="2341"/>
      <c r="Y1104" s="225"/>
      <c r="Z1104" s="156"/>
      <c r="AA1104" s="794"/>
      <c r="AB1104" s="313"/>
    </row>
    <row r="1105" spans="1:28" ht="5.25" customHeight="1" x14ac:dyDescent="0.2">
      <c r="A1105" s="269"/>
      <c r="B1105" s="259"/>
      <c r="C1105" s="627"/>
      <c r="D1105" s="627"/>
      <c r="E1105" s="627"/>
      <c r="F1105" s="627"/>
      <c r="G1105" s="627"/>
      <c r="H1105" s="627"/>
      <c r="I1105" s="627"/>
      <c r="J1105" s="627"/>
      <c r="K1105" s="627"/>
      <c r="L1105" s="627"/>
      <c r="M1105" s="627"/>
      <c r="N1105" s="627"/>
      <c r="O1105" s="627"/>
      <c r="P1105" s="627"/>
      <c r="Q1105" s="627"/>
      <c r="R1105" s="627"/>
      <c r="S1105" s="627"/>
      <c r="T1105" s="627"/>
      <c r="U1105" s="627"/>
      <c r="V1105" s="627"/>
      <c r="W1105" s="627"/>
      <c r="X1105" s="627"/>
      <c r="Y1105" s="206"/>
      <c r="Z1105" s="175"/>
      <c r="AA1105" s="794"/>
      <c r="AB1105" s="313"/>
    </row>
    <row r="1106" spans="1:28" s="313" customFormat="1" ht="21" customHeight="1" x14ac:dyDescent="0.2">
      <c r="A1106" s="272" t="s">
        <v>1251</v>
      </c>
      <c r="B1106" s="216"/>
      <c r="C1106" s="2342" t="s">
        <v>1370</v>
      </c>
      <c r="D1106" s="2342"/>
      <c r="E1106" s="2342"/>
      <c r="F1106" s="2342"/>
      <c r="G1106" s="2342"/>
      <c r="H1106" s="2342"/>
      <c r="I1106" s="2342"/>
      <c r="J1106" s="2342"/>
      <c r="K1106" s="2342"/>
      <c r="L1106" s="2342"/>
      <c r="M1106" s="664"/>
      <c r="N1106" s="2343"/>
      <c r="O1106" s="2344"/>
      <c r="P1106" s="2345"/>
      <c r="Q1106" s="627" t="s">
        <v>783</v>
      </c>
      <c r="R1106" s="664"/>
      <c r="S1106" s="664"/>
      <c r="T1106" s="2343"/>
      <c r="U1106" s="2343"/>
      <c r="V1106" s="2343"/>
      <c r="W1106" s="627" t="s">
        <v>1043</v>
      </c>
      <c r="X1106" s="664"/>
      <c r="Y1106" s="664"/>
      <c r="Z1106" s="141"/>
      <c r="AA1106" s="794">
        <f>IF(N1106="?",0,IF(N1106&lt;&gt;"",1,0))+IF(T1106="?",0,IF(T1106&lt;&gt;"",1,0))</f>
        <v>0</v>
      </c>
    </row>
    <row r="1107" spans="1:28" s="313" customFormat="1" ht="5.25" customHeight="1" x14ac:dyDescent="0.2">
      <c r="A1107" s="269"/>
      <c r="B1107" s="216"/>
      <c r="C1107" s="664"/>
      <c r="D1107" s="664"/>
      <c r="E1107" s="628"/>
      <c r="F1107" s="628"/>
      <c r="G1107" s="628"/>
      <c r="H1107" s="628"/>
      <c r="I1107" s="628"/>
      <c r="J1107" s="628"/>
      <c r="K1107" s="628"/>
      <c r="L1107" s="628"/>
      <c r="M1107" s="628"/>
      <c r="N1107" s="628"/>
      <c r="O1107" s="628"/>
      <c r="P1107" s="628"/>
      <c r="Q1107" s="628"/>
      <c r="R1107" s="664"/>
      <c r="S1107" s="664"/>
      <c r="T1107" s="664"/>
      <c r="U1107" s="664"/>
      <c r="V1107" s="664"/>
      <c r="W1107" s="664"/>
      <c r="X1107" s="628"/>
      <c r="Y1107" s="1243"/>
      <c r="Z1107" s="141"/>
      <c r="AA1107" s="794"/>
    </row>
    <row r="1108" spans="1:28" s="312" customFormat="1" ht="27" customHeight="1" x14ac:dyDescent="0.2">
      <c r="A1108" s="397" t="s">
        <v>219</v>
      </c>
      <c r="B1108" s="155"/>
      <c r="C1108" s="2338" t="s">
        <v>1262</v>
      </c>
      <c r="D1108" s="2339"/>
      <c r="E1108" s="2339"/>
      <c r="F1108" s="2339"/>
      <c r="G1108" s="2339"/>
      <c r="H1108" s="2339"/>
      <c r="I1108" s="2339"/>
      <c r="J1108" s="2339"/>
      <c r="K1108" s="2339"/>
      <c r="L1108" s="2339"/>
      <c r="M1108" s="2339"/>
      <c r="N1108" s="2339"/>
      <c r="O1108" s="2339"/>
      <c r="P1108" s="2339"/>
      <c r="Q1108" s="2339"/>
      <c r="R1108" s="2339"/>
      <c r="S1108" s="2339"/>
      <c r="T1108" s="2340"/>
      <c r="U1108" s="2340"/>
      <c r="V1108" s="2340"/>
      <c r="W1108" s="2340"/>
      <c r="X1108" s="2341"/>
      <c r="Y1108" s="225"/>
      <c r="Z1108" s="156"/>
      <c r="AA1108" s="794"/>
      <c r="AB1108" s="313"/>
    </row>
    <row r="1109" spans="1:28" s="313" customFormat="1" ht="5.25" customHeight="1" x14ac:dyDescent="0.2">
      <c r="A1109" s="269"/>
      <c r="B1109" s="216"/>
      <c r="C1109" s="664"/>
      <c r="D1109" s="664"/>
      <c r="E1109" s="628"/>
      <c r="F1109" s="628"/>
      <c r="G1109" s="628"/>
      <c r="H1109" s="628"/>
      <c r="I1109" s="628"/>
      <c r="J1109" s="628"/>
      <c r="K1109" s="628"/>
      <c r="L1109" s="628"/>
      <c r="M1109" s="628"/>
      <c r="N1109" s="628"/>
      <c r="O1109" s="628"/>
      <c r="P1109" s="628"/>
      <c r="Q1109" s="628"/>
      <c r="R1109" s="664"/>
      <c r="S1109" s="664"/>
      <c r="T1109" s="664"/>
      <c r="U1109" s="664"/>
      <c r="V1109" s="664"/>
      <c r="W1109" s="664"/>
      <c r="X1109" s="628"/>
      <c r="Y1109" s="1243"/>
      <c r="Z1109" s="141"/>
      <c r="AA1109" s="794"/>
    </row>
    <row r="1110" spans="1:28" s="313" customFormat="1" ht="21" customHeight="1" x14ac:dyDescent="0.2">
      <c r="A1110" s="272" t="s">
        <v>1252</v>
      </c>
      <c r="B1110" s="216"/>
      <c r="C1110" s="2342" t="s">
        <v>1371</v>
      </c>
      <c r="D1110" s="2342"/>
      <c r="E1110" s="2342"/>
      <c r="F1110" s="2342"/>
      <c r="G1110" s="2342"/>
      <c r="H1110" s="2342"/>
      <c r="I1110" s="2342"/>
      <c r="J1110" s="2342"/>
      <c r="K1110" s="2342"/>
      <c r="L1110" s="2342"/>
      <c r="M1110" s="664"/>
      <c r="N1110" s="2343"/>
      <c r="O1110" s="2344"/>
      <c r="P1110" s="2345"/>
      <c r="Q1110" s="627" t="s">
        <v>783</v>
      </c>
      <c r="R1110" s="664"/>
      <c r="S1110" s="664"/>
      <c r="T1110" s="2343"/>
      <c r="U1110" s="2344"/>
      <c r="V1110" s="2345"/>
      <c r="W1110" s="627" t="s">
        <v>1043</v>
      </c>
      <c r="X1110" s="664"/>
      <c r="Y1110" s="664"/>
      <c r="Z1110" s="141"/>
      <c r="AA1110" s="794">
        <f>IF(N1110="?",0,IF(N1110&lt;&gt;"",1,0))+IF(T1110="?",0,IF(T1110&lt;&gt;"",1,0))</f>
        <v>0</v>
      </c>
    </row>
    <row r="1111" spans="1:28" s="313" customFormat="1" ht="9" customHeight="1" x14ac:dyDescent="0.2">
      <c r="A1111" s="269"/>
      <c r="B1111" s="259"/>
      <c r="C1111" s="627"/>
      <c r="D1111" s="627"/>
      <c r="E1111" s="627"/>
      <c r="F1111" s="627"/>
      <c r="G1111" s="627"/>
      <c r="H1111" s="627"/>
      <c r="I1111" s="627"/>
      <c r="J1111" s="627"/>
      <c r="K1111" s="627"/>
      <c r="L1111" s="627"/>
      <c r="M1111" s="627"/>
      <c r="N1111" s="627"/>
      <c r="O1111" s="627"/>
      <c r="P1111" s="627"/>
      <c r="Q1111" s="627"/>
      <c r="R1111" s="627"/>
      <c r="S1111" s="627"/>
      <c r="T1111" s="627"/>
      <c r="U1111" s="627"/>
      <c r="V1111" s="627"/>
      <c r="W1111" s="627"/>
      <c r="X1111" s="627"/>
      <c r="Y1111" s="206"/>
      <c r="Z1111" s="175"/>
      <c r="AA1111" s="794"/>
    </row>
    <row r="1112" spans="1:28" s="312" customFormat="1" ht="23.25" customHeight="1" x14ac:dyDescent="0.2">
      <c r="A1112" s="397" t="s">
        <v>219</v>
      </c>
      <c r="B1112" s="155"/>
      <c r="C1112" s="2320" t="s">
        <v>1491</v>
      </c>
      <c r="D1112" s="2321"/>
      <c r="E1112" s="2321"/>
      <c r="F1112" s="2321"/>
      <c r="G1112" s="2321"/>
      <c r="H1112" s="2321"/>
      <c r="I1112" s="2321"/>
      <c r="J1112" s="2321"/>
      <c r="K1112" s="2321"/>
      <c r="L1112" s="2321"/>
      <c r="M1112" s="2321"/>
      <c r="N1112" s="2321"/>
      <c r="O1112" s="2321"/>
      <c r="P1112" s="2321"/>
      <c r="Q1112" s="2321"/>
      <c r="R1112" s="2321"/>
      <c r="S1112" s="2321"/>
      <c r="T1112" s="2346"/>
      <c r="U1112" s="2346"/>
      <c r="V1112" s="2346"/>
      <c r="W1112" s="2346"/>
      <c r="X1112" s="2347"/>
      <c r="Y1112" s="225"/>
      <c r="Z1112" s="156"/>
      <c r="AA1112" s="794"/>
      <c r="AB1112" s="313"/>
    </row>
    <row r="1113" spans="1:28" s="313" customFormat="1" ht="5.25" customHeight="1" x14ac:dyDescent="0.2">
      <c r="A1113" s="269"/>
      <c r="B1113" s="259"/>
      <c r="C1113" s="627"/>
      <c r="D1113" s="627"/>
      <c r="E1113" s="627"/>
      <c r="F1113" s="627"/>
      <c r="G1113" s="627"/>
      <c r="H1113" s="627"/>
      <c r="I1113" s="627"/>
      <c r="J1113" s="627"/>
      <c r="K1113" s="627"/>
      <c r="L1113" s="627"/>
      <c r="M1113" s="627"/>
      <c r="N1113" s="627"/>
      <c r="O1113" s="627"/>
      <c r="P1113" s="627"/>
      <c r="Q1113" s="627"/>
      <c r="R1113" s="627"/>
      <c r="S1113" s="627"/>
      <c r="T1113" s="627"/>
      <c r="U1113" s="627"/>
      <c r="V1113" s="627"/>
      <c r="W1113" s="627"/>
      <c r="X1113" s="627"/>
      <c r="Y1113" s="206"/>
      <c r="Z1113" s="175"/>
      <c r="AA1113" s="794"/>
    </row>
    <row r="1114" spans="1:28" s="313" customFormat="1" ht="21" customHeight="1" x14ac:dyDescent="0.2">
      <c r="A1114" s="272" t="s">
        <v>1074</v>
      </c>
      <c r="B1114" s="216"/>
      <c r="C1114" s="628" t="s">
        <v>1831</v>
      </c>
      <c r="D1114" s="664"/>
      <c r="E1114" s="664"/>
      <c r="F1114" s="664"/>
      <c r="G1114" s="664"/>
      <c r="H1114" s="664"/>
      <c r="I1114" s="664"/>
      <c r="J1114" s="628"/>
      <c r="K1114" s="628"/>
      <c r="L1114" s="628"/>
      <c r="M1114" s="628"/>
      <c r="N1114" s="628"/>
      <c r="O1114" s="628"/>
      <c r="P1114" s="628"/>
      <c r="Q1114" s="628"/>
      <c r="R1114" s="628"/>
      <c r="S1114" s="628"/>
      <c r="T1114" s="2343"/>
      <c r="U1114" s="2344"/>
      <c r="V1114" s="2345"/>
      <c r="W1114" s="627" t="s">
        <v>122</v>
      </c>
      <c r="X1114" s="664"/>
      <c r="Y1114" s="664"/>
      <c r="Z1114" s="141"/>
      <c r="AA1114" s="794">
        <f>IF(T1114="?",0,IF(T1114&lt;&gt;"",1,0))</f>
        <v>0</v>
      </c>
    </row>
    <row r="1115" spans="1:28" s="313" customFormat="1" ht="5.25" customHeight="1" x14ac:dyDescent="0.2">
      <c r="A1115" s="269"/>
      <c r="B1115" s="259"/>
      <c r="C1115" s="627"/>
      <c r="D1115" s="627"/>
      <c r="E1115" s="627"/>
      <c r="F1115" s="627"/>
      <c r="G1115" s="627"/>
      <c r="H1115" s="627"/>
      <c r="I1115" s="627"/>
      <c r="J1115" s="627"/>
      <c r="K1115" s="627"/>
      <c r="L1115" s="627"/>
      <c r="M1115" s="627"/>
      <c r="N1115" s="627"/>
      <c r="O1115" s="627"/>
      <c r="P1115" s="627"/>
      <c r="Q1115" s="627"/>
      <c r="R1115" s="627"/>
      <c r="S1115" s="627"/>
      <c r="T1115" s="627"/>
      <c r="U1115" s="627"/>
      <c r="V1115" s="627"/>
      <c r="W1115" s="627"/>
      <c r="X1115" s="206"/>
      <c r="Y1115" s="206"/>
      <c r="Z1115" s="175"/>
      <c r="AA1115" s="794"/>
    </row>
    <row r="1116" spans="1:28" s="313" customFormat="1" ht="21" customHeight="1" x14ac:dyDescent="0.2">
      <c r="A1116" s="272" t="s">
        <v>1587</v>
      </c>
      <c r="B1116" s="216"/>
      <c r="C1116" s="628" t="s">
        <v>1749</v>
      </c>
      <c r="D1116" s="664"/>
      <c r="E1116" s="664"/>
      <c r="F1116" s="664"/>
      <c r="G1116" s="664"/>
      <c r="H1116" s="664"/>
      <c r="I1116" s="664"/>
      <c r="J1116" s="628"/>
      <c r="K1116" s="628"/>
      <c r="L1116" s="628"/>
      <c r="M1116" s="664"/>
      <c r="N1116" s="2348"/>
      <c r="O1116" s="2349"/>
      <c r="P1116" s="2350"/>
      <c r="Q1116" s="627" t="s">
        <v>1493</v>
      </c>
      <c r="R1116" s="628"/>
      <c r="S1116" s="628"/>
      <c r="T1116" s="2348"/>
      <c r="U1116" s="2349"/>
      <c r="V1116" s="2350"/>
      <c r="W1116" s="627" t="s">
        <v>1492</v>
      </c>
      <c r="X1116" s="664"/>
      <c r="Y1116" s="664"/>
      <c r="Z1116" s="141"/>
      <c r="AA1116" s="794">
        <f>IF(N1116="?",0,IF(N1116&lt;&gt;"",1,0))+IF(T1116="?",0,IF(T1116&lt;&gt;"",1,0))</f>
        <v>0</v>
      </c>
    </row>
    <row r="1117" spans="1:28" s="313" customFormat="1" ht="9" customHeight="1" x14ac:dyDescent="0.2">
      <c r="A1117" s="269"/>
      <c r="B1117" s="259"/>
      <c r="C1117" s="627"/>
      <c r="D1117" s="627"/>
      <c r="E1117" s="627"/>
      <c r="F1117" s="627"/>
      <c r="G1117" s="627"/>
      <c r="H1117" s="627"/>
      <c r="I1117" s="627"/>
      <c r="J1117" s="627"/>
      <c r="K1117" s="627"/>
      <c r="L1117" s="627"/>
      <c r="M1117" s="627"/>
      <c r="N1117" s="627"/>
      <c r="O1117" s="627"/>
      <c r="P1117" s="627"/>
      <c r="Q1117" s="627"/>
      <c r="R1117" s="627"/>
      <c r="S1117" s="627"/>
      <c r="T1117" s="627"/>
      <c r="U1117" s="627"/>
      <c r="V1117" s="627"/>
      <c r="W1117" s="627"/>
      <c r="X1117" s="627"/>
      <c r="Y1117" s="206"/>
      <c r="Z1117" s="175"/>
      <c r="AA1117" s="794"/>
    </row>
    <row r="1118" spans="1:28" s="313" customFormat="1" ht="36" customHeight="1" x14ac:dyDescent="0.2">
      <c r="A1118" s="746" t="s">
        <v>219</v>
      </c>
      <c r="B1118" s="221"/>
      <c r="C1118" s="1543" t="s">
        <v>1516</v>
      </c>
      <c r="D1118" s="2218"/>
      <c r="E1118" s="2218"/>
      <c r="F1118" s="2218"/>
      <c r="G1118" s="2218"/>
      <c r="H1118" s="2218"/>
      <c r="I1118" s="2218"/>
      <c r="J1118" s="2218"/>
      <c r="K1118" s="2218"/>
      <c r="L1118" s="2218"/>
      <c r="M1118" s="2218"/>
      <c r="N1118" s="2218"/>
      <c r="O1118" s="2218"/>
      <c r="P1118" s="2218"/>
      <c r="Q1118" s="2218"/>
      <c r="R1118" s="2218"/>
      <c r="S1118" s="2218"/>
      <c r="T1118" s="2218"/>
      <c r="U1118" s="2218"/>
      <c r="V1118" s="2218"/>
      <c r="W1118" s="2218"/>
      <c r="X1118" s="2219"/>
      <c r="Y1118" s="1240"/>
      <c r="Z1118" s="254"/>
      <c r="AA1118" s="794"/>
    </row>
    <row r="1119" spans="1:28" s="313" customFormat="1" ht="5.25" customHeight="1" x14ac:dyDescent="0.2">
      <c r="A1119" s="269"/>
      <c r="B1119" s="259"/>
      <c r="C1119" s="627"/>
      <c r="D1119" s="627"/>
      <c r="E1119" s="627"/>
      <c r="F1119" s="627"/>
      <c r="G1119" s="627"/>
      <c r="H1119" s="627"/>
      <c r="I1119" s="627"/>
      <c r="J1119" s="627"/>
      <c r="K1119" s="627"/>
      <c r="L1119" s="627"/>
      <c r="M1119" s="627"/>
      <c r="N1119" s="627"/>
      <c r="O1119" s="627"/>
      <c r="P1119" s="627"/>
      <c r="Q1119" s="627"/>
      <c r="R1119" s="627"/>
      <c r="S1119" s="627"/>
      <c r="T1119" s="627"/>
      <c r="U1119" s="627"/>
      <c r="V1119" s="627"/>
      <c r="W1119" s="627"/>
      <c r="X1119" s="627"/>
      <c r="Y1119" s="206"/>
      <c r="Z1119" s="175"/>
      <c r="AA1119" s="794"/>
    </row>
    <row r="1120" spans="1:28" s="313" customFormat="1" ht="12" customHeight="1" x14ac:dyDescent="0.2">
      <c r="A1120" s="269"/>
      <c r="B1120" s="216"/>
      <c r="C1120" s="242" t="s">
        <v>1495</v>
      </c>
      <c r="D1120" s="1149"/>
      <c r="E1120" s="1149"/>
      <c r="F1120" s="1149"/>
      <c r="G1120" s="1149"/>
      <c r="H1120" s="1149"/>
      <c r="I1120" s="1149"/>
      <c r="J1120" s="1149"/>
      <c r="K1120" s="1149"/>
      <c r="L1120" s="1149"/>
      <c r="M1120" s="1149"/>
      <c r="N1120" s="1149"/>
      <c r="O1120" s="1149"/>
      <c r="P1120" s="1149"/>
      <c r="Q1120" s="1149"/>
      <c r="R1120" s="1149"/>
      <c r="S1120" s="1149"/>
      <c r="T1120" s="1149"/>
      <c r="U1120" s="1149"/>
      <c r="V1120" s="1149"/>
      <c r="W1120" s="1149"/>
      <c r="X1120" s="1149"/>
      <c r="Y1120" s="1243"/>
      <c r="Z1120" s="141"/>
      <c r="AA1120" s="794"/>
    </row>
    <row r="1121" spans="1:28" s="313" customFormat="1" ht="5.25" customHeight="1" thickBot="1" x14ac:dyDescent="0.25">
      <c r="A1121" s="269"/>
      <c r="B1121" s="216"/>
      <c r="C1121" s="1139"/>
      <c r="D1121" s="1135"/>
      <c r="E1121" s="1136"/>
      <c r="F1121" s="1136"/>
      <c r="G1121" s="1143"/>
      <c r="H1121" s="708"/>
      <c r="I1121" s="708"/>
      <c r="J1121" s="708"/>
      <c r="K1121" s="708"/>
      <c r="L1121" s="708"/>
      <c r="M1121" s="708"/>
      <c r="N1121" s="708"/>
      <c r="O1121" s="708"/>
      <c r="P1121" s="708"/>
      <c r="Q1121" s="708"/>
      <c r="R1121" s="708"/>
      <c r="S1121" s="1145"/>
      <c r="T1121" s="1145"/>
      <c r="U1121" s="1145"/>
      <c r="V1121" s="1145"/>
      <c r="W1121" s="1145"/>
      <c r="X1121" s="1144"/>
      <c r="Y1121" s="1243"/>
      <c r="Z1121" s="141"/>
      <c r="AA1121" s="794"/>
    </row>
    <row r="1122" spans="1:28" s="313" customFormat="1" ht="24" customHeight="1" thickTop="1" thickBot="1" x14ac:dyDescent="0.25">
      <c r="A1122" s="1236" t="s">
        <v>1588</v>
      </c>
      <c r="B1122" s="216"/>
      <c r="C1122" s="2313" t="s">
        <v>849</v>
      </c>
      <c r="D1122" s="2314"/>
      <c r="E1122" s="2315"/>
      <c r="F1122" s="2316"/>
      <c r="G1122" s="2317"/>
      <c r="H1122" s="1363"/>
      <c r="I1122" s="1363"/>
      <c r="J1122" s="1363"/>
      <c r="K1122" s="1363"/>
      <c r="L1122" s="1363"/>
      <c r="M1122" s="1363"/>
      <c r="N1122" s="1363"/>
      <c r="O1122" s="1363"/>
      <c r="P1122" s="1363"/>
      <c r="Q1122" s="1363"/>
      <c r="R1122" s="1363"/>
      <c r="S1122" s="1363"/>
      <c r="T1122" s="1363"/>
      <c r="U1122" s="1363"/>
      <c r="V1122" s="1363"/>
      <c r="W1122" s="1363"/>
      <c r="X1122" s="2318"/>
      <c r="Y1122" s="1243"/>
      <c r="Z1122" s="141"/>
      <c r="AA1122" s="794">
        <f>IF(C1122="?",0,IF(C1122&lt;&gt;"",1,0))+IF(G1122="?",0,IF(G1122&lt;&gt;"",1,0))</f>
        <v>0</v>
      </c>
    </row>
    <row r="1123" spans="1:28" s="313" customFormat="1" ht="5.25" customHeight="1" thickTop="1" x14ac:dyDescent="0.2">
      <c r="A1123" s="269"/>
      <c r="B1123" s="216"/>
      <c r="C1123" s="1141"/>
      <c r="D1123" s="1134"/>
      <c r="E1123" s="215"/>
      <c r="F1123" s="215"/>
      <c r="G1123" s="1146"/>
      <c r="H1123" s="227"/>
      <c r="I1123" s="227"/>
      <c r="J1123" s="227"/>
      <c r="K1123" s="227"/>
      <c r="L1123" s="227"/>
      <c r="M1123" s="227"/>
      <c r="N1123" s="227"/>
      <c r="O1123" s="227"/>
      <c r="P1123" s="227"/>
      <c r="Q1123" s="227"/>
      <c r="R1123" s="227"/>
      <c r="S1123" s="227"/>
      <c r="T1123" s="227"/>
      <c r="U1123" s="227"/>
      <c r="V1123" s="227"/>
      <c r="W1123" s="227"/>
      <c r="X1123" s="1147"/>
      <c r="Y1123" s="1243"/>
      <c r="Z1123" s="141"/>
      <c r="AA1123" s="794"/>
    </row>
    <row r="1124" spans="1:28" s="313" customFormat="1" ht="9" customHeight="1" x14ac:dyDescent="0.2">
      <c r="A1124" s="265" t="str">
        <f>IF(L1067&lt;&gt;"",L1067,"")</f>
        <v/>
      </c>
      <c r="B1124" s="635"/>
      <c r="C1124" s="262"/>
      <c r="D1124" s="262"/>
      <c r="E1124" s="262"/>
      <c r="F1124" s="262"/>
      <c r="G1124" s="262"/>
      <c r="H1124" s="262"/>
      <c r="I1124" s="262"/>
      <c r="J1124" s="262"/>
      <c r="K1124" s="262"/>
      <c r="L1124" s="262"/>
      <c r="M1124" s="262"/>
      <c r="N1124" s="262"/>
      <c r="O1124" s="262"/>
      <c r="P1124" s="262"/>
      <c r="Q1124" s="262"/>
      <c r="R1124" s="262"/>
      <c r="S1124" s="262"/>
      <c r="T1124" s="262"/>
      <c r="U1124" s="262"/>
      <c r="V1124" s="262"/>
      <c r="W1124" s="262"/>
      <c r="X1124" s="262"/>
      <c r="Y1124" s="668"/>
      <c r="Z1124" s="196"/>
      <c r="AA1124" s="794"/>
    </row>
    <row r="1125" spans="1:28" s="313" customFormat="1" ht="5.25" customHeight="1" x14ac:dyDescent="0.2">
      <c r="A1125" s="269"/>
      <c r="B1125" s="1237"/>
      <c r="C1125" s="817"/>
      <c r="D1125" s="817"/>
      <c r="E1125" s="817"/>
      <c r="F1125" s="817"/>
      <c r="G1125" s="817"/>
      <c r="H1125" s="817"/>
      <c r="I1125" s="817"/>
      <c r="J1125" s="817"/>
      <c r="K1125" s="817"/>
      <c r="L1125" s="817"/>
      <c r="M1125" s="817"/>
      <c r="N1125" s="817"/>
      <c r="O1125" s="817"/>
      <c r="P1125" s="817"/>
      <c r="Q1125" s="817"/>
      <c r="R1125" s="817"/>
      <c r="S1125" s="817"/>
      <c r="T1125" s="817"/>
      <c r="U1125" s="817"/>
      <c r="V1125" s="817"/>
      <c r="W1125" s="817"/>
      <c r="X1125" s="817"/>
      <c r="Y1125" s="1238"/>
      <c r="Z1125" s="871"/>
      <c r="AA1125" s="794"/>
    </row>
    <row r="1126" spans="1:28" s="313" customFormat="1" ht="24" customHeight="1" x14ac:dyDescent="0.2">
      <c r="A1126" s="385"/>
      <c r="B1126" s="259"/>
      <c r="C1126" s="224" t="s">
        <v>1759</v>
      </c>
      <c r="D1126" s="627"/>
      <c r="E1126" s="627"/>
      <c r="F1126" s="627"/>
      <c r="G1126" s="627"/>
      <c r="H1126" s="627"/>
      <c r="I1126" s="627"/>
      <c r="J1126" s="627"/>
      <c r="K1126" s="627"/>
      <c r="L1126" s="627"/>
      <c r="M1126" s="2319" t="str">
        <f>IF(J1088&lt;&gt;"",J1088,"")</f>
        <v/>
      </c>
      <c r="N1126" s="1751"/>
      <c r="O1126" s="1751"/>
      <c r="P1126" s="1751"/>
      <c r="Q1126" s="1751"/>
      <c r="R1126" s="1751"/>
      <c r="S1126" s="1751"/>
      <c r="T1126" s="1751"/>
      <c r="U1126" s="1751"/>
      <c r="V1126" s="1751"/>
      <c r="W1126" s="1751"/>
      <c r="X1126" s="1751"/>
      <c r="Y1126" s="206"/>
      <c r="Z1126" s="175"/>
      <c r="AA1126" s="794"/>
    </row>
    <row r="1127" spans="1:28" s="764" customFormat="1" ht="5.25" customHeight="1" x14ac:dyDescent="0.2">
      <c r="A1127" s="269"/>
      <c r="B1127" s="216"/>
      <c r="C1127" s="627"/>
      <c r="D1127" s="628"/>
      <c r="E1127" s="627"/>
      <c r="F1127" s="627"/>
      <c r="G1127" s="627"/>
      <c r="H1127" s="627"/>
      <c r="I1127" s="627"/>
      <c r="J1127" s="627"/>
      <c r="K1127" s="627"/>
      <c r="L1127" s="627"/>
      <c r="M1127" s="627"/>
      <c r="N1127" s="627"/>
      <c r="O1127" s="627"/>
      <c r="P1127" s="627"/>
      <c r="Q1127" s="627"/>
      <c r="R1127" s="627"/>
      <c r="S1127" s="1241"/>
      <c r="T1127" s="1241"/>
      <c r="U1127" s="1241"/>
      <c r="V1127" s="1241"/>
      <c r="W1127" s="1241"/>
      <c r="X1127" s="1241"/>
      <c r="Y1127" s="1243"/>
      <c r="Z1127" s="141"/>
      <c r="AA1127" s="797"/>
      <c r="AB1127" s="313"/>
    </row>
    <row r="1128" spans="1:28" s="312" customFormat="1" ht="15" customHeight="1" x14ac:dyDescent="0.2">
      <c r="A1128" s="397" t="s">
        <v>219</v>
      </c>
      <c r="B1128" s="155"/>
      <c r="C1128" s="2320" t="s">
        <v>1054</v>
      </c>
      <c r="D1128" s="2321"/>
      <c r="E1128" s="2321"/>
      <c r="F1128" s="2321"/>
      <c r="G1128" s="2321"/>
      <c r="H1128" s="2321"/>
      <c r="I1128" s="2321"/>
      <c r="J1128" s="2321"/>
      <c r="K1128" s="2321"/>
      <c r="L1128" s="2321"/>
      <c r="M1128" s="2321"/>
      <c r="N1128" s="2321"/>
      <c r="O1128" s="2321"/>
      <c r="P1128" s="2321"/>
      <c r="Q1128" s="2321"/>
      <c r="R1128" s="2321"/>
      <c r="S1128" s="2321"/>
      <c r="T1128" s="2322"/>
      <c r="U1128" s="2322"/>
      <c r="V1128" s="2322"/>
      <c r="W1128" s="2322"/>
      <c r="X1128" s="2323"/>
      <c r="Y1128" s="225"/>
      <c r="Z1128" s="156"/>
      <c r="AA1128" s="794"/>
      <c r="AB1128" s="313"/>
    </row>
    <row r="1129" spans="1:28" s="313" customFormat="1" ht="9" customHeight="1" x14ac:dyDescent="0.2">
      <c r="A1129" s="269"/>
      <c r="B1129" s="259"/>
      <c r="C1129" s="627"/>
      <c r="D1129" s="627"/>
      <c r="E1129" s="627"/>
      <c r="F1129" s="627"/>
      <c r="G1129" s="627"/>
      <c r="H1129" s="627"/>
      <c r="I1129" s="627"/>
      <c r="J1129" s="627"/>
      <c r="K1129" s="627"/>
      <c r="L1129" s="627"/>
      <c r="M1129" s="627"/>
      <c r="N1129" s="627"/>
      <c r="O1129" s="627"/>
      <c r="P1129" s="627"/>
      <c r="Q1129" s="627"/>
      <c r="R1129" s="627"/>
      <c r="S1129" s="627"/>
      <c r="T1129" s="627"/>
      <c r="U1129" s="627"/>
      <c r="V1129" s="627"/>
      <c r="W1129" s="627"/>
      <c r="X1129" s="627"/>
      <c r="Y1129" s="206"/>
      <c r="Z1129" s="175"/>
      <c r="AA1129" s="794"/>
    </row>
    <row r="1130" spans="1:28" s="313" customFormat="1" ht="21" customHeight="1" x14ac:dyDescent="0.2">
      <c r="A1130" s="272" t="s">
        <v>1744</v>
      </c>
      <c r="B1130" s="216"/>
      <c r="C1130" s="627"/>
      <c r="D1130" s="1213" t="s">
        <v>849</v>
      </c>
      <c r="E1130" s="627" t="s">
        <v>1673</v>
      </c>
      <c r="F1130" s="627"/>
      <c r="G1130" s="627"/>
      <c r="H1130" s="627"/>
      <c r="I1130" s="627"/>
      <c r="J1130" s="627"/>
      <c r="K1130" s="627"/>
      <c r="L1130" s="627"/>
      <c r="M1130" s="627"/>
      <c r="N1130" s="627"/>
      <c r="O1130" s="627"/>
      <c r="P1130" s="627"/>
      <c r="Q1130" s="627"/>
      <c r="R1130" s="627"/>
      <c r="S1130" s="627"/>
      <c r="T1130" s="627"/>
      <c r="U1130" s="627"/>
      <c r="V1130" s="627"/>
      <c r="W1130" s="627"/>
      <c r="X1130" s="627"/>
      <c r="Y1130" s="206"/>
      <c r="Z1130" s="141"/>
      <c r="AA1130" s="794">
        <f>IF(D1130="?",0,IF(D1130&lt;&gt;"",1,0))</f>
        <v>0</v>
      </c>
    </row>
    <row r="1131" spans="1:28" s="764" customFormat="1" ht="5.25" customHeight="1" x14ac:dyDescent="0.2">
      <c r="A1131" s="269"/>
      <c r="B1131" s="216"/>
      <c r="C1131" s="627"/>
      <c r="D1131" s="628"/>
      <c r="E1131" s="627"/>
      <c r="F1131" s="627"/>
      <c r="G1131" s="627"/>
      <c r="H1131" s="627"/>
      <c r="I1131" s="627"/>
      <c r="J1131" s="627"/>
      <c r="K1131" s="627"/>
      <c r="L1131" s="627"/>
      <c r="M1131" s="627"/>
      <c r="N1131" s="627"/>
      <c r="O1131" s="627"/>
      <c r="P1131" s="627"/>
      <c r="Q1131" s="627"/>
      <c r="R1131" s="627"/>
      <c r="S1131" s="1241"/>
      <c r="T1131" s="1241"/>
      <c r="U1131" s="1241"/>
      <c r="V1131" s="1241"/>
      <c r="W1131" s="1241"/>
      <c r="X1131" s="1241"/>
      <c r="Y1131" s="1243"/>
      <c r="Z1131" s="141"/>
      <c r="AA1131" s="797"/>
      <c r="AB1131" s="313"/>
    </row>
    <row r="1132" spans="1:28" s="313" customFormat="1" ht="21" customHeight="1" x14ac:dyDescent="0.2">
      <c r="A1132" s="272" t="s">
        <v>1745</v>
      </c>
      <c r="B1132" s="216"/>
      <c r="C1132" s="627"/>
      <c r="D1132" s="1213" t="s">
        <v>849</v>
      </c>
      <c r="E1132" s="627" t="s">
        <v>1672</v>
      </c>
      <c r="F1132" s="627"/>
      <c r="G1132" s="627"/>
      <c r="H1132" s="627"/>
      <c r="I1132" s="627"/>
      <c r="J1132" s="627"/>
      <c r="K1132" s="627"/>
      <c r="L1132" s="627"/>
      <c r="M1132" s="627"/>
      <c r="N1132" s="627"/>
      <c r="O1132" s="627"/>
      <c r="P1132" s="627"/>
      <c r="Q1132" s="627"/>
      <c r="R1132" s="1241"/>
      <c r="S1132" s="1241"/>
      <c r="T1132" s="1241"/>
      <c r="U1132" s="1241"/>
      <c r="V1132" s="1241"/>
      <c r="W1132" s="1241"/>
      <c r="X1132" s="627"/>
      <c r="Y1132" s="206"/>
      <c r="Z1132" s="141"/>
      <c r="AA1132" s="794">
        <f>IF(D1132="?",0,IF(D1132&lt;&gt;"",1,0))</f>
        <v>0</v>
      </c>
    </row>
    <row r="1133" spans="1:28" s="764" customFormat="1" ht="5.25" customHeight="1" x14ac:dyDescent="0.2">
      <c r="A1133" s="269"/>
      <c r="B1133" s="216"/>
      <c r="C1133" s="627"/>
      <c r="D1133" s="628"/>
      <c r="E1133" s="627"/>
      <c r="F1133" s="627"/>
      <c r="G1133" s="627"/>
      <c r="H1133" s="627"/>
      <c r="I1133" s="627"/>
      <c r="J1133" s="627"/>
      <c r="K1133" s="627"/>
      <c r="L1133" s="627"/>
      <c r="M1133" s="627"/>
      <c r="N1133" s="627"/>
      <c r="O1133" s="627"/>
      <c r="P1133" s="627"/>
      <c r="Q1133" s="627"/>
      <c r="R1133" s="627"/>
      <c r="S1133" s="1241"/>
      <c r="T1133" s="1241"/>
      <c r="U1133" s="1241"/>
      <c r="V1133" s="1241"/>
      <c r="W1133" s="1241"/>
      <c r="X1133" s="1241"/>
      <c r="Y1133" s="1243"/>
      <c r="Z1133" s="141"/>
      <c r="AA1133" s="797"/>
      <c r="AB1133" s="313"/>
    </row>
    <row r="1134" spans="1:28" s="313" customFormat="1" ht="21" customHeight="1" x14ac:dyDescent="0.2">
      <c r="A1134" s="272" t="s">
        <v>1659</v>
      </c>
      <c r="B1134" s="216"/>
      <c r="C1134" s="627"/>
      <c r="D1134" s="1213" t="s">
        <v>849</v>
      </c>
      <c r="E1134" s="627" t="s">
        <v>1834</v>
      </c>
      <c r="F1134" s="627"/>
      <c r="G1134" s="627"/>
      <c r="H1134" s="627"/>
      <c r="I1134" s="627"/>
      <c r="J1134" s="627"/>
      <c r="K1134" s="627"/>
      <c r="L1134" s="627"/>
      <c r="M1134" s="627"/>
      <c r="N1134" s="1213" t="s">
        <v>849</v>
      </c>
      <c r="O1134" s="627" t="s">
        <v>1656</v>
      </c>
      <c r="P1134" s="627"/>
      <c r="Q1134" s="627"/>
      <c r="R1134" s="1241"/>
      <c r="S1134" s="1241"/>
      <c r="T1134" s="1241"/>
      <c r="U1134" s="1241"/>
      <c r="V1134" s="1241"/>
      <c r="W1134" s="1241"/>
      <c r="X1134" s="627"/>
      <c r="Y1134" s="206"/>
      <c r="Z1134" s="141"/>
      <c r="AA1134" s="794">
        <f>IF(D1134="?",0,IF(D1134&lt;&gt;"",1,0))+IF(N1134="?",0,IF(N1134&lt;&gt;"",1,0))</f>
        <v>0</v>
      </c>
    </row>
    <row r="1135" spans="1:28" s="764" customFormat="1" ht="5.25" customHeight="1" x14ac:dyDescent="0.2">
      <c r="A1135" s="269"/>
      <c r="B1135" s="216"/>
      <c r="C1135" s="627"/>
      <c r="D1135" s="628"/>
      <c r="E1135" s="627"/>
      <c r="F1135" s="627"/>
      <c r="G1135" s="627"/>
      <c r="H1135" s="627"/>
      <c r="I1135" s="627"/>
      <c r="J1135" s="627"/>
      <c r="K1135" s="627"/>
      <c r="L1135" s="627"/>
      <c r="M1135" s="627"/>
      <c r="N1135" s="627"/>
      <c r="O1135" s="627"/>
      <c r="P1135" s="627"/>
      <c r="Q1135" s="627"/>
      <c r="R1135" s="627"/>
      <c r="S1135" s="1241"/>
      <c r="T1135" s="1241"/>
      <c r="U1135" s="1241"/>
      <c r="V1135" s="1241"/>
      <c r="W1135" s="1241"/>
      <c r="X1135" s="1241"/>
      <c r="Y1135" s="1243"/>
      <c r="Z1135" s="141"/>
      <c r="AA1135" s="797"/>
      <c r="AB1135" s="313"/>
    </row>
    <row r="1136" spans="1:28" s="313" customFormat="1" ht="21" customHeight="1" x14ac:dyDescent="0.2">
      <c r="A1136" s="272" t="s">
        <v>1662</v>
      </c>
      <c r="B1136" s="216"/>
      <c r="C1136" s="627"/>
      <c r="D1136" s="1213" t="s">
        <v>849</v>
      </c>
      <c r="E1136" s="627" t="s">
        <v>1044</v>
      </c>
      <c r="F1136" s="627"/>
      <c r="G1136" s="627"/>
      <c r="H1136" s="627"/>
      <c r="I1136" s="1213" t="s">
        <v>849</v>
      </c>
      <c r="J1136" s="627" t="s">
        <v>1046</v>
      </c>
      <c r="K1136" s="627"/>
      <c r="L1136" s="627"/>
      <c r="M1136" s="627"/>
      <c r="N1136" s="1213" t="s">
        <v>849</v>
      </c>
      <c r="O1136" s="627" t="s">
        <v>1660</v>
      </c>
      <c r="P1136" s="627"/>
      <c r="Q1136" s="627"/>
      <c r="R1136" s="1241"/>
      <c r="S1136" s="1241"/>
      <c r="T1136" s="1241"/>
      <c r="U1136" s="1241"/>
      <c r="V1136" s="1241"/>
      <c r="W1136" s="1241"/>
      <c r="X1136" s="627"/>
      <c r="Y1136" s="206"/>
      <c r="Z1136" s="141"/>
      <c r="AA1136" s="794">
        <f>IF(D1136="?",0,IF(D1136&lt;&gt;"",1,0))+IF(I1136="?",0,IF(I1136&lt;&gt;"",1,0))+IF(N1136="?",0,IF(N1136&lt;&gt;"",1,0))</f>
        <v>0</v>
      </c>
    </row>
    <row r="1137" spans="1:28" s="764" customFormat="1" ht="5.25" customHeight="1" x14ac:dyDescent="0.2">
      <c r="A1137" s="269"/>
      <c r="B1137" s="216"/>
      <c r="C1137" s="627"/>
      <c r="D1137" s="628"/>
      <c r="E1137" s="627"/>
      <c r="F1137" s="627"/>
      <c r="G1137" s="627"/>
      <c r="H1137" s="627"/>
      <c r="I1137" s="627"/>
      <c r="J1137" s="627"/>
      <c r="K1137" s="627"/>
      <c r="L1137" s="627"/>
      <c r="M1137" s="627"/>
      <c r="N1137" s="627"/>
      <c r="O1137" s="627"/>
      <c r="P1137" s="627"/>
      <c r="Q1137" s="627"/>
      <c r="R1137" s="1241"/>
      <c r="S1137" s="1241"/>
      <c r="T1137" s="1241"/>
      <c r="U1137" s="1241"/>
      <c r="V1137" s="1241"/>
      <c r="W1137" s="1241"/>
      <c r="X1137" s="627"/>
      <c r="Y1137" s="1243"/>
      <c r="Z1137" s="141"/>
      <c r="AA1137" s="797"/>
      <c r="AB1137" s="313"/>
    </row>
    <row r="1138" spans="1:28" s="313" customFormat="1" ht="21" customHeight="1" x14ac:dyDescent="0.2">
      <c r="A1138" s="272" t="s">
        <v>1663</v>
      </c>
      <c r="B1138" s="216"/>
      <c r="C1138" s="627"/>
      <c r="D1138" s="1213" t="s">
        <v>849</v>
      </c>
      <c r="E1138" s="627" t="s">
        <v>1045</v>
      </c>
      <c r="F1138" s="627"/>
      <c r="G1138" s="627"/>
      <c r="H1138" s="627"/>
      <c r="I1138" s="1213" t="s">
        <v>849</v>
      </c>
      <c r="J1138" s="627" t="s">
        <v>1657</v>
      </c>
      <c r="K1138" s="627"/>
      <c r="L1138" s="627"/>
      <c r="M1138" s="627"/>
      <c r="N1138" s="1213" t="s">
        <v>849</v>
      </c>
      <c r="O1138" s="627" t="s">
        <v>1658</v>
      </c>
      <c r="P1138" s="627"/>
      <c r="Q1138" s="627"/>
      <c r="R1138" s="1241"/>
      <c r="S1138" s="1241"/>
      <c r="T1138" s="1241"/>
      <c r="U1138" s="1241"/>
      <c r="V1138" s="1241"/>
      <c r="W1138" s="1241"/>
      <c r="X1138" s="627"/>
      <c r="Y1138" s="206"/>
      <c r="Z1138" s="141"/>
      <c r="AA1138" s="794">
        <f>IF(D1138="?",0,IF(D1138&lt;&gt;"",1,0))+IF(I1138="?",0,IF(I1138&lt;&gt;"",1,0))+IF(N1138="?",0,IF(N1138&lt;&gt;"",1,0))</f>
        <v>0</v>
      </c>
    </row>
    <row r="1139" spans="1:28" s="764" customFormat="1" ht="5.25" customHeight="1" x14ac:dyDescent="0.2">
      <c r="A1139" s="269"/>
      <c r="B1139" s="216"/>
      <c r="C1139" s="627"/>
      <c r="D1139" s="628"/>
      <c r="E1139" s="628"/>
      <c r="F1139" s="628"/>
      <c r="G1139" s="628"/>
      <c r="H1139" s="628"/>
      <c r="I1139" s="628"/>
      <c r="J1139" s="628"/>
      <c r="K1139" s="628"/>
      <c r="L1139" s="628"/>
      <c r="M1139" s="627"/>
      <c r="N1139" s="627"/>
      <c r="O1139" s="628"/>
      <c r="P1139" s="628"/>
      <c r="Q1139" s="628"/>
      <c r="R1139" s="664"/>
      <c r="S1139" s="664"/>
      <c r="T1139" s="664"/>
      <c r="U1139" s="664"/>
      <c r="V1139" s="664"/>
      <c r="W1139" s="664"/>
      <c r="X1139" s="628"/>
      <c r="Y1139" s="1243"/>
      <c r="Z1139" s="141"/>
      <c r="AA1139" s="797"/>
      <c r="AB1139" s="313"/>
    </row>
    <row r="1140" spans="1:28" s="313" customFormat="1" ht="21" customHeight="1" x14ac:dyDescent="0.2">
      <c r="A1140" s="272" t="s">
        <v>1661</v>
      </c>
      <c r="B1140" s="216"/>
      <c r="C1140" s="627"/>
      <c r="D1140" s="627" t="s">
        <v>1053</v>
      </c>
      <c r="E1140" s="628"/>
      <c r="F1140" s="2324"/>
      <c r="G1140" s="2324"/>
      <c r="H1140" s="2324"/>
      <c r="I1140" s="2324"/>
      <c r="J1140" s="2324"/>
      <c r="K1140" s="1400"/>
      <c r="L1140" s="1400"/>
      <c r="M1140" s="1400"/>
      <c r="N1140" s="1400"/>
      <c r="O1140" s="1400"/>
      <c r="P1140" s="1400"/>
      <c r="Q1140" s="1400"/>
      <c r="R1140" s="1400"/>
      <c r="S1140" s="1400"/>
      <c r="T1140" s="1400"/>
      <c r="U1140" s="1400"/>
      <c r="V1140" s="1400"/>
      <c r="W1140" s="1400"/>
      <c r="X1140" s="1400"/>
      <c r="Y1140" s="206"/>
      <c r="Z1140" s="141"/>
      <c r="AA1140" s="794">
        <f>IF(F1140="?",0,IF(F1140&lt;&gt;"",1,0))</f>
        <v>0</v>
      </c>
    </row>
    <row r="1141" spans="1:28" ht="9" customHeight="1" x14ac:dyDescent="0.2">
      <c r="A1141" s="269"/>
      <c r="B1141" s="259"/>
      <c r="C1141" s="627"/>
      <c r="D1141" s="627"/>
      <c r="E1141" s="627"/>
      <c r="F1141" s="627"/>
      <c r="G1141" s="627"/>
      <c r="H1141" s="627"/>
      <c r="I1141" s="627"/>
      <c r="J1141" s="627"/>
      <c r="K1141" s="627"/>
      <c r="L1141" s="627"/>
      <c r="M1141" s="627"/>
      <c r="N1141" s="528"/>
      <c r="O1141" s="528"/>
      <c r="P1141" s="528"/>
      <c r="Q1141" s="528"/>
      <c r="R1141" s="627"/>
      <c r="S1141" s="627"/>
      <c r="T1141" s="627"/>
      <c r="U1141" s="528"/>
      <c r="V1141" s="528"/>
      <c r="W1141" s="528"/>
      <c r="X1141" s="528"/>
      <c r="Y1141" s="172"/>
      <c r="Z1141" s="175"/>
      <c r="AA1141" s="794"/>
      <c r="AB1141" s="313"/>
    </row>
    <row r="1142" spans="1:28" s="313" customFormat="1" ht="5.45" customHeight="1" x14ac:dyDescent="0.2">
      <c r="A1142" s="269"/>
      <c r="B1142" s="757"/>
      <c r="C1142" s="758"/>
      <c r="D1142" s="758"/>
      <c r="E1142" s="758"/>
      <c r="F1142" s="758"/>
      <c r="G1142" s="758"/>
      <c r="H1142" s="758"/>
      <c r="I1142" s="758"/>
      <c r="J1142" s="758"/>
      <c r="K1142" s="758"/>
      <c r="L1142" s="758"/>
      <c r="M1142" s="758"/>
      <c r="N1142" s="758"/>
      <c r="O1142" s="758"/>
      <c r="P1142" s="758"/>
      <c r="Q1142" s="758"/>
      <c r="R1142" s="758"/>
      <c r="S1142" s="758"/>
      <c r="T1142" s="758"/>
      <c r="U1142" s="758"/>
      <c r="V1142" s="669"/>
      <c r="W1142" s="669"/>
      <c r="X1142" s="669"/>
      <c r="Y1142" s="669"/>
      <c r="Z1142" s="670"/>
      <c r="AA1142" s="794"/>
    </row>
    <row r="1143" spans="1:28" s="712" customFormat="1" ht="36" customHeight="1" x14ac:dyDescent="0.2">
      <c r="A1143" s="269"/>
      <c r="B1143" s="211"/>
      <c r="C1143" s="2204" t="s">
        <v>751</v>
      </c>
      <c r="D1143" s="2325"/>
      <c r="E1143" s="2325"/>
      <c r="F1143" s="2325"/>
      <c r="G1143" s="2325"/>
      <c r="H1143" s="2325"/>
      <c r="I1143" s="2325"/>
      <c r="J1143" s="2325"/>
      <c r="K1143" s="2325"/>
      <c r="L1143" s="2325"/>
      <c r="M1143" s="2325"/>
      <c r="N1143" s="2325"/>
      <c r="O1143" s="2325"/>
      <c r="P1143" s="2325"/>
      <c r="Q1143" s="2325"/>
      <c r="R1143" s="2325"/>
      <c r="S1143" s="2325"/>
      <c r="T1143" s="2325"/>
      <c r="U1143" s="2325"/>
      <c r="V1143" s="2325"/>
      <c r="W1143" s="2325"/>
      <c r="X1143" s="2326"/>
      <c r="Y1143" s="594"/>
      <c r="Z1143" s="1231"/>
      <c r="AA1143" s="794"/>
      <c r="AB1143" s="313"/>
    </row>
    <row r="1144" spans="1:28" s="313" customFormat="1" ht="5.25" customHeight="1" x14ac:dyDescent="0.2">
      <c r="A1144" s="269"/>
      <c r="B1144" s="216"/>
      <c r="C1144" s="628"/>
      <c r="D1144" s="628"/>
      <c r="E1144" s="628"/>
      <c r="F1144" s="628"/>
      <c r="G1144" s="628"/>
      <c r="H1144" s="628"/>
      <c r="I1144" s="628"/>
      <c r="J1144" s="628"/>
      <c r="K1144" s="628"/>
      <c r="L1144" s="628"/>
      <c r="M1144" s="628"/>
      <c r="N1144" s="628"/>
      <c r="O1144" s="628"/>
      <c r="P1144" s="628"/>
      <c r="Q1144" s="628"/>
      <c r="R1144" s="628"/>
      <c r="S1144" s="628"/>
      <c r="T1144" s="628"/>
      <c r="U1144" s="628"/>
      <c r="V1144" s="628"/>
      <c r="W1144" s="628"/>
      <c r="X1144" s="628"/>
      <c r="Y1144" s="628"/>
      <c r="Z1144" s="141"/>
      <c r="AA1144" s="794"/>
    </row>
    <row r="1145" spans="1:28" s="767" customFormat="1" ht="22.5" customHeight="1" x14ac:dyDescent="0.2">
      <c r="A1145" s="269"/>
      <c r="B1145" s="759"/>
      <c r="C1145" s="624" t="s">
        <v>1047</v>
      </c>
      <c r="D1145" s="624"/>
      <c r="E1145" s="624"/>
      <c r="F1145" s="624"/>
      <c r="G1145" s="624"/>
      <c r="H1145" s="624"/>
      <c r="I1145" s="624"/>
      <c r="J1145" s="624"/>
      <c r="K1145" s="624"/>
      <c r="L1145" s="624"/>
      <c r="M1145" s="624"/>
      <c r="N1145" s="624"/>
      <c r="O1145" s="624"/>
      <c r="P1145" s="624"/>
      <c r="Q1145" s="624"/>
      <c r="R1145" s="627"/>
      <c r="S1145" s="627"/>
      <c r="T1145" s="627"/>
      <c r="U1145" s="627"/>
      <c r="V1145" s="627"/>
      <c r="W1145" s="627"/>
      <c r="X1145" s="627"/>
      <c r="Y1145" s="1228"/>
      <c r="Z1145" s="766"/>
      <c r="AA1145" s="794"/>
      <c r="AB1145" s="313"/>
    </row>
    <row r="1146" spans="1:28" s="313" customFormat="1" ht="5.25" customHeight="1" x14ac:dyDescent="0.2">
      <c r="A1146" s="269"/>
      <c r="B1146" s="216"/>
      <c r="C1146" s="628"/>
      <c r="D1146" s="1230"/>
      <c r="E1146" s="1230"/>
      <c r="F1146" s="628"/>
      <c r="G1146" s="628"/>
      <c r="H1146" s="628"/>
      <c r="I1146" s="628"/>
      <c r="J1146" s="628"/>
      <c r="K1146" s="628"/>
      <c r="L1146" s="628"/>
      <c r="M1146" s="628"/>
      <c r="N1146" s="628"/>
      <c r="O1146" s="628"/>
      <c r="P1146" s="628"/>
      <c r="Q1146" s="628"/>
      <c r="R1146" s="628"/>
      <c r="S1146" s="628"/>
      <c r="T1146" s="628"/>
      <c r="U1146" s="628"/>
      <c r="V1146" s="628"/>
      <c r="W1146" s="628"/>
      <c r="X1146" s="628"/>
      <c r="Y1146" s="628"/>
      <c r="Z1146" s="141"/>
      <c r="AA1146" s="794"/>
    </row>
    <row r="1147" spans="1:28" s="313" customFormat="1" ht="21" customHeight="1" x14ac:dyDescent="0.2">
      <c r="A1147" s="269" t="s">
        <v>1075</v>
      </c>
      <c r="B1147" s="216"/>
      <c r="C1147" s="628" t="s">
        <v>69</v>
      </c>
      <c r="D1147" s="1242"/>
      <c r="E1147" s="1242"/>
      <c r="F1147" s="628"/>
      <c r="G1147" s="628"/>
      <c r="H1147" s="628"/>
      <c r="I1147" s="1785"/>
      <c r="J1147" s="1786"/>
      <c r="K1147" s="1786"/>
      <c r="L1147" s="1786"/>
      <c r="M1147" s="1786"/>
      <c r="N1147" s="1786"/>
      <c r="O1147" s="1786"/>
      <c r="P1147" s="1786"/>
      <c r="Q1147" s="1786"/>
      <c r="R1147" s="1786"/>
      <c r="S1147" s="1786"/>
      <c r="T1147" s="1786"/>
      <c r="U1147" s="1786"/>
      <c r="V1147" s="1786"/>
      <c r="W1147" s="1786"/>
      <c r="X1147" s="1787"/>
      <c r="Y1147" s="628"/>
      <c r="Z1147" s="141"/>
      <c r="AA1147" s="794">
        <f>IF(I1147="?",0,IF(I1147&lt;&gt;"",1,0))</f>
        <v>0</v>
      </c>
    </row>
    <row r="1148" spans="1:28" s="313" customFormat="1" ht="5.25" customHeight="1" x14ac:dyDescent="0.2">
      <c r="A1148" s="269"/>
      <c r="B1148" s="216"/>
      <c r="C1148" s="627"/>
      <c r="D1148" s="1242"/>
      <c r="E1148" s="1242"/>
      <c r="F1148" s="628"/>
      <c r="G1148" s="628"/>
      <c r="H1148" s="628"/>
      <c r="I1148" s="628"/>
      <c r="J1148" s="628"/>
      <c r="K1148" s="628"/>
      <c r="L1148" s="628"/>
      <c r="M1148" s="628"/>
      <c r="N1148" s="628"/>
      <c r="O1148" s="628"/>
      <c r="P1148" s="628"/>
      <c r="Q1148" s="628"/>
      <c r="R1148" s="628"/>
      <c r="S1148" s="628"/>
      <c r="T1148" s="628"/>
      <c r="U1148" s="628"/>
      <c r="V1148" s="628"/>
      <c r="W1148" s="628"/>
      <c r="X1148" s="628"/>
      <c r="Y1148" s="628"/>
      <c r="Z1148" s="141"/>
      <c r="AA1148" s="794"/>
    </row>
    <row r="1149" spans="1:28" s="313" customFormat="1" ht="21" customHeight="1" x14ac:dyDescent="0.2">
      <c r="A1149" s="269" t="s">
        <v>1076</v>
      </c>
      <c r="B1149" s="221"/>
      <c r="C1149" s="628" t="s">
        <v>51</v>
      </c>
      <c r="D1149" s="1242"/>
      <c r="E1149" s="1242"/>
      <c r="F1149" s="628"/>
      <c r="G1149" s="628"/>
      <c r="H1149" s="628"/>
      <c r="I1149" s="1785"/>
      <c r="J1149" s="1786"/>
      <c r="K1149" s="1786"/>
      <c r="L1149" s="1786"/>
      <c r="M1149" s="1786"/>
      <c r="N1149" s="1786"/>
      <c r="O1149" s="1786"/>
      <c r="P1149" s="1786"/>
      <c r="Q1149" s="1786"/>
      <c r="R1149" s="1786"/>
      <c r="S1149" s="1786"/>
      <c r="T1149" s="1786"/>
      <c r="U1149" s="1786"/>
      <c r="V1149" s="1786"/>
      <c r="W1149" s="1786"/>
      <c r="X1149" s="1787"/>
      <c r="Y1149" s="628"/>
      <c r="Z1149" s="141"/>
      <c r="AA1149" s="794">
        <f>IF(I1149="?",0,IF(I1149&lt;&gt;"",1,0))</f>
        <v>0</v>
      </c>
    </row>
    <row r="1150" spans="1:28" s="313" customFormat="1" ht="5.25" customHeight="1" x14ac:dyDescent="0.2">
      <c r="A1150" s="269"/>
      <c r="B1150" s="216"/>
      <c r="C1150" s="627"/>
      <c r="D1150" s="1242"/>
      <c r="E1150" s="1242"/>
      <c r="F1150" s="628"/>
      <c r="G1150" s="628"/>
      <c r="H1150" s="628"/>
      <c r="I1150" s="628"/>
      <c r="J1150" s="628"/>
      <c r="K1150" s="628"/>
      <c r="L1150" s="628"/>
      <c r="M1150" s="628"/>
      <c r="N1150" s="628"/>
      <c r="O1150" s="628"/>
      <c r="P1150" s="628"/>
      <c r="Q1150" s="628"/>
      <c r="R1150" s="628"/>
      <c r="S1150" s="628"/>
      <c r="T1150" s="628"/>
      <c r="U1150" s="628"/>
      <c r="V1150" s="628"/>
      <c r="W1150" s="628"/>
      <c r="X1150" s="628"/>
      <c r="Y1150" s="628"/>
      <c r="Z1150" s="141"/>
      <c r="AA1150" s="794"/>
    </row>
    <row r="1151" spans="1:28" s="313" customFormat="1" ht="21" customHeight="1" x14ac:dyDescent="0.2">
      <c r="A1151" s="269" t="s">
        <v>1078</v>
      </c>
      <c r="B1151" s="221"/>
      <c r="C1151" s="628" t="s">
        <v>205</v>
      </c>
      <c r="D1151" s="1242"/>
      <c r="E1151" s="1242"/>
      <c r="F1151" s="628"/>
      <c r="G1151" s="628"/>
      <c r="H1151" s="628"/>
      <c r="I1151" s="1785"/>
      <c r="J1151" s="1786"/>
      <c r="K1151" s="1786"/>
      <c r="L1151" s="1786"/>
      <c r="M1151" s="1786"/>
      <c r="N1151" s="1786"/>
      <c r="O1151" s="1786"/>
      <c r="P1151" s="1786"/>
      <c r="Q1151" s="1786"/>
      <c r="R1151" s="1786"/>
      <c r="S1151" s="1786"/>
      <c r="T1151" s="1786"/>
      <c r="U1151" s="1786"/>
      <c r="V1151" s="1786"/>
      <c r="W1151" s="1786"/>
      <c r="X1151" s="1787"/>
      <c r="Y1151" s="628"/>
      <c r="Z1151" s="141"/>
      <c r="AA1151" s="794">
        <f>IF(I1151="?",0,IF(I1151&lt;&gt;"",1,0))</f>
        <v>0</v>
      </c>
    </row>
    <row r="1152" spans="1:28" s="313" customFormat="1" ht="5.25" customHeight="1" x14ac:dyDescent="0.2">
      <c r="A1152" s="269"/>
      <c r="B1152" s="214"/>
      <c r="C1152" s="215"/>
      <c r="D1152" s="215"/>
      <c r="E1152" s="215"/>
      <c r="F1152" s="215"/>
      <c r="G1152" s="215"/>
      <c r="H1152" s="215"/>
      <c r="I1152" s="215"/>
      <c r="J1152" s="215"/>
      <c r="K1152" s="215"/>
      <c r="L1152" s="215"/>
      <c r="M1152" s="215"/>
      <c r="N1152" s="215"/>
      <c r="O1152" s="215"/>
      <c r="P1152" s="215"/>
      <c r="Q1152" s="215"/>
      <c r="R1152" s="215"/>
      <c r="S1152" s="215"/>
      <c r="T1152" s="215"/>
      <c r="U1152" s="215"/>
      <c r="V1152" s="215"/>
      <c r="W1152" s="215"/>
      <c r="X1152" s="215"/>
      <c r="Y1152" s="215"/>
      <c r="Z1152" s="145"/>
      <c r="AA1152" s="794"/>
    </row>
    <row r="1153" spans="1:28" s="313" customFormat="1" ht="5.25" customHeight="1" x14ac:dyDescent="0.2">
      <c r="A1153" s="269"/>
      <c r="B1153" s="216"/>
      <c r="C1153" s="628"/>
      <c r="D1153" s="628"/>
      <c r="E1153" s="628"/>
      <c r="F1153" s="628"/>
      <c r="G1153" s="628"/>
      <c r="H1153" s="628"/>
      <c r="I1153" s="628"/>
      <c r="J1153" s="628"/>
      <c r="K1153" s="628"/>
      <c r="L1153" s="628"/>
      <c r="M1153" s="628"/>
      <c r="N1153" s="628"/>
      <c r="O1153" s="628"/>
      <c r="P1153" s="628"/>
      <c r="Q1153" s="628"/>
      <c r="R1153" s="628"/>
      <c r="S1153" s="628"/>
      <c r="T1153" s="628"/>
      <c r="U1153" s="628"/>
      <c r="V1153" s="628"/>
      <c r="W1153" s="628"/>
      <c r="X1153" s="628"/>
      <c r="Y1153" s="628"/>
      <c r="Z1153" s="141"/>
      <c r="AA1153" s="794"/>
    </row>
    <row r="1154" spans="1:28" s="711" customFormat="1" ht="36" customHeight="1" x14ac:dyDescent="0.2">
      <c r="A1154" s="269"/>
      <c r="B1154" s="211"/>
      <c r="C1154" s="2204" t="s">
        <v>750</v>
      </c>
      <c r="D1154" s="2325"/>
      <c r="E1154" s="2325"/>
      <c r="F1154" s="2325"/>
      <c r="G1154" s="2325"/>
      <c r="H1154" s="2325"/>
      <c r="I1154" s="2325"/>
      <c r="J1154" s="2325"/>
      <c r="K1154" s="2325"/>
      <c r="L1154" s="2325"/>
      <c r="M1154" s="2325"/>
      <c r="N1154" s="2325"/>
      <c r="O1154" s="2325"/>
      <c r="P1154" s="2325"/>
      <c r="Q1154" s="2325"/>
      <c r="R1154" s="2325"/>
      <c r="S1154" s="2325"/>
      <c r="T1154" s="2325"/>
      <c r="U1154" s="2325"/>
      <c r="V1154" s="2325"/>
      <c r="W1154" s="2325"/>
      <c r="X1154" s="2326"/>
      <c r="Y1154" s="594"/>
      <c r="Z1154" s="1231"/>
      <c r="AA1154" s="794"/>
      <c r="AB1154" s="313"/>
    </row>
    <row r="1155" spans="1:28" s="313" customFormat="1" ht="5.25" customHeight="1" x14ac:dyDescent="0.2">
      <c r="A1155" s="269"/>
      <c r="B1155" s="214"/>
      <c r="C1155" s="215"/>
      <c r="D1155" s="215"/>
      <c r="E1155" s="215"/>
      <c r="F1155" s="215"/>
      <c r="G1155" s="215"/>
      <c r="H1155" s="215"/>
      <c r="I1155" s="215"/>
      <c r="J1155" s="215"/>
      <c r="K1155" s="215"/>
      <c r="L1155" s="215"/>
      <c r="M1155" s="215"/>
      <c r="N1155" s="215"/>
      <c r="O1155" s="215"/>
      <c r="P1155" s="215"/>
      <c r="Q1155" s="215"/>
      <c r="R1155" s="215"/>
      <c r="S1155" s="215"/>
      <c r="T1155" s="215"/>
      <c r="U1155" s="215"/>
      <c r="V1155" s="215"/>
      <c r="W1155" s="215"/>
      <c r="X1155" s="215"/>
      <c r="Y1155" s="215"/>
      <c r="Z1155" s="145"/>
      <c r="AA1155" s="794"/>
    </row>
    <row r="1156" spans="1:28" s="313" customFormat="1" ht="5.25" customHeight="1" x14ac:dyDescent="0.2">
      <c r="A1156" s="269"/>
      <c r="B1156" s="216"/>
      <c r="C1156" s="628"/>
      <c r="D1156" s="628"/>
      <c r="E1156" s="628"/>
      <c r="F1156" s="628"/>
      <c r="G1156" s="628"/>
      <c r="H1156" s="628"/>
      <c r="I1156" s="628"/>
      <c r="J1156" s="628"/>
      <c r="K1156" s="628"/>
      <c r="L1156" s="628"/>
      <c r="M1156" s="628"/>
      <c r="N1156" s="628"/>
      <c r="O1156" s="628"/>
      <c r="P1156" s="628"/>
      <c r="Q1156" s="628"/>
      <c r="R1156" s="628"/>
      <c r="S1156" s="628"/>
      <c r="T1156" s="628"/>
      <c r="U1156" s="628"/>
      <c r="V1156" s="628"/>
      <c r="W1156" s="628"/>
      <c r="X1156" s="628"/>
      <c r="Y1156" s="628"/>
      <c r="Z1156" s="141"/>
      <c r="AA1156" s="794"/>
    </row>
    <row r="1157" spans="1:28" s="313" customFormat="1" ht="30.75" customHeight="1" x14ac:dyDescent="0.2">
      <c r="A1157" s="269" t="s">
        <v>1077</v>
      </c>
      <c r="B1157" s="216"/>
      <c r="C1157" s="1782" t="s">
        <v>837</v>
      </c>
      <c r="D1157" s="1782"/>
      <c r="E1157" s="1782"/>
      <c r="F1157" s="1782"/>
      <c r="G1157" s="1782"/>
      <c r="H1157" s="1782"/>
      <c r="I1157" s="1782"/>
      <c r="J1157" s="1782"/>
      <c r="K1157" s="1782"/>
      <c r="L1157" s="1782"/>
      <c r="M1157" s="1782"/>
      <c r="N1157" s="1675"/>
      <c r="O1157" s="1675"/>
      <c r="P1157" s="1675"/>
      <c r="Q1157" s="1675"/>
      <c r="R1157" s="1675"/>
      <c r="S1157" s="1675"/>
      <c r="T1157" s="1675"/>
      <c r="U1157" s="1229"/>
      <c r="V1157" s="1229"/>
      <c r="W1157" s="1358" t="s">
        <v>849</v>
      </c>
      <c r="X1157" s="1359"/>
      <c r="Y1157" s="628"/>
      <c r="Z1157" s="141"/>
      <c r="AA1157" s="794">
        <f>IF(W1157="?",0,IF(W1157&lt;&gt;"",1,0))</f>
        <v>0</v>
      </c>
    </row>
    <row r="1158" spans="1:28" s="313" customFormat="1" ht="10.5" customHeight="1" x14ac:dyDescent="0.2">
      <c r="A1158" s="265" t="str">
        <f>IF($L$4&lt;&gt;"",$L$4,"")</f>
        <v>00000000</v>
      </c>
      <c r="B1158" s="183"/>
      <c r="C1158" s="184"/>
      <c r="D1158" s="184"/>
      <c r="E1158" s="184"/>
      <c r="F1158" s="184"/>
      <c r="G1158" s="184"/>
      <c r="H1158" s="184"/>
      <c r="I1158" s="184"/>
      <c r="J1158" s="184"/>
      <c r="K1158" s="184"/>
      <c r="L1158" s="184"/>
      <c r="M1158" s="184"/>
      <c r="N1158" s="184"/>
      <c r="O1158" s="184"/>
      <c r="P1158" s="184"/>
      <c r="Q1158" s="184"/>
      <c r="R1158" s="184"/>
      <c r="S1158" s="184"/>
      <c r="T1158" s="184"/>
      <c r="U1158" s="184"/>
      <c r="V1158" s="184"/>
      <c r="W1158" s="184"/>
      <c r="X1158" s="184"/>
      <c r="Y1158" s="184"/>
      <c r="Z1158" s="149"/>
      <c r="AA1158" s="794"/>
    </row>
    <row r="1159" spans="1:28" s="313" customFormat="1" ht="5.25" customHeight="1" x14ac:dyDescent="0.2">
      <c r="A1159" s="269"/>
      <c r="B1159" s="757"/>
      <c r="C1159" s="758"/>
      <c r="D1159" s="758"/>
      <c r="E1159" s="758"/>
      <c r="F1159" s="758"/>
      <c r="G1159" s="758"/>
      <c r="H1159" s="758"/>
      <c r="I1159" s="758"/>
      <c r="J1159" s="758"/>
      <c r="K1159" s="758"/>
      <c r="L1159" s="758"/>
      <c r="M1159" s="758"/>
      <c r="N1159" s="758"/>
      <c r="O1159" s="758"/>
      <c r="P1159" s="758"/>
      <c r="Q1159" s="758"/>
      <c r="R1159" s="758"/>
      <c r="S1159" s="758"/>
      <c r="T1159" s="758"/>
      <c r="U1159" s="758"/>
      <c r="V1159" s="669"/>
      <c r="W1159" s="669"/>
      <c r="X1159" s="669"/>
      <c r="Y1159" s="669"/>
      <c r="Z1159" s="670"/>
      <c r="AA1159" s="794"/>
    </row>
    <row r="1160" spans="1:28" s="313" customFormat="1" ht="21" customHeight="1" x14ac:dyDescent="0.2">
      <c r="A1160" s="269"/>
      <c r="B1160" s="259"/>
      <c r="C1160" s="2361" t="s">
        <v>942</v>
      </c>
      <c r="D1160" s="2074"/>
      <c r="E1160" s="2074"/>
      <c r="F1160" s="2074"/>
      <c r="G1160" s="693" t="s">
        <v>948</v>
      </c>
      <c r="H1160" s="1432" t="str">
        <f>$L$10</f>
        <v/>
      </c>
      <c r="I1160" s="2362"/>
      <c r="J1160" s="2362"/>
      <c r="K1160" s="2362"/>
      <c r="L1160" s="2362"/>
      <c r="M1160" s="2362"/>
      <c r="N1160" s="2362"/>
      <c r="O1160" s="2362"/>
      <c r="P1160" s="2362"/>
      <c r="Q1160" s="2362"/>
      <c r="R1160" s="2362"/>
      <c r="S1160" s="2362"/>
      <c r="T1160" s="2363"/>
      <c r="U1160" s="2364" t="str">
        <f>$L$4</f>
        <v>00000000</v>
      </c>
      <c r="V1160" s="2365"/>
      <c r="W1160" s="2365"/>
      <c r="X1160" s="2366"/>
      <c r="Y1160" s="672"/>
      <c r="Z1160" s="175"/>
      <c r="AA1160" s="794">
        <f>IF(SUM(AA1161:AA1234)&gt;0,10000,0)</f>
        <v>0</v>
      </c>
    </row>
    <row r="1161" spans="1:28" ht="9" customHeight="1" x14ac:dyDescent="0.2">
      <c r="A1161" s="269"/>
      <c r="B1161" s="150"/>
      <c r="C1161" s="628"/>
      <c r="D1161" s="628"/>
      <c r="E1161" s="628"/>
      <c r="F1161" s="628"/>
      <c r="G1161" s="628"/>
      <c r="H1161" s="628"/>
      <c r="I1161" s="628"/>
      <c r="J1161" s="628"/>
      <c r="K1161" s="628"/>
      <c r="L1161" s="628"/>
      <c r="M1161" s="628"/>
      <c r="N1161" s="628"/>
      <c r="O1161" s="628"/>
      <c r="P1161" s="628"/>
      <c r="Q1161" s="628"/>
      <c r="R1161" s="628"/>
      <c r="S1161" s="628"/>
      <c r="T1161" s="628"/>
      <c r="U1161" s="628"/>
      <c r="V1161" s="628"/>
      <c r="W1161" s="628"/>
      <c r="X1161" s="628"/>
      <c r="Y1161" s="179"/>
      <c r="Z1161" s="175"/>
      <c r="AA1161" s="794"/>
      <c r="AB1161" s="313"/>
    </row>
    <row r="1162" spans="1:28" ht="21" customHeight="1" x14ac:dyDescent="0.2">
      <c r="A1162" s="272" t="s">
        <v>1070</v>
      </c>
      <c r="B1162" s="150"/>
      <c r="C1162" s="628"/>
      <c r="D1162" s="664"/>
      <c r="E1162" s="664" t="s">
        <v>1141</v>
      </c>
      <c r="F1162" s="2351"/>
      <c r="G1162" s="2352"/>
      <c r="H1162" s="2352"/>
      <c r="I1162" s="2352"/>
      <c r="J1162" s="2352"/>
      <c r="K1162" s="2352"/>
      <c r="L1162" s="2352"/>
      <c r="M1162" s="2352"/>
      <c r="N1162" s="2352"/>
      <c r="O1162" s="2352"/>
      <c r="P1162" s="2352"/>
      <c r="Q1162" s="2352"/>
      <c r="R1162" s="2352"/>
      <c r="S1162" s="2352"/>
      <c r="T1162" s="2352"/>
      <c r="U1162" s="2352"/>
      <c r="V1162" s="2352"/>
      <c r="W1162" s="2352"/>
      <c r="X1162" s="2352"/>
      <c r="Y1162" s="179"/>
      <c r="Z1162" s="175"/>
      <c r="AA1162" s="794">
        <f>IF(F1162="?",0,IF(F1162&lt;&gt;"",1,0))</f>
        <v>0</v>
      </c>
      <c r="AB1162" s="313"/>
    </row>
    <row r="1163" spans="1:28" s="313" customFormat="1" ht="5.25" customHeight="1" x14ac:dyDescent="0.2">
      <c r="A1163" s="269"/>
      <c r="B1163" s="216"/>
      <c r="C1163" s="664"/>
      <c r="D1163" s="664"/>
      <c r="E1163" s="628"/>
      <c r="F1163" s="628"/>
      <c r="G1163" s="628"/>
      <c r="H1163" s="628"/>
      <c r="I1163" s="628"/>
      <c r="J1163" s="628"/>
      <c r="K1163" s="628"/>
      <c r="L1163" s="628"/>
      <c r="M1163" s="628"/>
      <c r="N1163" s="628"/>
      <c r="O1163" s="628"/>
      <c r="P1163" s="628"/>
      <c r="Q1163" s="628"/>
      <c r="R1163" s="664"/>
      <c r="S1163" s="664"/>
      <c r="T1163" s="664"/>
      <c r="U1163" s="664"/>
      <c r="V1163" s="664"/>
      <c r="W1163" s="664"/>
      <c r="X1163" s="628"/>
      <c r="Y1163" s="1232"/>
      <c r="Z1163" s="141"/>
      <c r="AA1163" s="794"/>
    </row>
    <row r="1164" spans="1:28" ht="21" customHeight="1" x14ac:dyDescent="0.2">
      <c r="A1164" s="272" t="s">
        <v>1071</v>
      </c>
      <c r="B1164" s="150"/>
      <c r="C1164" s="628"/>
      <c r="D1164" s="628"/>
      <c r="E1164" s="664" t="s">
        <v>799</v>
      </c>
      <c r="F1164" s="2351"/>
      <c r="G1164" s="2352"/>
      <c r="H1164" s="628"/>
      <c r="I1164" s="664" t="s">
        <v>693</v>
      </c>
      <c r="J1164" s="2351"/>
      <c r="K1164" s="2352"/>
      <c r="L1164" s="2352"/>
      <c r="M1164" s="2352"/>
      <c r="N1164" s="2352"/>
      <c r="O1164" s="2352"/>
      <c r="P1164" s="2352"/>
      <c r="Q1164" s="2352"/>
      <c r="R1164" s="2352"/>
      <c r="S1164" s="2352"/>
      <c r="T1164" s="2352"/>
      <c r="U1164" s="2352"/>
      <c r="V1164" s="2352"/>
      <c r="W1164" s="2352"/>
      <c r="X1164" s="2352"/>
      <c r="Y1164" s="179"/>
      <c r="Z1164" s="175"/>
      <c r="AA1164" s="794">
        <f>IF(F1164="?",0,IF(F1164&lt;&gt;"",1,0))+IF(J1164="?",0,IF(J1164&lt;&gt;"",1,0))</f>
        <v>0</v>
      </c>
      <c r="AB1164" s="313"/>
    </row>
    <row r="1165" spans="1:28" ht="9" customHeight="1" x14ac:dyDescent="0.2">
      <c r="A1165" s="269"/>
      <c r="B1165" s="259"/>
      <c r="C1165" s="627"/>
      <c r="D1165" s="627"/>
      <c r="E1165" s="627"/>
      <c r="F1165" s="627"/>
      <c r="G1165" s="627"/>
      <c r="H1165" s="627"/>
      <c r="I1165" s="627"/>
      <c r="J1165" s="627"/>
      <c r="K1165" s="627"/>
      <c r="L1165" s="627"/>
      <c r="M1165" s="627"/>
      <c r="N1165" s="627"/>
      <c r="O1165" s="627"/>
      <c r="P1165" s="627"/>
      <c r="Q1165" s="627"/>
      <c r="R1165" s="627"/>
      <c r="S1165" s="627"/>
      <c r="T1165" s="627"/>
      <c r="U1165" s="627"/>
      <c r="V1165" s="627"/>
      <c r="W1165" s="627"/>
      <c r="X1165" s="627"/>
      <c r="Y1165" s="206"/>
      <c r="Z1165" s="175"/>
      <c r="AA1165" s="794"/>
      <c r="AB1165" s="313"/>
    </row>
    <row r="1166" spans="1:28" s="313" customFormat="1" ht="12" customHeight="1" x14ac:dyDescent="0.2">
      <c r="A1166" s="269"/>
      <c r="B1166" s="216"/>
      <c r="C1166" s="1139"/>
      <c r="D1166" s="1135"/>
      <c r="E1166" s="1136"/>
      <c r="F1166" s="1136"/>
      <c r="G1166" s="1136"/>
      <c r="H1166" s="1142"/>
      <c r="I1166" s="2353" t="s">
        <v>1489</v>
      </c>
      <c r="J1166" s="2354"/>
      <c r="K1166" s="2354"/>
      <c r="L1166" s="2354"/>
      <c r="M1166" s="2354"/>
      <c r="N1166" s="2354"/>
      <c r="O1166" s="2354"/>
      <c r="P1166" s="2354"/>
      <c r="Q1166" s="2355" t="s">
        <v>1490</v>
      </c>
      <c r="R1166" s="2356"/>
      <c r="S1166" s="2356"/>
      <c r="T1166" s="2356"/>
      <c r="U1166" s="2356"/>
      <c r="V1166" s="2356"/>
      <c r="W1166" s="2356"/>
      <c r="X1166" s="2357"/>
      <c r="Y1166" s="1232"/>
      <c r="Z1166" s="141"/>
      <c r="AA1166" s="794"/>
    </row>
    <row r="1167" spans="1:28" s="313" customFormat="1" ht="7.5" customHeight="1" thickBot="1" x14ac:dyDescent="0.25">
      <c r="A1167" s="269"/>
      <c r="B1167" s="216"/>
      <c r="C1167" s="1139"/>
      <c r="D1167" s="1135"/>
      <c r="E1167" s="1136"/>
      <c r="F1167" s="1136"/>
      <c r="G1167" s="1136"/>
      <c r="H1167" s="1140"/>
      <c r="I1167" s="1143"/>
      <c r="J1167" s="708"/>
      <c r="K1167" s="708"/>
      <c r="L1167" s="708"/>
      <c r="M1167" s="708"/>
      <c r="N1167" s="708"/>
      <c r="O1167" s="708"/>
      <c r="P1167" s="708"/>
      <c r="Q1167" s="1143"/>
      <c r="R1167" s="1145"/>
      <c r="S1167" s="1145"/>
      <c r="T1167" s="1145"/>
      <c r="U1167" s="1145"/>
      <c r="V1167" s="1145"/>
      <c r="W1167" s="1145"/>
      <c r="X1167" s="1144"/>
      <c r="Y1167" s="1232"/>
      <c r="Z1167" s="141"/>
      <c r="AA1167" s="794"/>
    </row>
    <row r="1168" spans="1:28" s="313" customFormat="1" ht="24.75" customHeight="1" thickTop="1" thickBot="1" x14ac:dyDescent="0.25">
      <c r="A1168" s="272" t="s">
        <v>1585</v>
      </c>
      <c r="B1168" s="216"/>
      <c r="C1168" s="2358" t="s">
        <v>1535</v>
      </c>
      <c r="D1168" s="2359"/>
      <c r="E1168" s="2359"/>
      <c r="F1168" s="2359"/>
      <c r="G1168" s="2359"/>
      <c r="H1168" s="2360"/>
      <c r="I1168" s="2313" t="s">
        <v>849</v>
      </c>
      <c r="J1168" s="2327"/>
      <c r="K1168" s="2328"/>
      <c r="L1168" s="2329"/>
      <c r="M1168" s="2329"/>
      <c r="N1168" s="1363"/>
      <c r="O1168" s="1363"/>
      <c r="P1168" s="1363"/>
      <c r="Q1168" s="2313" t="s">
        <v>849</v>
      </c>
      <c r="R1168" s="2327"/>
      <c r="S1168" s="2328"/>
      <c r="T1168" s="2330"/>
      <c r="U1168" s="2330"/>
      <c r="V1168" s="2331"/>
      <c r="W1168" s="2331"/>
      <c r="X1168" s="2318"/>
      <c r="Y1168" s="1243"/>
      <c r="Z1168" s="141"/>
      <c r="AA1168" s="794">
        <f>IF(I1168="?",0,IF(I1168&lt;&gt;"",1,0))+IF(K1168="?",0,IF(K1168&lt;&gt;"",1,0))+IF(Q1168="?",0,IF(Q1168&lt;&gt;"",1,0))+IF(S1168="?",0,IF(S1168&lt;&gt;"",1,0))</f>
        <v>0</v>
      </c>
    </row>
    <row r="1169" spans="1:28" s="313" customFormat="1" ht="6.75" customHeight="1" thickTop="1" x14ac:dyDescent="0.2">
      <c r="A1169" s="269"/>
      <c r="B1169" s="216"/>
      <c r="C1169" s="1141"/>
      <c r="D1169" s="1134"/>
      <c r="E1169" s="215"/>
      <c r="F1169" s="215"/>
      <c r="G1169" s="215"/>
      <c r="H1169" s="1138"/>
      <c r="I1169" s="1146"/>
      <c r="J1169" s="227"/>
      <c r="K1169" s="227"/>
      <c r="L1169" s="227"/>
      <c r="M1169" s="227"/>
      <c r="N1169" s="227"/>
      <c r="O1169" s="227"/>
      <c r="P1169" s="1147"/>
      <c r="Q1169" s="1146"/>
      <c r="R1169" s="227"/>
      <c r="S1169" s="227"/>
      <c r="T1169" s="227"/>
      <c r="U1169" s="227"/>
      <c r="V1169" s="227"/>
      <c r="W1169" s="227"/>
      <c r="X1169" s="1147"/>
      <c r="Y1169" s="1243"/>
      <c r="Z1169" s="141"/>
      <c r="AA1169" s="794"/>
    </row>
    <row r="1170" spans="1:28" s="313" customFormat="1" ht="5.25" customHeight="1" thickBot="1" x14ac:dyDescent="0.25">
      <c r="A1170" s="269"/>
      <c r="B1170" s="216"/>
      <c r="C1170" s="1139"/>
      <c r="D1170" s="1135"/>
      <c r="E1170" s="1136"/>
      <c r="F1170" s="1136"/>
      <c r="G1170" s="1136"/>
      <c r="H1170" s="1140"/>
      <c r="I1170" s="1143"/>
      <c r="J1170" s="708"/>
      <c r="K1170" s="708"/>
      <c r="L1170" s="708"/>
      <c r="M1170" s="708"/>
      <c r="N1170" s="708"/>
      <c r="O1170" s="708"/>
      <c r="P1170" s="1144"/>
      <c r="Q1170" s="1143"/>
      <c r="R1170" s="708"/>
      <c r="S1170" s="708"/>
      <c r="T1170" s="708"/>
      <c r="U1170" s="708"/>
      <c r="V1170" s="708"/>
      <c r="W1170" s="708"/>
      <c r="X1170" s="1144"/>
      <c r="Y1170" s="1243"/>
      <c r="Z1170" s="141"/>
      <c r="AA1170" s="794"/>
    </row>
    <row r="1171" spans="1:28" s="313" customFormat="1" ht="24.75" customHeight="1" thickTop="1" thickBot="1" x14ac:dyDescent="0.25">
      <c r="A1171" s="272" t="s">
        <v>1586</v>
      </c>
      <c r="B1171" s="216"/>
      <c r="C1171" s="1137" t="s">
        <v>1515</v>
      </c>
      <c r="D1171" s="664"/>
      <c r="E1171" s="628"/>
      <c r="F1171" s="628"/>
      <c r="G1171" s="628"/>
      <c r="H1171" s="628"/>
      <c r="I1171" s="2313" t="s">
        <v>849</v>
      </c>
      <c r="J1171" s="2327"/>
      <c r="K1171" s="2328"/>
      <c r="L1171" s="2329"/>
      <c r="M1171" s="2329"/>
      <c r="N1171" s="1363"/>
      <c r="O1171" s="1363"/>
      <c r="P1171" s="1363"/>
      <c r="Q1171" s="2313" t="s">
        <v>849</v>
      </c>
      <c r="R1171" s="2327"/>
      <c r="S1171" s="2328"/>
      <c r="T1171" s="2330"/>
      <c r="U1171" s="2330"/>
      <c r="V1171" s="2331"/>
      <c r="W1171" s="2331"/>
      <c r="X1171" s="2318"/>
      <c r="Y1171" s="1243"/>
      <c r="Z1171" s="141"/>
      <c r="AA1171" s="794">
        <f>IF(I1171="?",0,IF(I1171&lt;&gt;"",1,0))+IF(K1171="?",0,IF(K1171&lt;&gt;"",1,0))+IF(Q1171="?",0,IF(Q1171&lt;&gt;"",1,0))+IF(S1171="?",0,IF(S1171&lt;&gt;"",1,0))</f>
        <v>0</v>
      </c>
    </row>
    <row r="1172" spans="1:28" s="313" customFormat="1" ht="5.25" customHeight="1" thickTop="1" x14ac:dyDescent="0.2">
      <c r="A1172" s="269"/>
      <c r="B1172" s="216"/>
      <c r="C1172" s="1141"/>
      <c r="D1172" s="1134"/>
      <c r="E1172" s="215"/>
      <c r="F1172" s="215"/>
      <c r="G1172" s="215"/>
      <c r="H1172" s="1138"/>
      <c r="I1172" s="1146"/>
      <c r="J1172" s="227"/>
      <c r="K1172" s="227"/>
      <c r="L1172" s="227"/>
      <c r="M1172" s="227"/>
      <c r="N1172" s="227"/>
      <c r="O1172" s="227"/>
      <c r="P1172" s="227"/>
      <c r="Q1172" s="1146"/>
      <c r="R1172" s="1148"/>
      <c r="S1172" s="1148"/>
      <c r="T1172" s="1148"/>
      <c r="U1172" s="1148"/>
      <c r="V1172" s="1148"/>
      <c r="W1172" s="1148"/>
      <c r="X1172" s="1147"/>
      <c r="Y1172" s="1243"/>
      <c r="Z1172" s="141"/>
      <c r="AA1172" s="794"/>
    </row>
    <row r="1173" spans="1:28" s="313" customFormat="1" ht="9" customHeight="1" x14ac:dyDescent="0.2">
      <c r="A1173" s="269"/>
      <c r="B1173" s="216"/>
      <c r="C1173" s="664"/>
      <c r="D1173" s="664"/>
      <c r="E1173" s="628"/>
      <c r="F1173" s="628"/>
      <c r="G1173" s="628"/>
      <c r="H1173" s="628"/>
      <c r="I1173" s="628"/>
      <c r="J1173" s="628"/>
      <c r="K1173" s="628"/>
      <c r="L1173" s="628"/>
      <c r="M1173" s="628"/>
      <c r="N1173" s="628"/>
      <c r="O1173" s="628"/>
      <c r="P1173" s="628"/>
      <c r="Q1173" s="628"/>
      <c r="R1173" s="664"/>
      <c r="S1173" s="664"/>
      <c r="T1173" s="664"/>
      <c r="U1173" s="664"/>
      <c r="V1173" s="664"/>
      <c r="W1173" s="664"/>
      <c r="X1173" s="628"/>
      <c r="Y1173" s="1243"/>
      <c r="Z1173" s="141"/>
      <c r="AA1173" s="794"/>
    </row>
    <row r="1174" spans="1:28" s="313" customFormat="1" ht="24" customHeight="1" x14ac:dyDescent="0.2">
      <c r="A1174" s="272" t="s">
        <v>1072</v>
      </c>
      <c r="B1174" s="216"/>
      <c r="C1174" s="2332" t="s">
        <v>1146</v>
      </c>
      <c r="D1174" s="2333"/>
      <c r="E1174" s="2333"/>
      <c r="F1174" s="2333"/>
      <c r="G1174" s="2333"/>
      <c r="H1174" s="2333"/>
      <c r="I1174" s="2333"/>
      <c r="J1174" s="2333"/>
      <c r="K1174" s="2333"/>
      <c r="L1174" s="2333"/>
      <c r="M1174" s="2333"/>
      <c r="N1174" s="2333"/>
      <c r="O1174" s="2333"/>
      <c r="P1174" s="2333"/>
      <c r="Q1174" s="2333"/>
      <c r="R1174" s="2333"/>
      <c r="S1174" s="2333"/>
      <c r="T1174" s="2333"/>
      <c r="U1174" s="1241"/>
      <c r="V1174" s="1213" t="s">
        <v>849</v>
      </c>
      <c r="W1174" s="93"/>
      <c r="X1174" s="1213" t="s">
        <v>849</v>
      </c>
      <c r="Y1174" s="664"/>
      <c r="Z1174" s="141"/>
      <c r="AA1174" s="794">
        <f>IF(V1174="?",0,IF(V1174&lt;&gt;"",1,0))+IF(X1174="?",0,IF(X1174&lt;&gt;"",1,0))</f>
        <v>0</v>
      </c>
    </row>
    <row r="1175" spans="1:28" s="313" customFormat="1" ht="9" customHeight="1" x14ac:dyDescent="0.2">
      <c r="A1175" s="269"/>
      <c r="B1175" s="216"/>
      <c r="C1175" s="664"/>
      <c r="D1175" s="664"/>
      <c r="E1175" s="628"/>
      <c r="F1175" s="628"/>
      <c r="G1175" s="628"/>
      <c r="H1175" s="628"/>
      <c r="I1175" s="628"/>
      <c r="J1175" s="628"/>
      <c r="K1175" s="628"/>
      <c r="L1175" s="628"/>
      <c r="M1175" s="628"/>
      <c r="N1175" s="628"/>
      <c r="O1175" s="628"/>
      <c r="P1175" s="628"/>
      <c r="Q1175" s="628"/>
      <c r="R1175" s="664"/>
      <c r="S1175" s="664"/>
      <c r="T1175" s="664"/>
      <c r="U1175" s="664"/>
      <c r="V1175" s="664"/>
      <c r="W1175" s="664"/>
      <c r="X1175" s="628"/>
      <c r="Y1175" s="1243"/>
      <c r="Z1175" s="141"/>
      <c r="AA1175" s="794"/>
    </row>
    <row r="1176" spans="1:28" s="313" customFormat="1" ht="21" customHeight="1" x14ac:dyDescent="0.2">
      <c r="A1176" s="272" t="s">
        <v>1073</v>
      </c>
      <c r="B1176" s="216"/>
      <c r="C1176" s="664"/>
      <c r="D1176" s="664"/>
      <c r="E1176" s="664"/>
      <c r="F1176" s="664"/>
      <c r="G1176" s="664"/>
      <c r="H1176" s="664" t="s">
        <v>1042</v>
      </c>
      <c r="I1176" s="2334" t="s">
        <v>849</v>
      </c>
      <c r="J1176" s="2335"/>
      <c r="K1176" s="2335"/>
      <c r="L1176" s="2335"/>
      <c r="M1176" s="2336"/>
      <c r="N1176" s="2336"/>
      <c r="O1176" s="2336"/>
      <c r="P1176" s="2336"/>
      <c r="Q1176" s="2336"/>
      <c r="R1176" s="2336"/>
      <c r="S1176" s="2336"/>
      <c r="T1176" s="2336"/>
      <c r="U1176" s="2336"/>
      <c r="V1176" s="2336"/>
      <c r="W1176" s="2336"/>
      <c r="X1176" s="2337"/>
      <c r="Y1176" s="1243"/>
      <c r="Z1176" s="141"/>
      <c r="AA1176" s="794">
        <f>IF(I1176="?",0,IF(I1176&lt;&gt;"",1,0))</f>
        <v>0</v>
      </c>
    </row>
    <row r="1177" spans="1:28" s="313" customFormat="1" ht="5.25" customHeight="1" x14ac:dyDescent="0.2">
      <c r="A1177" s="269"/>
      <c r="B1177" s="216"/>
      <c r="C1177" s="664"/>
      <c r="D1177" s="664"/>
      <c r="E1177" s="628"/>
      <c r="F1177" s="628"/>
      <c r="G1177" s="628"/>
      <c r="H1177" s="628"/>
      <c r="I1177" s="628"/>
      <c r="J1177" s="628"/>
      <c r="K1177" s="628"/>
      <c r="L1177" s="628"/>
      <c r="M1177" s="628"/>
      <c r="N1177" s="628"/>
      <c r="O1177" s="628"/>
      <c r="P1177" s="628"/>
      <c r="Q1177" s="628"/>
      <c r="R1177" s="664"/>
      <c r="S1177" s="664"/>
      <c r="T1177" s="664"/>
      <c r="U1177" s="664"/>
      <c r="V1177" s="664"/>
      <c r="W1177" s="664"/>
      <c r="X1177" s="628"/>
      <c r="Y1177" s="1243"/>
      <c r="Z1177" s="141"/>
      <c r="AA1177" s="794"/>
    </row>
    <row r="1178" spans="1:28" s="313" customFormat="1" ht="21" customHeight="1" x14ac:dyDescent="0.2">
      <c r="A1178" s="272" t="s">
        <v>1079</v>
      </c>
      <c r="B1178" s="216"/>
      <c r="C1178" s="628" t="s">
        <v>1517</v>
      </c>
      <c r="D1178" s="664"/>
      <c r="E1178" s="664"/>
      <c r="F1178" s="664"/>
      <c r="G1178" s="664"/>
      <c r="H1178" s="664"/>
      <c r="I1178" s="664"/>
      <c r="J1178" s="664"/>
      <c r="K1178" s="664"/>
      <c r="L1178" s="664"/>
      <c r="M1178" s="664"/>
      <c r="N1178" s="664"/>
      <c r="O1178" s="664"/>
      <c r="P1178" s="664"/>
      <c r="Q1178" s="1213" t="s">
        <v>849</v>
      </c>
      <c r="R1178" s="627" t="s">
        <v>1050</v>
      </c>
      <c r="S1178" s="1243"/>
      <c r="T1178" s="1213" t="s">
        <v>849</v>
      </c>
      <c r="U1178" s="627" t="s">
        <v>1051</v>
      </c>
      <c r="V1178" s="1243"/>
      <c r="W1178" s="1213" t="s">
        <v>849</v>
      </c>
      <c r="X1178" s="627" t="s">
        <v>1052</v>
      </c>
      <c r="Y1178" s="1243"/>
      <c r="Z1178" s="141"/>
      <c r="AA1178" s="794">
        <f>IF(Q1178="?",0,IF(Q1178&lt;&gt;"",1,0))+IF(T1178="?",0,IF(T1178&lt;&gt;"",1,0))+IF(W1178="?",0,IF(W1178&lt;&gt;"",1,0))</f>
        <v>0</v>
      </c>
    </row>
    <row r="1179" spans="1:28" ht="9" customHeight="1" x14ac:dyDescent="0.2">
      <c r="A1179" s="269"/>
      <c r="B1179" s="259"/>
      <c r="C1179" s="627"/>
      <c r="D1179" s="627"/>
      <c r="E1179" s="627"/>
      <c r="F1179" s="627"/>
      <c r="G1179" s="627"/>
      <c r="H1179" s="627"/>
      <c r="I1179" s="627"/>
      <c r="J1179" s="627"/>
      <c r="K1179" s="627"/>
      <c r="L1179" s="627"/>
      <c r="M1179" s="627"/>
      <c r="N1179" s="627"/>
      <c r="O1179" s="627"/>
      <c r="P1179" s="627"/>
      <c r="Q1179" s="627"/>
      <c r="R1179" s="627"/>
      <c r="S1179" s="627"/>
      <c r="T1179" s="627"/>
      <c r="U1179" s="627"/>
      <c r="V1179" s="627"/>
      <c r="W1179" s="627"/>
      <c r="X1179" s="627"/>
      <c r="Y1179" s="206"/>
      <c r="Z1179" s="175"/>
      <c r="AA1179" s="794"/>
      <c r="AB1179" s="313"/>
    </row>
    <row r="1180" spans="1:28" s="312" customFormat="1" ht="27" customHeight="1" x14ac:dyDescent="0.2">
      <c r="A1180" s="397" t="s">
        <v>219</v>
      </c>
      <c r="B1180" s="155"/>
      <c r="C1180" s="2338" t="s">
        <v>1521</v>
      </c>
      <c r="D1180" s="2339"/>
      <c r="E1180" s="2339"/>
      <c r="F1180" s="2339"/>
      <c r="G1180" s="2339"/>
      <c r="H1180" s="2339"/>
      <c r="I1180" s="2339"/>
      <c r="J1180" s="2339"/>
      <c r="K1180" s="2339"/>
      <c r="L1180" s="2339"/>
      <c r="M1180" s="2339"/>
      <c r="N1180" s="2339"/>
      <c r="O1180" s="2339"/>
      <c r="P1180" s="2339"/>
      <c r="Q1180" s="2339"/>
      <c r="R1180" s="2339"/>
      <c r="S1180" s="2339"/>
      <c r="T1180" s="2340"/>
      <c r="U1180" s="2340"/>
      <c r="V1180" s="2340"/>
      <c r="W1180" s="2340"/>
      <c r="X1180" s="2341"/>
      <c r="Y1180" s="225"/>
      <c r="Z1180" s="156"/>
      <c r="AA1180" s="794"/>
      <c r="AB1180" s="313"/>
    </row>
    <row r="1181" spans="1:28" ht="5.25" customHeight="1" x14ac:dyDescent="0.2">
      <c r="A1181" s="269"/>
      <c r="B1181" s="259"/>
      <c r="C1181" s="627"/>
      <c r="D1181" s="627"/>
      <c r="E1181" s="627"/>
      <c r="F1181" s="627"/>
      <c r="G1181" s="627"/>
      <c r="H1181" s="627"/>
      <c r="I1181" s="627"/>
      <c r="J1181" s="627"/>
      <c r="K1181" s="627"/>
      <c r="L1181" s="627"/>
      <c r="M1181" s="627"/>
      <c r="N1181" s="627"/>
      <c r="O1181" s="627"/>
      <c r="P1181" s="627"/>
      <c r="Q1181" s="627"/>
      <c r="R1181" s="627"/>
      <c r="S1181" s="627"/>
      <c r="T1181" s="627"/>
      <c r="U1181" s="627"/>
      <c r="V1181" s="627"/>
      <c r="W1181" s="627"/>
      <c r="X1181" s="627"/>
      <c r="Y1181" s="206"/>
      <c r="Z1181" s="175"/>
      <c r="AA1181" s="794"/>
      <c r="AB1181" s="313"/>
    </row>
    <row r="1182" spans="1:28" s="313" customFormat="1" ht="21" customHeight="1" x14ac:dyDescent="0.2">
      <c r="A1182" s="272" t="s">
        <v>1251</v>
      </c>
      <c r="B1182" s="216"/>
      <c r="C1182" s="2342" t="s">
        <v>1370</v>
      </c>
      <c r="D1182" s="2342"/>
      <c r="E1182" s="2342"/>
      <c r="F1182" s="2342"/>
      <c r="G1182" s="2342"/>
      <c r="H1182" s="2342"/>
      <c r="I1182" s="2342"/>
      <c r="J1182" s="2342"/>
      <c r="K1182" s="2342"/>
      <c r="L1182" s="2342"/>
      <c r="M1182" s="664"/>
      <c r="N1182" s="2343"/>
      <c r="O1182" s="2344"/>
      <c r="P1182" s="2345"/>
      <c r="Q1182" s="627" t="s">
        <v>783</v>
      </c>
      <c r="R1182" s="664"/>
      <c r="S1182" s="664"/>
      <c r="T1182" s="2343"/>
      <c r="U1182" s="2343"/>
      <c r="V1182" s="2343"/>
      <c r="W1182" s="627" t="s">
        <v>1043</v>
      </c>
      <c r="X1182" s="664"/>
      <c r="Y1182" s="664"/>
      <c r="Z1182" s="141"/>
      <c r="AA1182" s="794">
        <f>IF(N1182="?",0,IF(N1182&lt;&gt;"",1,0))+IF(T1182="?",0,IF(T1182&lt;&gt;"",1,0))</f>
        <v>0</v>
      </c>
    </row>
    <row r="1183" spans="1:28" s="313" customFormat="1" ht="5.25" customHeight="1" x14ac:dyDescent="0.2">
      <c r="A1183" s="269"/>
      <c r="B1183" s="216"/>
      <c r="C1183" s="664"/>
      <c r="D1183" s="664"/>
      <c r="E1183" s="628"/>
      <c r="F1183" s="628"/>
      <c r="G1183" s="628"/>
      <c r="H1183" s="628"/>
      <c r="I1183" s="628"/>
      <c r="J1183" s="628"/>
      <c r="K1183" s="628"/>
      <c r="L1183" s="628"/>
      <c r="M1183" s="628"/>
      <c r="N1183" s="628"/>
      <c r="O1183" s="628"/>
      <c r="P1183" s="628"/>
      <c r="Q1183" s="628"/>
      <c r="R1183" s="664"/>
      <c r="S1183" s="664"/>
      <c r="T1183" s="664"/>
      <c r="U1183" s="664"/>
      <c r="V1183" s="664"/>
      <c r="W1183" s="664"/>
      <c r="X1183" s="628"/>
      <c r="Y1183" s="1243"/>
      <c r="Z1183" s="141"/>
      <c r="AA1183" s="794"/>
    </row>
    <row r="1184" spans="1:28" s="312" customFormat="1" ht="27" customHeight="1" x14ac:dyDescent="0.2">
      <c r="A1184" s="397" t="s">
        <v>219</v>
      </c>
      <c r="B1184" s="155"/>
      <c r="C1184" s="2338" t="s">
        <v>1262</v>
      </c>
      <c r="D1184" s="2339"/>
      <c r="E1184" s="2339"/>
      <c r="F1184" s="2339"/>
      <c r="G1184" s="2339"/>
      <c r="H1184" s="2339"/>
      <c r="I1184" s="2339"/>
      <c r="J1184" s="2339"/>
      <c r="K1184" s="2339"/>
      <c r="L1184" s="2339"/>
      <c r="M1184" s="2339"/>
      <c r="N1184" s="2339"/>
      <c r="O1184" s="2339"/>
      <c r="P1184" s="2339"/>
      <c r="Q1184" s="2339"/>
      <c r="R1184" s="2339"/>
      <c r="S1184" s="2339"/>
      <c r="T1184" s="2340"/>
      <c r="U1184" s="2340"/>
      <c r="V1184" s="2340"/>
      <c r="W1184" s="2340"/>
      <c r="X1184" s="2341"/>
      <c r="Y1184" s="225"/>
      <c r="Z1184" s="156"/>
      <c r="AA1184" s="794"/>
      <c r="AB1184" s="313"/>
    </row>
    <row r="1185" spans="1:28" s="313" customFormat="1" ht="5.25" customHeight="1" x14ac:dyDescent="0.2">
      <c r="A1185" s="269"/>
      <c r="B1185" s="216"/>
      <c r="C1185" s="664"/>
      <c r="D1185" s="664"/>
      <c r="E1185" s="628"/>
      <c r="F1185" s="628"/>
      <c r="G1185" s="628"/>
      <c r="H1185" s="628"/>
      <c r="I1185" s="628"/>
      <c r="J1185" s="628"/>
      <c r="K1185" s="628"/>
      <c r="L1185" s="628"/>
      <c r="M1185" s="628"/>
      <c r="N1185" s="628"/>
      <c r="O1185" s="628"/>
      <c r="P1185" s="628"/>
      <c r="Q1185" s="628"/>
      <c r="R1185" s="664"/>
      <c r="S1185" s="664"/>
      <c r="T1185" s="664"/>
      <c r="U1185" s="664"/>
      <c r="V1185" s="664"/>
      <c r="W1185" s="664"/>
      <c r="X1185" s="628"/>
      <c r="Y1185" s="1243"/>
      <c r="Z1185" s="141"/>
      <c r="AA1185" s="794"/>
    </row>
    <row r="1186" spans="1:28" s="313" customFormat="1" ht="21" customHeight="1" x14ac:dyDescent="0.2">
      <c r="A1186" s="272" t="s">
        <v>1252</v>
      </c>
      <c r="B1186" s="216"/>
      <c r="C1186" s="2342" t="s">
        <v>1371</v>
      </c>
      <c r="D1186" s="2342"/>
      <c r="E1186" s="2342"/>
      <c r="F1186" s="2342"/>
      <c r="G1186" s="2342"/>
      <c r="H1186" s="2342"/>
      <c r="I1186" s="2342"/>
      <c r="J1186" s="2342"/>
      <c r="K1186" s="2342"/>
      <c r="L1186" s="2342"/>
      <c r="M1186" s="664"/>
      <c r="N1186" s="2343"/>
      <c r="O1186" s="2344"/>
      <c r="P1186" s="2345"/>
      <c r="Q1186" s="627" t="s">
        <v>783</v>
      </c>
      <c r="R1186" s="664"/>
      <c r="S1186" s="664"/>
      <c r="T1186" s="2343"/>
      <c r="U1186" s="2344"/>
      <c r="V1186" s="2345"/>
      <c r="W1186" s="627" t="s">
        <v>1043</v>
      </c>
      <c r="X1186" s="664"/>
      <c r="Y1186" s="664"/>
      <c r="Z1186" s="141"/>
      <c r="AA1186" s="794">
        <f>IF(N1186="?",0,IF(N1186&lt;&gt;"",1,0))+IF(T1186="?",0,IF(T1186&lt;&gt;"",1,0))</f>
        <v>0</v>
      </c>
    </row>
    <row r="1187" spans="1:28" s="313" customFormat="1" ht="9" customHeight="1" x14ac:dyDescent="0.2">
      <c r="A1187" s="269"/>
      <c r="B1187" s="259"/>
      <c r="C1187" s="627"/>
      <c r="D1187" s="627"/>
      <c r="E1187" s="627"/>
      <c r="F1187" s="627"/>
      <c r="G1187" s="627"/>
      <c r="H1187" s="627"/>
      <c r="I1187" s="627"/>
      <c r="J1187" s="627"/>
      <c r="K1187" s="627"/>
      <c r="L1187" s="627"/>
      <c r="M1187" s="627"/>
      <c r="N1187" s="627"/>
      <c r="O1187" s="627"/>
      <c r="P1187" s="627"/>
      <c r="Q1187" s="627"/>
      <c r="R1187" s="627"/>
      <c r="S1187" s="627"/>
      <c r="T1187" s="627"/>
      <c r="U1187" s="627"/>
      <c r="V1187" s="627"/>
      <c r="W1187" s="627"/>
      <c r="X1187" s="627"/>
      <c r="Y1187" s="206"/>
      <c r="Z1187" s="175"/>
      <c r="AA1187" s="794"/>
    </row>
    <row r="1188" spans="1:28" s="312" customFormat="1" ht="23.25" customHeight="1" x14ac:dyDescent="0.2">
      <c r="A1188" s="397" t="s">
        <v>219</v>
      </c>
      <c r="B1188" s="155"/>
      <c r="C1188" s="2320" t="s">
        <v>1491</v>
      </c>
      <c r="D1188" s="2321"/>
      <c r="E1188" s="2321"/>
      <c r="F1188" s="2321"/>
      <c r="G1188" s="2321"/>
      <c r="H1188" s="2321"/>
      <c r="I1188" s="2321"/>
      <c r="J1188" s="2321"/>
      <c r="K1188" s="2321"/>
      <c r="L1188" s="2321"/>
      <c r="M1188" s="2321"/>
      <c r="N1188" s="2321"/>
      <c r="O1188" s="2321"/>
      <c r="P1188" s="2321"/>
      <c r="Q1188" s="2321"/>
      <c r="R1188" s="2321"/>
      <c r="S1188" s="2321"/>
      <c r="T1188" s="2346"/>
      <c r="U1188" s="2346"/>
      <c r="V1188" s="2346"/>
      <c r="W1188" s="2346"/>
      <c r="X1188" s="2347"/>
      <c r="Y1188" s="225"/>
      <c r="Z1188" s="156"/>
      <c r="AA1188" s="794"/>
      <c r="AB1188" s="313"/>
    </row>
    <row r="1189" spans="1:28" s="313" customFormat="1" ht="5.25" customHeight="1" x14ac:dyDescent="0.2">
      <c r="A1189" s="269"/>
      <c r="B1189" s="259"/>
      <c r="C1189" s="627"/>
      <c r="D1189" s="627"/>
      <c r="E1189" s="627"/>
      <c r="F1189" s="627"/>
      <c r="G1189" s="627"/>
      <c r="H1189" s="627"/>
      <c r="I1189" s="627"/>
      <c r="J1189" s="627"/>
      <c r="K1189" s="627"/>
      <c r="L1189" s="627"/>
      <c r="M1189" s="627"/>
      <c r="N1189" s="627"/>
      <c r="O1189" s="627"/>
      <c r="P1189" s="627"/>
      <c r="Q1189" s="627"/>
      <c r="R1189" s="627"/>
      <c r="S1189" s="627"/>
      <c r="T1189" s="627"/>
      <c r="U1189" s="627"/>
      <c r="V1189" s="627"/>
      <c r="W1189" s="627"/>
      <c r="X1189" s="627"/>
      <c r="Y1189" s="206"/>
      <c r="Z1189" s="175"/>
      <c r="AA1189" s="794"/>
    </row>
    <row r="1190" spans="1:28" s="313" customFormat="1" ht="21" customHeight="1" x14ac:dyDescent="0.2">
      <c r="A1190" s="272" t="s">
        <v>1074</v>
      </c>
      <c r="B1190" s="216"/>
      <c r="C1190" s="628" t="s">
        <v>1831</v>
      </c>
      <c r="D1190" s="664"/>
      <c r="E1190" s="664"/>
      <c r="F1190" s="664"/>
      <c r="G1190" s="664"/>
      <c r="H1190" s="664"/>
      <c r="I1190" s="664"/>
      <c r="J1190" s="628"/>
      <c r="K1190" s="628"/>
      <c r="L1190" s="628"/>
      <c r="M1190" s="628"/>
      <c r="N1190" s="628"/>
      <c r="O1190" s="628"/>
      <c r="P1190" s="628"/>
      <c r="Q1190" s="628"/>
      <c r="R1190" s="628"/>
      <c r="S1190" s="628"/>
      <c r="T1190" s="2343"/>
      <c r="U1190" s="2344"/>
      <c r="V1190" s="2345"/>
      <c r="W1190" s="627" t="s">
        <v>122</v>
      </c>
      <c r="X1190" s="664"/>
      <c r="Y1190" s="664"/>
      <c r="Z1190" s="141"/>
      <c r="AA1190" s="794">
        <f>IF(T1190="?",0,IF(T1190&lt;&gt;"",1,0))</f>
        <v>0</v>
      </c>
    </row>
    <row r="1191" spans="1:28" s="313" customFormat="1" ht="5.25" customHeight="1" x14ac:dyDescent="0.2">
      <c r="A1191" s="269"/>
      <c r="B1191" s="259"/>
      <c r="C1191" s="627"/>
      <c r="D1191" s="627"/>
      <c r="E1191" s="627"/>
      <c r="F1191" s="627"/>
      <c r="G1191" s="627"/>
      <c r="H1191" s="627"/>
      <c r="I1191" s="627"/>
      <c r="J1191" s="627"/>
      <c r="K1191" s="627"/>
      <c r="L1191" s="627"/>
      <c r="M1191" s="627"/>
      <c r="N1191" s="627"/>
      <c r="O1191" s="627"/>
      <c r="P1191" s="627"/>
      <c r="Q1191" s="627"/>
      <c r="R1191" s="627"/>
      <c r="S1191" s="627"/>
      <c r="T1191" s="627"/>
      <c r="U1191" s="627"/>
      <c r="V1191" s="627"/>
      <c r="W1191" s="627"/>
      <c r="X1191" s="206"/>
      <c r="Y1191" s="206"/>
      <c r="Z1191" s="175"/>
      <c r="AA1191" s="794"/>
    </row>
    <row r="1192" spans="1:28" s="313" customFormat="1" ht="21" customHeight="1" x14ac:dyDescent="0.2">
      <c r="A1192" s="272" t="s">
        <v>1587</v>
      </c>
      <c r="B1192" s="216"/>
      <c r="C1192" s="628" t="s">
        <v>1749</v>
      </c>
      <c r="D1192" s="664"/>
      <c r="E1192" s="664"/>
      <c r="F1192" s="664"/>
      <c r="G1192" s="664"/>
      <c r="H1192" s="664"/>
      <c r="I1192" s="664"/>
      <c r="J1192" s="628"/>
      <c r="K1192" s="628"/>
      <c r="L1192" s="628"/>
      <c r="M1192" s="664"/>
      <c r="N1192" s="2348"/>
      <c r="O1192" s="2349"/>
      <c r="P1192" s="2350"/>
      <c r="Q1192" s="627" t="s">
        <v>1493</v>
      </c>
      <c r="R1192" s="628"/>
      <c r="S1192" s="628"/>
      <c r="T1192" s="2348"/>
      <c r="U1192" s="2349"/>
      <c r="V1192" s="2350"/>
      <c r="W1192" s="627" t="s">
        <v>1492</v>
      </c>
      <c r="X1192" s="664"/>
      <c r="Y1192" s="664"/>
      <c r="Z1192" s="141"/>
      <c r="AA1192" s="794">
        <f>IF(N1192="?",0,IF(N1192&lt;&gt;"",1,0))+IF(T1192="?",0,IF(T1192&lt;&gt;"",1,0))</f>
        <v>0</v>
      </c>
    </row>
    <row r="1193" spans="1:28" s="313" customFormat="1" ht="9" customHeight="1" x14ac:dyDescent="0.2">
      <c r="A1193" s="269"/>
      <c r="B1193" s="259"/>
      <c r="C1193" s="627"/>
      <c r="D1193" s="627"/>
      <c r="E1193" s="627"/>
      <c r="F1193" s="627"/>
      <c r="G1193" s="627"/>
      <c r="H1193" s="627"/>
      <c r="I1193" s="627"/>
      <c r="J1193" s="627"/>
      <c r="K1193" s="627"/>
      <c r="L1193" s="627"/>
      <c r="M1193" s="627"/>
      <c r="N1193" s="627"/>
      <c r="O1193" s="627"/>
      <c r="P1193" s="627"/>
      <c r="Q1193" s="627"/>
      <c r="R1193" s="627"/>
      <c r="S1193" s="627"/>
      <c r="T1193" s="627"/>
      <c r="U1193" s="627"/>
      <c r="V1193" s="627"/>
      <c r="W1193" s="627"/>
      <c r="X1193" s="627"/>
      <c r="Y1193" s="206"/>
      <c r="Z1193" s="175"/>
      <c r="AA1193" s="794"/>
    </row>
    <row r="1194" spans="1:28" s="313" customFormat="1" ht="36" customHeight="1" x14ac:dyDescent="0.2">
      <c r="A1194" s="746" t="s">
        <v>219</v>
      </c>
      <c r="B1194" s="221"/>
      <c r="C1194" s="1543" t="s">
        <v>1516</v>
      </c>
      <c r="D1194" s="2218"/>
      <c r="E1194" s="2218"/>
      <c r="F1194" s="2218"/>
      <c r="G1194" s="2218"/>
      <c r="H1194" s="2218"/>
      <c r="I1194" s="2218"/>
      <c r="J1194" s="2218"/>
      <c r="K1194" s="2218"/>
      <c r="L1194" s="2218"/>
      <c r="M1194" s="2218"/>
      <c r="N1194" s="2218"/>
      <c r="O1194" s="2218"/>
      <c r="P1194" s="2218"/>
      <c r="Q1194" s="2218"/>
      <c r="R1194" s="2218"/>
      <c r="S1194" s="2218"/>
      <c r="T1194" s="2218"/>
      <c r="U1194" s="2218"/>
      <c r="V1194" s="2218"/>
      <c r="W1194" s="2218"/>
      <c r="X1194" s="2219"/>
      <c r="Y1194" s="1240"/>
      <c r="Z1194" s="254"/>
      <c r="AA1194" s="794"/>
    </row>
    <row r="1195" spans="1:28" s="313" customFormat="1" ht="5.25" customHeight="1" x14ac:dyDescent="0.2">
      <c r="A1195" s="269"/>
      <c r="B1195" s="259"/>
      <c r="C1195" s="627"/>
      <c r="D1195" s="627"/>
      <c r="E1195" s="627"/>
      <c r="F1195" s="627"/>
      <c r="G1195" s="627"/>
      <c r="H1195" s="627"/>
      <c r="I1195" s="627"/>
      <c r="J1195" s="627"/>
      <c r="K1195" s="627"/>
      <c r="L1195" s="627"/>
      <c r="M1195" s="627"/>
      <c r="N1195" s="627"/>
      <c r="O1195" s="627"/>
      <c r="P1195" s="627"/>
      <c r="Q1195" s="627"/>
      <c r="R1195" s="627"/>
      <c r="S1195" s="627"/>
      <c r="T1195" s="627"/>
      <c r="U1195" s="627"/>
      <c r="V1195" s="627"/>
      <c r="W1195" s="627"/>
      <c r="X1195" s="627"/>
      <c r="Y1195" s="206"/>
      <c r="Z1195" s="175"/>
      <c r="AA1195" s="794"/>
    </row>
    <row r="1196" spans="1:28" s="313" customFormat="1" ht="12" customHeight="1" x14ac:dyDescent="0.2">
      <c r="A1196" s="269"/>
      <c r="B1196" s="216"/>
      <c r="C1196" s="242" t="s">
        <v>1495</v>
      </c>
      <c r="D1196" s="1149"/>
      <c r="E1196" s="1149"/>
      <c r="F1196" s="1149"/>
      <c r="G1196" s="1149"/>
      <c r="H1196" s="1149"/>
      <c r="I1196" s="1149"/>
      <c r="J1196" s="1149"/>
      <c r="K1196" s="1149"/>
      <c r="L1196" s="1149"/>
      <c r="M1196" s="1149"/>
      <c r="N1196" s="1149"/>
      <c r="O1196" s="1149"/>
      <c r="P1196" s="1149"/>
      <c r="Q1196" s="1149"/>
      <c r="R1196" s="1149"/>
      <c r="S1196" s="1149"/>
      <c r="T1196" s="1149"/>
      <c r="U1196" s="1149"/>
      <c r="V1196" s="1149"/>
      <c r="W1196" s="1149"/>
      <c r="X1196" s="1149"/>
      <c r="Y1196" s="1243"/>
      <c r="Z1196" s="141"/>
      <c r="AA1196" s="794"/>
    </row>
    <row r="1197" spans="1:28" s="313" customFormat="1" ht="5.25" customHeight="1" thickBot="1" x14ac:dyDescent="0.25">
      <c r="A1197" s="269"/>
      <c r="B1197" s="216"/>
      <c r="C1197" s="1139"/>
      <c r="D1197" s="1135"/>
      <c r="E1197" s="1136"/>
      <c r="F1197" s="1136"/>
      <c r="G1197" s="1143"/>
      <c r="H1197" s="708"/>
      <c r="I1197" s="708"/>
      <c r="J1197" s="708"/>
      <c r="K1197" s="708"/>
      <c r="L1197" s="708"/>
      <c r="M1197" s="708"/>
      <c r="N1197" s="708"/>
      <c r="O1197" s="708"/>
      <c r="P1197" s="708"/>
      <c r="Q1197" s="708"/>
      <c r="R1197" s="708"/>
      <c r="S1197" s="1145"/>
      <c r="T1197" s="1145"/>
      <c r="U1197" s="1145"/>
      <c r="V1197" s="1145"/>
      <c r="W1197" s="1145"/>
      <c r="X1197" s="1144"/>
      <c r="Y1197" s="1243"/>
      <c r="Z1197" s="141"/>
      <c r="AA1197" s="794"/>
    </row>
    <row r="1198" spans="1:28" s="313" customFormat="1" ht="24" customHeight="1" thickTop="1" thickBot="1" x14ac:dyDescent="0.25">
      <c r="A1198" s="1236" t="s">
        <v>1588</v>
      </c>
      <c r="B1198" s="216"/>
      <c r="C1198" s="2313" t="s">
        <v>849</v>
      </c>
      <c r="D1198" s="2314"/>
      <c r="E1198" s="2315"/>
      <c r="F1198" s="2316"/>
      <c r="G1198" s="2317"/>
      <c r="H1198" s="1363"/>
      <c r="I1198" s="1363"/>
      <c r="J1198" s="1363"/>
      <c r="K1198" s="1363"/>
      <c r="L1198" s="1363"/>
      <c r="M1198" s="1363"/>
      <c r="N1198" s="1363"/>
      <c r="O1198" s="1363"/>
      <c r="P1198" s="1363"/>
      <c r="Q1198" s="1363"/>
      <c r="R1198" s="1363"/>
      <c r="S1198" s="1363"/>
      <c r="T1198" s="1363"/>
      <c r="U1198" s="1363"/>
      <c r="V1198" s="1363"/>
      <c r="W1198" s="1363"/>
      <c r="X1198" s="2318"/>
      <c r="Y1198" s="1243"/>
      <c r="Z1198" s="141"/>
      <c r="AA1198" s="794">
        <f>IF(C1198="?",0,IF(C1198&lt;&gt;"",1,0))+IF(G1198="?",0,IF(G1198&lt;&gt;"",1,0))</f>
        <v>0</v>
      </c>
    </row>
    <row r="1199" spans="1:28" s="313" customFormat="1" ht="5.25" customHeight="1" thickTop="1" x14ac:dyDescent="0.2">
      <c r="A1199" s="269"/>
      <c r="B1199" s="216"/>
      <c r="C1199" s="1141"/>
      <c r="D1199" s="1134"/>
      <c r="E1199" s="215"/>
      <c r="F1199" s="215"/>
      <c r="G1199" s="1146"/>
      <c r="H1199" s="227"/>
      <c r="I1199" s="227"/>
      <c r="J1199" s="227"/>
      <c r="K1199" s="227"/>
      <c r="L1199" s="227"/>
      <c r="M1199" s="227"/>
      <c r="N1199" s="227"/>
      <c r="O1199" s="227"/>
      <c r="P1199" s="227"/>
      <c r="Q1199" s="227"/>
      <c r="R1199" s="227"/>
      <c r="S1199" s="227"/>
      <c r="T1199" s="227"/>
      <c r="U1199" s="227"/>
      <c r="V1199" s="227"/>
      <c r="W1199" s="227"/>
      <c r="X1199" s="1147"/>
      <c r="Y1199" s="1243"/>
      <c r="Z1199" s="141"/>
      <c r="AA1199" s="794"/>
    </row>
    <row r="1200" spans="1:28" s="313" customFormat="1" ht="9" customHeight="1" x14ac:dyDescent="0.2">
      <c r="A1200" s="265" t="str">
        <f>IF(L1143&lt;&gt;"",L1143,"")</f>
        <v/>
      </c>
      <c r="B1200" s="635"/>
      <c r="C1200" s="262"/>
      <c r="D1200" s="262"/>
      <c r="E1200" s="262"/>
      <c r="F1200" s="262"/>
      <c r="G1200" s="262"/>
      <c r="H1200" s="262"/>
      <c r="I1200" s="262"/>
      <c r="J1200" s="262"/>
      <c r="K1200" s="262"/>
      <c r="L1200" s="262"/>
      <c r="M1200" s="262"/>
      <c r="N1200" s="262"/>
      <c r="O1200" s="262"/>
      <c r="P1200" s="262"/>
      <c r="Q1200" s="262"/>
      <c r="R1200" s="262"/>
      <c r="S1200" s="262"/>
      <c r="T1200" s="262"/>
      <c r="U1200" s="262"/>
      <c r="V1200" s="262"/>
      <c r="W1200" s="262"/>
      <c r="X1200" s="262"/>
      <c r="Y1200" s="668"/>
      <c r="Z1200" s="196"/>
      <c r="AA1200" s="794"/>
    </row>
    <row r="1201" spans="1:28" s="313" customFormat="1" ht="5.25" customHeight="1" x14ac:dyDescent="0.2">
      <c r="A1201" s="269"/>
      <c r="B1201" s="1237"/>
      <c r="C1201" s="817"/>
      <c r="D1201" s="817"/>
      <c r="E1201" s="817"/>
      <c r="F1201" s="817"/>
      <c r="G1201" s="817"/>
      <c r="H1201" s="817"/>
      <c r="I1201" s="817"/>
      <c r="J1201" s="817"/>
      <c r="K1201" s="817"/>
      <c r="L1201" s="817"/>
      <c r="M1201" s="817"/>
      <c r="N1201" s="817"/>
      <c r="O1201" s="817"/>
      <c r="P1201" s="817"/>
      <c r="Q1201" s="817"/>
      <c r="R1201" s="817"/>
      <c r="S1201" s="817"/>
      <c r="T1201" s="817"/>
      <c r="U1201" s="817"/>
      <c r="V1201" s="817"/>
      <c r="W1201" s="817"/>
      <c r="X1201" s="817"/>
      <c r="Y1201" s="1238"/>
      <c r="Z1201" s="871"/>
      <c r="AA1201" s="794"/>
    </row>
    <row r="1202" spans="1:28" s="313" customFormat="1" ht="24" customHeight="1" x14ac:dyDescent="0.2">
      <c r="A1202" s="385"/>
      <c r="B1202" s="259"/>
      <c r="C1202" s="224" t="s">
        <v>1759</v>
      </c>
      <c r="D1202" s="627"/>
      <c r="E1202" s="627"/>
      <c r="F1202" s="627"/>
      <c r="G1202" s="627"/>
      <c r="H1202" s="627"/>
      <c r="I1202" s="627"/>
      <c r="J1202" s="627"/>
      <c r="K1202" s="627"/>
      <c r="L1202" s="627"/>
      <c r="M1202" s="2319" t="str">
        <f>IF(J1164&lt;&gt;"",J1164,"")</f>
        <v/>
      </c>
      <c r="N1202" s="1751"/>
      <c r="O1202" s="1751"/>
      <c r="P1202" s="1751"/>
      <c r="Q1202" s="1751"/>
      <c r="R1202" s="1751"/>
      <c r="S1202" s="1751"/>
      <c r="T1202" s="1751"/>
      <c r="U1202" s="1751"/>
      <c r="V1202" s="1751"/>
      <c r="W1202" s="1751"/>
      <c r="X1202" s="1751"/>
      <c r="Y1202" s="206"/>
      <c r="Z1202" s="175"/>
      <c r="AA1202" s="794"/>
    </row>
    <row r="1203" spans="1:28" s="764" customFormat="1" ht="5.25" customHeight="1" x14ac:dyDescent="0.2">
      <c r="A1203" s="269"/>
      <c r="B1203" s="216"/>
      <c r="C1203" s="627"/>
      <c r="D1203" s="628"/>
      <c r="E1203" s="627"/>
      <c r="F1203" s="627"/>
      <c r="G1203" s="627"/>
      <c r="H1203" s="627"/>
      <c r="I1203" s="627"/>
      <c r="J1203" s="627"/>
      <c r="K1203" s="627"/>
      <c r="L1203" s="627"/>
      <c r="M1203" s="627"/>
      <c r="N1203" s="627"/>
      <c r="O1203" s="627"/>
      <c r="P1203" s="627"/>
      <c r="Q1203" s="627"/>
      <c r="R1203" s="627"/>
      <c r="S1203" s="1241"/>
      <c r="T1203" s="1241"/>
      <c r="U1203" s="1241"/>
      <c r="V1203" s="1241"/>
      <c r="W1203" s="1241"/>
      <c r="X1203" s="1241"/>
      <c r="Y1203" s="1243"/>
      <c r="Z1203" s="141"/>
      <c r="AA1203" s="797"/>
      <c r="AB1203" s="313"/>
    </row>
    <row r="1204" spans="1:28" s="312" customFormat="1" ht="15" customHeight="1" x14ac:dyDescent="0.2">
      <c r="A1204" s="397" t="s">
        <v>219</v>
      </c>
      <c r="B1204" s="155"/>
      <c r="C1204" s="2320" t="s">
        <v>1054</v>
      </c>
      <c r="D1204" s="2321"/>
      <c r="E1204" s="2321"/>
      <c r="F1204" s="2321"/>
      <c r="G1204" s="2321"/>
      <c r="H1204" s="2321"/>
      <c r="I1204" s="2321"/>
      <c r="J1204" s="2321"/>
      <c r="K1204" s="2321"/>
      <c r="L1204" s="2321"/>
      <c r="M1204" s="2321"/>
      <c r="N1204" s="2321"/>
      <c r="O1204" s="2321"/>
      <c r="P1204" s="2321"/>
      <c r="Q1204" s="2321"/>
      <c r="R1204" s="2321"/>
      <c r="S1204" s="2321"/>
      <c r="T1204" s="2322"/>
      <c r="U1204" s="2322"/>
      <c r="V1204" s="2322"/>
      <c r="W1204" s="2322"/>
      <c r="X1204" s="2323"/>
      <c r="Y1204" s="225"/>
      <c r="Z1204" s="156"/>
      <c r="AA1204" s="794"/>
      <c r="AB1204" s="313"/>
    </row>
    <row r="1205" spans="1:28" s="313" customFormat="1" ht="9" customHeight="1" x14ac:dyDescent="0.2">
      <c r="A1205" s="269"/>
      <c r="B1205" s="259"/>
      <c r="C1205" s="627"/>
      <c r="D1205" s="627"/>
      <c r="E1205" s="627"/>
      <c r="F1205" s="627"/>
      <c r="G1205" s="627"/>
      <c r="H1205" s="627"/>
      <c r="I1205" s="627"/>
      <c r="J1205" s="627"/>
      <c r="K1205" s="627"/>
      <c r="L1205" s="627"/>
      <c r="M1205" s="627"/>
      <c r="N1205" s="627"/>
      <c r="O1205" s="627"/>
      <c r="P1205" s="627"/>
      <c r="Q1205" s="627"/>
      <c r="R1205" s="627"/>
      <c r="S1205" s="627"/>
      <c r="T1205" s="627"/>
      <c r="U1205" s="627"/>
      <c r="V1205" s="627"/>
      <c r="W1205" s="627"/>
      <c r="X1205" s="627"/>
      <c r="Y1205" s="206"/>
      <c r="Z1205" s="175"/>
      <c r="AA1205" s="794"/>
    </row>
    <row r="1206" spans="1:28" s="313" customFormat="1" ht="21" customHeight="1" x14ac:dyDescent="0.2">
      <c r="A1206" s="272" t="s">
        <v>1744</v>
      </c>
      <c r="B1206" s="216"/>
      <c r="C1206" s="627"/>
      <c r="D1206" s="1213" t="s">
        <v>849</v>
      </c>
      <c r="E1206" s="627" t="s">
        <v>1673</v>
      </c>
      <c r="F1206" s="627"/>
      <c r="G1206" s="627"/>
      <c r="H1206" s="627"/>
      <c r="I1206" s="627"/>
      <c r="J1206" s="627"/>
      <c r="K1206" s="627"/>
      <c r="L1206" s="627"/>
      <c r="M1206" s="627"/>
      <c r="N1206" s="627"/>
      <c r="O1206" s="627"/>
      <c r="P1206" s="627"/>
      <c r="Q1206" s="627"/>
      <c r="R1206" s="627"/>
      <c r="S1206" s="627"/>
      <c r="T1206" s="627"/>
      <c r="U1206" s="627"/>
      <c r="V1206" s="627"/>
      <c r="W1206" s="627"/>
      <c r="X1206" s="627"/>
      <c r="Y1206" s="206"/>
      <c r="Z1206" s="141"/>
      <c r="AA1206" s="794">
        <f>IF(D1206="?",0,IF(D1206&lt;&gt;"",1,0))</f>
        <v>0</v>
      </c>
    </row>
    <row r="1207" spans="1:28" s="764" customFormat="1" ht="5.25" customHeight="1" x14ac:dyDescent="0.2">
      <c r="A1207" s="269"/>
      <c r="B1207" s="216"/>
      <c r="C1207" s="627"/>
      <c r="D1207" s="628"/>
      <c r="E1207" s="627"/>
      <c r="F1207" s="627"/>
      <c r="G1207" s="627"/>
      <c r="H1207" s="627"/>
      <c r="I1207" s="627"/>
      <c r="J1207" s="627"/>
      <c r="K1207" s="627"/>
      <c r="L1207" s="627"/>
      <c r="M1207" s="627"/>
      <c r="N1207" s="627"/>
      <c r="O1207" s="627"/>
      <c r="P1207" s="627"/>
      <c r="Q1207" s="627"/>
      <c r="R1207" s="627"/>
      <c r="S1207" s="1241"/>
      <c r="T1207" s="1241"/>
      <c r="U1207" s="1241"/>
      <c r="V1207" s="1241"/>
      <c r="W1207" s="1241"/>
      <c r="X1207" s="1241"/>
      <c r="Y1207" s="1243"/>
      <c r="Z1207" s="141"/>
      <c r="AA1207" s="797"/>
      <c r="AB1207" s="313"/>
    </row>
    <row r="1208" spans="1:28" s="313" customFormat="1" ht="21" customHeight="1" x14ac:dyDescent="0.2">
      <c r="A1208" s="272" t="s">
        <v>1745</v>
      </c>
      <c r="B1208" s="216"/>
      <c r="C1208" s="627"/>
      <c r="D1208" s="1213" t="s">
        <v>849</v>
      </c>
      <c r="E1208" s="627" t="s">
        <v>1672</v>
      </c>
      <c r="F1208" s="627"/>
      <c r="G1208" s="627"/>
      <c r="H1208" s="627"/>
      <c r="I1208" s="627"/>
      <c r="J1208" s="627"/>
      <c r="K1208" s="627"/>
      <c r="L1208" s="627"/>
      <c r="M1208" s="627"/>
      <c r="N1208" s="627"/>
      <c r="O1208" s="627"/>
      <c r="P1208" s="627"/>
      <c r="Q1208" s="627"/>
      <c r="R1208" s="1241"/>
      <c r="S1208" s="1241"/>
      <c r="T1208" s="1241"/>
      <c r="U1208" s="1241"/>
      <c r="V1208" s="1241"/>
      <c r="W1208" s="1241"/>
      <c r="X1208" s="627"/>
      <c r="Y1208" s="206"/>
      <c r="Z1208" s="141"/>
      <c r="AA1208" s="794">
        <f>IF(D1208="?",0,IF(D1208&lt;&gt;"",1,0))</f>
        <v>0</v>
      </c>
    </row>
    <row r="1209" spans="1:28" s="764" customFormat="1" ht="5.25" customHeight="1" x14ac:dyDescent="0.2">
      <c r="A1209" s="269"/>
      <c r="B1209" s="216"/>
      <c r="C1209" s="627"/>
      <c r="D1209" s="628"/>
      <c r="E1209" s="627"/>
      <c r="F1209" s="627"/>
      <c r="G1209" s="627"/>
      <c r="H1209" s="627"/>
      <c r="I1209" s="627"/>
      <c r="J1209" s="627"/>
      <c r="K1209" s="627"/>
      <c r="L1209" s="627"/>
      <c r="M1209" s="627"/>
      <c r="N1209" s="627"/>
      <c r="O1209" s="627"/>
      <c r="P1209" s="627"/>
      <c r="Q1209" s="627"/>
      <c r="R1209" s="627"/>
      <c r="S1209" s="1241"/>
      <c r="T1209" s="1241"/>
      <c r="U1209" s="1241"/>
      <c r="V1209" s="1241"/>
      <c r="W1209" s="1241"/>
      <c r="X1209" s="1241"/>
      <c r="Y1209" s="1243"/>
      <c r="Z1209" s="141"/>
      <c r="AA1209" s="797"/>
      <c r="AB1209" s="313"/>
    </row>
    <row r="1210" spans="1:28" s="313" customFormat="1" ht="21" customHeight="1" x14ac:dyDescent="0.2">
      <c r="A1210" s="272" t="s">
        <v>1659</v>
      </c>
      <c r="B1210" s="216"/>
      <c r="C1210" s="627"/>
      <c r="D1210" s="1213" t="s">
        <v>849</v>
      </c>
      <c r="E1210" s="627" t="s">
        <v>1834</v>
      </c>
      <c r="F1210" s="627"/>
      <c r="G1210" s="627"/>
      <c r="H1210" s="627"/>
      <c r="I1210" s="627"/>
      <c r="J1210" s="627"/>
      <c r="K1210" s="627"/>
      <c r="L1210" s="627"/>
      <c r="M1210" s="627"/>
      <c r="N1210" s="1213" t="s">
        <v>849</v>
      </c>
      <c r="O1210" s="627" t="s">
        <v>1656</v>
      </c>
      <c r="P1210" s="627"/>
      <c r="Q1210" s="627"/>
      <c r="R1210" s="1241"/>
      <c r="S1210" s="1241"/>
      <c r="T1210" s="1241"/>
      <c r="U1210" s="1241"/>
      <c r="V1210" s="1241"/>
      <c r="W1210" s="1241"/>
      <c r="X1210" s="627"/>
      <c r="Y1210" s="206"/>
      <c r="Z1210" s="141"/>
      <c r="AA1210" s="794">
        <f>IF(D1210="?",0,IF(D1210&lt;&gt;"",1,0))+IF(N1210="?",0,IF(N1210&lt;&gt;"",1,0))</f>
        <v>0</v>
      </c>
    </row>
    <row r="1211" spans="1:28" s="764" customFormat="1" ht="5.25" customHeight="1" x14ac:dyDescent="0.2">
      <c r="A1211" s="269"/>
      <c r="B1211" s="216"/>
      <c r="C1211" s="627"/>
      <c r="D1211" s="628"/>
      <c r="E1211" s="627"/>
      <c r="F1211" s="627"/>
      <c r="G1211" s="627"/>
      <c r="H1211" s="627"/>
      <c r="I1211" s="627"/>
      <c r="J1211" s="627"/>
      <c r="K1211" s="627"/>
      <c r="L1211" s="627"/>
      <c r="M1211" s="627"/>
      <c r="N1211" s="627"/>
      <c r="O1211" s="627"/>
      <c r="P1211" s="627"/>
      <c r="Q1211" s="627"/>
      <c r="R1211" s="627"/>
      <c r="S1211" s="1241"/>
      <c r="T1211" s="1241"/>
      <c r="U1211" s="1241"/>
      <c r="V1211" s="1241"/>
      <c r="W1211" s="1241"/>
      <c r="X1211" s="1241"/>
      <c r="Y1211" s="1243"/>
      <c r="Z1211" s="141"/>
      <c r="AA1211" s="797"/>
      <c r="AB1211" s="313"/>
    </row>
    <row r="1212" spans="1:28" s="313" customFormat="1" ht="21" customHeight="1" x14ac:dyDescent="0.2">
      <c r="A1212" s="272" t="s">
        <v>1662</v>
      </c>
      <c r="B1212" s="216"/>
      <c r="C1212" s="627"/>
      <c r="D1212" s="1213" t="s">
        <v>849</v>
      </c>
      <c r="E1212" s="627" t="s">
        <v>1044</v>
      </c>
      <c r="F1212" s="627"/>
      <c r="G1212" s="627"/>
      <c r="H1212" s="627"/>
      <c r="I1212" s="1213" t="s">
        <v>849</v>
      </c>
      <c r="J1212" s="627" t="s">
        <v>1046</v>
      </c>
      <c r="K1212" s="627"/>
      <c r="L1212" s="627"/>
      <c r="M1212" s="627"/>
      <c r="N1212" s="1213" t="s">
        <v>849</v>
      </c>
      <c r="O1212" s="627" t="s">
        <v>1660</v>
      </c>
      <c r="P1212" s="627"/>
      <c r="Q1212" s="627"/>
      <c r="R1212" s="1241"/>
      <c r="S1212" s="1241"/>
      <c r="T1212" s="1241"/>
      <c r="U1212" s="1241"/>
      <c r="V1212" s="1241"/>
      <c r="W1212" s="1241"/>
      <c r="X1212" s="627"/>
      <c r="Y1212" s="206"/>
      <c r="Z1212" s="141"/>
      <c r="AA1212" s="794">
        <f>IF(D1212="?",0,IF(D1212&lt;&gt;"",1,0))+IF(I1212="?",0,IF(I1212&lt;&gt;"",1,0))+IF(N1212="?",0,IF(N1212&lt;&gt;"",1,0))</f>
        <v>0</v>
      </c>
    </row>
    <row r="1213" spans="1:28" s="764" customFormat="1" ht="5.25" customHeight="1" x14ac:dyDescent="0.2">
      <c r="A1213" s="269"/>
      <c r="B1213" s="216"/>
      <c r="C1213" s="627"/>
      <c r="D1213" s="628"/>
      <c r="E1213" s="627"/>
      <c r="F1213" s="627"/>
      <c r="G1213" s="627"/>
      <c r="H1213" s="627"/>
      <c r="I1213" s="627"/>
      <c r="J1213" s="627"/>
      <c r="K1213" s="627"/>
      <c r="L1213" s="627"/>
      <c r="M1213" s="627"/>
      <c r="N1213" s="627"/>
      <c r="O1213" s="627"/>
      <c r="P1213" s="627"/>
      <c r="Q1213" s="627"/>
      <c r="R1213" s="1241"/>
      <c r="S1213" s="1241"/>
      <c r="T1213" s="1241"/>
      <c r="U1213" s="1241"/>
      <c r="V1213" s="1241"/>
      <c r="W1213" s="1241"/>
      <c r="X1213" s="627"/>
      <c r="Y1213" s="1243"/>
      <c r="Z1213" s="141"/>
      <c r="AA1213" s="797"/>
      <c r="AB1213" s="313"/>
    </row>
    <row r="1214" spans="1:28" s="313" customFormat="1" ht="21" customHeight="1" x14ac:dyDescent="0.2">
      <c r="A1214" s="272" t="s">
        <v>1663</v>
      </c>
      <c r="B1214" s="216"/>
      <c r="C1214" s="627"/>
      <c r="D1214" s="1213" t="s">
        <v>849</v>
      </c>
      <c r="E1214" s="627" t="s">
        <v>1045</v>
      </c>
      <c r="F1214" s="627"/>
      <c r="G1214" s="627"/>
      <c r="H1214" s="627"/>
      <c r="I1214" s="1213" t="s">
        <v>849</v>
      </c>
      <c r="J1214" s="627" t="s">
        <v>1657</v>
      </c>
      <c r="K1214" s="627"/>
      <c r="L1214" s="627"/>
      <c r="M1214" s="627"/>
      <c r="N1214" s="1213" t="s">
        <v>849</v>
      </c>
      <c r="O1214" s="627" t="s">
        <v>1658</v>
      </c>
      <c r="P1214" s="627"/>
      <c r="Q1214" s="627"/>
      <c r="R1214" s="1241"/>
      <c r="S1214" s="1241"/>
      <c r="T1214" s="1241"/>
      <c r="U1214" s="1241"/>
      <c r="V1214" s="1241"/>
      <c r="W1214" s="1241"/>
      <c r="X1214" s="627"/>
      <c r="Y1214" s="206"/>
      <c r="Z1214" s="141"/>
      <c r="AA1214" s="794">
        <f>IF(D1214="?",0,IF(D1214&lt;&gt;"",1,0))+IF(I1214="?",0,IF(I1214&lt;&gt;"",1,0))+IF(N1214="?",0,IF(N1214&lt;&gt;"",1,0))</f>
        <v>0</v>
      </c>
    </row>
    <row r="1215" spans="1:28" s="764" customFormat="1" ht="5.25" customHeight="1" x14ac:dyDescent="0.2">
      <c r="A1215" s="269"/>
      <c r="B1215" s="216"/>
      <c r="C1215" s="627"/>
      <c r="D1215" s="628"/>
      <c r="E1215" s="628"/>
      <c r="F1215" s="628"/>
      <c r="G1215" s="628"/>
      <c r="H1215" s="628"/>
      <c r="I1215" s="628"/>
      <c r="J1215" s="628"/>
      <c r="K1215" s="628"/>
      <c r="L1215" s="628"/>
      <c r="M1215" s="627"/>
      <c r="N1215" s="627"/>
      <c r="O1215" s="628"/>
      <c r="P1215" s="628"/>
      <c r="Q1215" s="628"/>
      <c r="R1215" s="664"/>
      <c r="S1215" s="664"/>
      <c r="T1215" s="664"/>
      <c r="U1215" s="664"/>
      <c r="V1215" s="664"/>
      <c r="W1215" s="664"/>
      <c r="X1215" s="628"/>
      <c r="Y1215" s="1243"/>
      <c r="Z1215" s="141"/>
      <c r="AA1215" s="797"/>
      <c r="AB1215" s="313"/>
    </row>
    <row r="1216" spans="1:28" s="313" customFormat="1" ht="21" customHeight="1" x14ac:dyDescent="0.2">
      <c r="A1216" s="272" t="s">
        <v>1661</v>
      </c>
      <c r="B1216" s="216"/>
      <c r="C1216" s="627"/>
      <c r="D1216" s="627" t="s">
        <v>1053</v>
      </c>
      <c r="E1216" s="628"/>
      <c r="F1216" s="2324"/>
      <c r="G1216" s="2324"/>
      <c r="H1216" s="2324"/>
      <c r="I1216" s="2324"/>
      <c r="J1216" s="2324"/>
      <c r="K1216" s="1400"/>
      <c r="L1216" s="1400"/>
      <c r="M1216" s="1400"/>
      <c r="N1216" s="1400"/>
      <c r="O1216" s="1400"/>
      <c r="P1216" s="1400"/>
      <c r="Q1216" s="1400"/>
      <c r="R1216" s="1400"/>
      <c r="S1216" s="1400"/>
      <c r="T1216" s="1400"/>
      <c r="U1216" s="1400"/>
      <c r="V1216" s="1400"/>
      <c r="W1216" s="1400"/>
      <c r="X1216" s="1400"/>
      <c r="Y1216" s="206"/>
      <c r="Z1216" s="141"/>
      <c r="AA1216" s="794">
        <f>IF(F1216="?",0,IF(F1216&lt;&gt;"",1,0))</f>
        <v>0</v>
      </c>
    </row>
    <row r="1217" spans="1:28" ht="9" customHeight="1" x14ac:dyDescent="0.2">
      <c r="A1217" s="269"/>
      <c r="B1217" s="259"/>
      <c r="C1217" s="627"/>
      <c r="D1217" s="627"/>
      <c r="E1217" s="627"/>
      <c r="F1217" s="627"/>
      <c r="G1217" s="627"/>
      <c r="H1217" s="627"/>
      <c r="I1217" s="627"/>
      <c r="J1217" s="627"/>
      <c r="K1217" s="627"/>
      <c r="L1217" s="627"/>
      <c r="M1217" s="627"/>
      <c r="N1217" s="528"/>
      <c r="O1217" s="528"/>
      <c r="P1217" s="528"/>
      <c r="Q1217" s="528"/>
      <c r="R1217" s="627"/>
      <c r="S1217" s="627"/>
      <c r="T1217" s="627"/>
      <c r="U1217" s="528"/>
      <c r="V1217" s="528"/>
      <c r="W1217" s="528"/>
      <c r="X1217" s="528"/>
      <c r="Y1217" s="172"/>
      <c r="Z1217" s="175"/>
      <c r="AA1217" s="794"/>
      <c r="AB1217" s="313"/>
    </row>
    <row r="1218" spans="1:28" s="313" customFormat="1" ht="5.45" customHeight="1" x14ac:dyDescent="0.2">
      <c r="A1218" s="269"/>
      <c r="B1218" s="757"/>
      <c r="C1218" s="758"/>
      <c r="D1218" s="758"/>
      <c r="E1218" s="758"/>
      <c r="F1218" s="758"/>
      <c r="G1218" s="758"/>
      <c r="H1218" s="758"/>
      <c r="I1218" s="758"/>
      <c r="J1218" s="758"/>
      <c r="K1218" s="758"/>
      <c r="L1218" s="758"/>
      <c r="M1218" s="758"/>
      <c r="N1218" s="758"/>
      <c r="O1218" s="758"/>
      <c r="P1218" s="758"/>
      <c r="Q1218" s="758"/>
      <c r="R1218" s="758"/>
      <c r="S1218" s="758"/>
      <c r="T1218" s="758"/>
      <c r="U1218" s="758"/>
      <c r="V1218" s="669"/>
      <c r="W1218" s="669"/>
      <c r="X1218" s="669"/>
      <c r="Y1218" s="669"/>
      <c r="Z1218" s="670"/>
      <c r="AA1218" s="794"/>
    </row>
    <row r="1219" spans="1:28" s="712" customFormat="1" ht="36" customHeight="1" x14ac:dyDescent="0.2">
      <c r="A1219" s="269"/>
      <c r="B1219" s="211"/>
      <c r="C1219" s="2204" t="s">
        <v>751</v>
      </c>
      <c r="D1219" s="2325"/>
      <c r="E1219" s="2325"/>
      <c r="F1219" s="2325"/>
      <c r="G1219" s="2325"/>
      <c r="H1219" s="2325"/>
      <c r="I1219" s="2325"/>
      <c r="J1219" s="2325"/>
      <c r="K1219" s="2325"/>
      <c r="L1219" s="2325"/>
      <c r="M1219" s="2325"/>
      <c r="N1219" s="2325"/>
      <c r="O1219" s="2325"/>
      <c r="P1219" s="2325"/>
      <c r="Q1219" s="2325"/>
      <c r="R1219" s="2325"/>
      <c r="S1219" s="2325"/>
      <c r="T1219" s="2325"/>
      <c r="U1219" s="2325"/>
      <c r="V1219" s="2325"/>
      <c r="W1219" s="2325"/>
      <c r="X1219" s="2326"/>
      <c r="Y1219" s="594"/>
      <c r="Z1219" s="1231"/>
      <c r="AA1219" s="794"/>
      <c r="AB1219" s="313"/>
    </row>
    <row r="1220" spans="1:28" s="313" customFormat="1" ht="5.25" customHeight="1" x14ac:dyDescent="0.2">
      <c r="A1220" s="269"/>
      <c r="B1220" s="216"/>
      <c r="C1220" s="628"/>
      <c r="D1220" s="628"/>
      <c r="E1220" s="628"/>
      <c r="F1220" s="628"/>
      <c r="G1220" s="628"/>
      <c r="H1220" s="628"/>
      <c r="I1220" s="628"/>
      <c r="J1220" s="628"/>
      <c r="K1220" s="628"/>
      <c r="L1220" s="628"/>
      <c r="M1220" s="628"/>
      <c r="N1220" s="628"/>
      <c r="O1220" s="628"/>
      <c r="P1220" s="628"/>
      <c r="Q1220" s="628"/>
      <c r="R1220" s="628"/>
      <c r="S1220" s="628"/>
      <c r="T1220" s="628"/>
      <c r="U1220" s="628"/>
      <c r="V1220" s="628"/>
      <c r="W1220" s="628"/>
      <c r="X1220" s="628"/>
      <c r="Y1220" s="628"/>
      <c r="Z1220" s="141"/>
      <c r="AA1220" s="794"/>
    </row>
    <row r="1221" spans="1:28" s="767" customFormat="1" ht="22.5" customHeight="1" x14ac:dyDescent="0.2">
      <c r="A1221" s="269"/>
      <c r="B1221" s="759"/>
      <c r="C1221" s="624" t="s">
        <v>1047</v>
      </c>
      <c r="D1221" s="624"/>
      <c r="E1221" s="624"/>
      <c r="F1221" s="624"/>
      <c r="G1221" s="624"/>
      <c r="H1221" s="624"/>
      <c r="I1221" s="624"/>
      <c r="J1221" s="624"/>
      <c r="K1221" s="624"/>
      <c r="L1221" s="624"/>
      <c r="M1221" s="624"/>
      <c r="N1221" s="624"/>
      <c r="O1221" s="624"/>
      <c r="P1221" s="624"/>
      <c r="Q1221" s="624"/>
      <c r="R1221" s="627"/>
      <c r="S1221" s="627"/>
      <c r="T1221" s="627"/>
      <c r="U1221" s="627"/>
      <c r="V1221" s="627"/>
      <c r="W1221" s="627"/>
      <c r="X1221" s="627"/>
      <c r="Y1221" s="1228"/>
      <c r="Z1221" s="766"/>
      <c r="AA1221" s="794"/>
      <c r="AB1221" s="313"/>
    </row>
    <row r="1222" spans="1:28" s="313" customFormat="1" ht="5.25" customHeight="1" x14ac:dyDescent="0.2">
      <c r="A1222" s="269"/>
      <c r="B1222" s="216"/>
      <c r="C1222" s="628"/>
      <c r="D1222" s="1230"/>
      <c r="E1222" s="1230"/>
      <c r="F1222" s="628"/>
      <c r="G1222" s="628"/>
      <c r="H1222" s="628"/>
      <c r="I1222" s="628"/>
      <c r="J1222" s="628"/>
      <c r="K1222" s="628"/>
      <c r="L1222" s="628"/>
      <c r="M1222" s="628"/>
      <c r="N1222" s="628"/>
      <c r="O1222" s="628"/>
      <c r="P1222" s="628"/>
      <c r="Q1222" s="628"/>
      <c r="R1222" s="628"/>
      <c r="S1222" s="628"/>
      <c r="T1222" s="628"/>
      <c r="U1222" s="628"/>
      <c r="V1222" s="628"/>
      <c r="W1222" s="628"/>
      <c r="X1222" s="628"/>
      <c r="Y1222" s="628"/>
      <c r="Z1222" s="141"/>
      <c r="AA1222" s="794"/>
    </row>
    <row r="1223" spans="1:28" s="313" customFormat="1" ht="21" customHeight="1" x14ac:dyDescent="0.2">
      <c r="A1223" s="269" t="s">
        <v>1075</v>
      </c>
      <c r="B1223" s="216"/>
      <c r="C1223" s="628" t="s">
        <v>69</v>
      </c>
      <c r="D1223" s="1242"/>
      <c r="E1223" s="1242"/>
      <c r="F1223" s="628"/>
      <c r="G1223" s="628"/>
      <c r="H1223" s="628"/>
      <c r="I1223" s="1785"/>
      <c r="J1223" s="1786"/>
      <c r="K1223" s="1786"/>
      <c r="L1223" s="1786"/>
      <c r="M1223" s="1786"/>
      <c r="N1223" s="1786"/>
      <c r="O1223" s="1786"/>
      <c r="P1223" s="1786"/>
      <c r="Q1223" s="1786"/>
      <c r="R1223" s="1786"/>
      <c r="S1223" s="1786"/>
      <c r="T1223" s="1786"/>
      <c r="U1223" s="1786"/>
      <c r="V1223" s="1786"/>
      <c r="W1223" s="1786"/>
      <c r="X1223" s="1787"/>
      <c r="Y1223" s="628"/>
      <c r="Z1223" s="141"/>
      <c r="AA1223" s="794">
        <f>IF(I1223="?",0,IF(I1223&lt;&gt;"",1,0))</f>
        <v>0</v>
      </c>
    </row>
    <row r="1224" spans="1:28" s="313" customFormat="1" ht="5.25" customHeight="1" x14ac:dyDescent="0.2">
      <c r="A1224" s="269"/>
      <c r="B1224" s="216"/>
      <c r="C1224" s="627"/>
      <c r="D1224" s="1242"/>
      <c r="E1224" s="1242"/>
      <c r="F1224" s="628"/>
      <c r="G1224" s="628"/>
      <c r="H1224" s="628"/>
      <c r="I1224" s="628"/>
      <c r="J1224" s="628"/>
      <c r="K1224" s="628"/>
      <c r="L1224" s="628"/>
      <c r="M1224" s="628"/>
      <c r="N1224" s="628"/>
      <c r="O1224" s="628"/>
      <c r="P1224" s="628"/>
      <c r="Q1224" s="628"/>
      <c r="R1224" s="628"/>
      <c r="S1224" s="628"/>
      <c r="T1224" s="628"/>
      <c r="U1224" s="628"/>
      <c r="V1224" s="628"/>
      <c r="W1224" s="628"/>
      <c r="X1224" s="628"/>
      <c r="Y1224" s="628"/>
      <c r="Z1224" s="141"/>
      <c r="AA1224" s="794"/>
    </row>
    <row r="1225" spans="1:28" s="313" customFormat="1" ht="21" customHeight="1" x14ac:dyDescent="0.2">
      <c r="A1225" s="269" t="s">
        <v>1076</v>
      </c>
      <c r="B1225" s="221"/>
      <c r="C1225" s="628" t="s">
        <v>51</v>
      </c>
      <c r="D1225" s="1242"/>
      <c r="E1225" s="1242"/>
      <c r="F1225" s="628"/>
      <c r="G1225" s="628"/>
      <c r="H1225" s="628"/>
      <c r="I1225" s="1785"/>
      <c r="J1225" s="1786"/>
      <c r="K1225" s="1786"/>
      <c r="L1225" s="1786"/>
      <c r="M1225" s="1786"/>
      <c r="N1225" s="1786"/>
      <c r="O1225" s="1786"/>
      <c r="P1225" s="1786"/>
      <c r="Q1225" s="1786"/>
      <c r="R1225" s="1786"/>
      <c r="S1225" s="1786"/>
      <c r="T1225" s="1786"/>
      <c r="U1225" s="1786"/>
      <c r="V1225" s="1786"/>
      <c r="W1225" s="1786"/>
      <c r="X1225" s="1787"/>
      <c r="Y1225" s="628"/>
      <c r="Z1225" s="141"/>
      <c r="AA1225" s="794">
        <f>IF(I1225="?",0,IF(I1225&lt;&gt;"",1,0))</f>
        <v>0</v>
      </c>
    </row>
    <row r="1226" spans="1:28" s="313" customFormat="1" ht="5.25" customHeight="1" x14ac:dyDescent="0.2">
      <c r="A1226" s="269"/>
      <c r="B1226" s="216"/>
      <c r="C1226" s="627"/>
      <c r="D1226" s="1242"/>
      <c r="E1226" s="1242"/>
      <c r="F1226" s="628"/>
      <c r="G1226" s="628"/>
      <c r="H1226" s="628"/>
      <c r="I1226" s="628"/>
      <c r="J1226" s="628"/>
      <c r="K1226" s="628"/>
      <c r="L1226" s="628"/>
      <c r="M1226" s="628"/>
      <c r="N1226" s="628"/>
      <c r="O1226" s="628"/>
      <c r="P1226" s="628"/>
      <c r="Q1226" s="628"/>
      <c r="R1226" s="628"/>
      <c r="S1226" s="628"/>
      <c r="T1226" s="628"/>
      <c r="U1226" s="628"/>
      <c r="V1226" s="628"/>
      <c r="W1226" s="628"/>
      <c r="X1226" s="628"/>
      <c r="Y1226" s="628"/>
      <c r="Z1226" s="141"/>
      <c r="AA1226" s="794"/>
    </row>
    <row r="1227" spans="1:28" s="313" customFormat="1" ht="21" customHeight="1" x14ac:dyDescent="0.2">
      <c r="A1227" s="269" t="s">
        <v>1078</v>
      </c>
      <c r="B1227" s="221"/>
      <c r="C1227" s="628" t="s">
        <v>205</v>
      </c>
      <c r="D1227" s="1242"/>
      <c r="E1227" s="1242"/>
      <c r="F1227" s="628"/>
      <c r="G1227" s="628"/>
      <c r="H1227" s="628"/>
      <c r="I1227" s="1785"/>
      <c r="J1227" s="1786"/>
      <c r="K1227" s="1786"/>
      <c r="L1227" s="1786"/>
      <c r="M1227" s="1786"/>
      <c r="N1227" s="1786"/>
      <c r="O1227" s="1786"/>
      <c r="P1227" s="1786"/>
      <c r="Q1227" s="1786"/>
      <c r="R1227" s="1786"/>
      <c r="S1227" s="1786"/>
      <c r="T1227" s="1786"/>
      <c r="U1227" s="1786"/>
      <c r="V1227" s="1786"/>
      <c r="W1227" s="1786"/>
      <c r="X1227" s="1787"/>
      <c r="Y1227" s="628"/>
      <c r="Z1227" s="141"/>
      <c r="AA1227" s="794">
        <f>IF(I1227="?",0,IF(I1227&lt;&gt;"",1,0))</f>
        <v>0</v>
      </c>
    </row>
    <row r="1228" spans="1:28" s="313" customFormat="1" ht="5.25" customHeight="1" x14ac:dyDescent="0.2">
      <c r="A1228" s="269"/>
      <c r="B1228" s="214"/>
      <c r="C1228" s="215"/>
      <c r="D1228" s="215"/>
      <c r="E1228" s="215"/>
      <c r="F1228" s="215"/>
      <c r="G1228" s="215"/>
      <c r="H1228" s="215"/>
      <c r="I1228" s="215"/>
      <c r="J1228" s="215"/>
      <c r="K1228" s="215"/>
      <c r="L1228" s="215"/>
      <c r="M1228" s="215"/>
      <c r="N1228" s="215"/>
      <c r="O1228" s="215"/>
      <c r="P1228" s="215"/>
      <c r="Q1228" s="215"/>
      <c r="R1228" s="215"/>
      <c r="S1228" s="215"/>
      <c r="T1228" s="215"/>
      <c r="U1228" s="215"/>
      <c r="V1228" s="215"/>
      <c r="W1228" s="215"/>
      <c r="X1228" s="215"/>
      <c r="Y1228" s="215"/>
      <c r="Z1228" s="145"/>
      <c r="AA1228" s="794"/>
    </row>
    <row r="1229" spans="1:28" s="313" customFormat="1" ht="5.25" customHeight="1" x14ac:dyDescent="0.2">
      <c r="A1229" s="269"/>
      <c r="B1229" s="216"/>
      <c r="C1229" s="628"/>
      <c r="D1229" s="628"/>
      <c r="E1229" s="628"/>
      <c r="F1229" s="628"/>
      <c r="G1229" s="628"/>
      <c r="H1229" s="628"/>
      <c r="I1229" s="628"/>
      <c r="J1229" s="628"/>
      <c r="K1229" s="628"/>
      <c r="L1229" s="628"/>
      <c r="M1229" s="628"/>
      <c r="N1229" s="628"/>
      <c r="O1229" s="628"/>
      <c r="P1229" s="628"/>
      <c r="Q1229" s="628"/>
      <c r="R1229" s="628"/>
      <c r="S1229" s="628"/>
      <c r="T1229" s="628"/>
      <c r="U1229" s="628"/>
      <c r="V1229" s="628"/>
      <c r="W1229" s="628"/>
      <c r="X1229" s="628"/>
      <c r="Y1229" s="628"/>
      <c r="Z1229" s="141"/>
      <c r="AA1229" s="794"/>
    </row>
    <row r="1230" spans="1:28" s="711" customFormat="1" ht="36" customHeight="1" x14ac:dyDescent="0.2">
      <c r="A1230" s="269"/>
      <c r="B1230" s="211"/>
      <c r="C1230" s="2204" t="s">
        <v>750</v>
      </c>
      <c r="D1230" s="2325"/>
      <c r="E1230" s="2325"/>
      <c r="F1230" s="2325"/>
      <c r="G1230" s="2325"/>
      <c r="H1230" s="2325"/>
      <c r="I1230" s="2325"/>
      <c r="J1230" s="2325"/>
      <c r="K1230" s="2325"/>
      <c r="L1230" s="2325"/>
      <c r="M1230" s="2325"/>
      <c r="N1230" s="2325"/>
      <c r="O1230" s="2325"/>
      <c r="P1230" s="2325"/>
      <c r="Q1230" s="2325"/>
      <c r="R1230" s="2325"/>
      <c r="S1230" s="2325"/>
      <c r="T1230" s="2325"/>
      <c r="U1230" s="2325"/>
      <c r="V1230" s="2325"/>
      <c r="W1230" s="2325"/>
      <c r="X1230" s="2326"/>
      <c r="Y1230" s="594"/>
      <c r="Z1230" s="1231"/>
      <c r="AA1230" s="794"/>
      <c r="AB1230" s="313"/>
    </row>
    <row r="1231" spans="1:28" s="313" customFormat="1" ht="5.25" customHeight="1" x14ac:dyDescent="0.2">
      <c r="A1231" s="269"/>
      <c r="B1231" s="214"/>
      <c r="C1231" s="215"/>
      <c r="D1231" s="215"/>
      <c r="E1231" s="215"/>
      <c r="F1231" s="215"/>
      <c r="G1231" s="215"/>
      <c r="H1231" s="215"/>
      <c r="I1231" s="215"/>
      <c r="J1231" s="215"/>
      <c r="K1231" s="215"/>
      <c r="L1231" s="215"/>
      <c r="M1231" s="215"/>
      <c r="N1231" s="215"/>
      <c r="O1231" s="215"/>
      <c r="P1231" s="215"/>
      <c r="Q1231" s="215"/>
      <c r="R1231" s="215"/>
      <c r="S1231" s="215"/>
      <c r="T1231" s="215"/>
      <c r="U1231" s="215"/>
      <c r="V1231" s="215"/>
      <c r="W1231" s="215"/>
      <c r="X1231" s="215"/>
      <c r="Y1231" s="215"/>
      <c r="Z1231" s="145"/>
      <c r="AA1231" s="794"/>
    </row>
    <row r="1232" spans="1:28" s="313" customFormat="1" ht="5.25" customHeight="1" x14ac:dyDescent="0.2">
      <c r="A1232" s="269"/>
      <c r="B1232" s="216"/>
      <c r="C1232" s="628"/>
      <c r="D1232" s="628"/>
      <c r="E1232" s="628"/>
      <c r="F1232" s="628"/>
      <c r="G1232" s="628"/>
      <c r="H1232" s="628"/>
      <c r="I1232" s="628"/>
      <c r="J1232" s="628"/>
      <c r="K1232" s="628"/>
      <c r="L1232" s="628"/>
      <c r="M1232" s="628"/>
      <c r="N1232" s="628"/>
      <c r="O1232" s="628"/>
      <c r="P1232" s="628"/>
      <c r="Q1232" s="628"/>
      <c r="R1232" s="628"/>
      <c r="S1232" s="628"/>
      <c r="T1232" s="628"/>
      <c r="U1232" s="628"/>
      <c r="V1232" s="628"/>
      <c r="W1232" s="628"/>
      <c r="X1232" s="628"/>
      <c r="Y1232" s="628"/>
      <c r="Z1232" s="141"/>
      <c r="AA1232" s="794"/>
    </row>
    <row r="1233" spans="1:28" s="313" customFormat="1" ht="30.75" customHeight="1" x14ac:dyDescent="0.2">
      <c r="A1233" s="269" t="s">
        <v>1077</v>
      </c>
      <c r="B1233" s="216"/>
      <c r="C1233" s="1782" t="s">
        <v>837</v>
      </c>
      <c r="D1233" s="1782"/>
      <c r="E1233" s="1782"/>
      <c r="F1233" s="1782"/>
      <c r="G1233" s="1782"/>
      <c r="H1233" s="1782"/>
      <c r="I1233" s="1782"/>
      <c r="J1233" s="1782"/>
      <c r="K1233" s="1782"/>
      <c r="L1233" s="1782"/>
      <c r="M1233" s="1782"/>
      <c r="N1233" s="1675"/>
      <c r="O1233" s="1675"/>
      <c r="P1233" s="1675"/>
      <c r="Q1233" s="1675"/>
      <c r="R1233" s="1675"/>
      <c r="S1233" s="1675"/>
      <c r="T1233" s="1675"/>
      <c r="U1233" s="1229"/>
      <c r="V1233" s="1229"/>
      <c r="W1233" s="1358" t="s">
        <v>849</v>
      </c>
      <c r="X1233" s="1359"/>
      <c r="Y1233" s="628"/>
      <c r="Z1233" s="141"/>
      <c r="AA1233" s="794">
        <f>IF(W1233="?",0,IF(W1233&lt;&gt;"",1,0))</f>
        <v>0</v>
      </c>
    </row>
    <row r="1234" spans="1:28" s="313" customFormat="1" ht="10.5" customHeight="1" x14ac:dyDescent="0.2">
      <c r="A1234" s="265" t="str">
        <f>IF($L$4&lt;&gt;"",$L$4,"")</f>
        <v>00000000</v>
      </c>
      <c r="B1234" s="183"/>
      <c r="C1234" s="184"/>
      <c r="D1234" s="184"/>
      <c r="E1234" s="184"/>
      <c r="F1234" s="184"/>
      <c r="G1234" s="184"/>
      <c r="H1234" s="184"/>
      <c r="I1234" s="184"/>
      <c r="J1234" s="184"/>
      <c r="K1234" s="184"/>
      <c r="L1234" s="184"/>
      <c r="M1234" s="184"/>
      <c r="N1234" s="184"/>
      <c r="O1234" s="184"/>
      <c r="P1234" s="184"/>
      <c r="Q1234" s="184"/>
      <c r="R1234" s="184"/>
      <c r="S1234" s="184"/>
      <c r="T1234" s="184"/>
      <c r="U1234" s="184"/>
      <c r="V1234" s="184"/>
      <c r="W1234" s="184"/>
      <c r="X1234" s="184"/>
      <c r="Y1234" s="184"/>
      <c r="Z1234" s="149"/>
      <c r="AA1234" s="794"/>
    </row>
    <row r="1235" spans="1:28" s="313" customFormat="1" ht="5.25" customHeight="1" x14ac:dyDescent="0.2">
      <c r="A1235" s="269"/>
      <c r="B1235" s="757"/>
      <c r="C1235" s="758"/>
      <c r="D1235" s="758"/>
      <c r="E1235" s="758"/>
      <c r="F1235" s="758"/>
      <c r="G1235" s="758"/>
      <c r="H1235" s="758"/>
      <c r="I1235" s="758"/>
      <c r="J1235" s="758"/>
      <c r="K1235" s="758"/>
      <c r="L1235" s="758"/>
      <c r="M1235" s="758"/>
      <c r="N1235" s="758"/>
      <c r="O1235" s="758"/>
      <c r="P1235" s="758"/>
      <c r="Q1235" s="758"/>
      <c r="R1235" s="758"/>
      <c r="S1235" s="758"/>
      <c r="T1235" s="758"/>
      <c r="U1235" s="758"/>
      <c r="V1235" s="669"/>
      <c r="W1235" s="669"/>
      <c r="X1235" s="669"/>
      <c r="Y1235" s="669"/>
      <c r="Z1235" s="670"/>
      <c r="AA1235" s="794"/>
    </row>
    <row r="1236" spans="1:28" s="313" customFormat="1" ht="21" customHeight="1" x14ac:dyDescent="0.2">
      <c r="A1236" s="269"/>
      <c r="B1236" s="259"/>
      <c r="C1236" s="2361" t="s">
        <v>942</v>
      </c>
      <c r="D1236" s="2074"/>
      <c r="E1236" s="2074"/>
      <c r="F1236" s="2074"/>
      <c r="G1236" s="693" t="s">
        <v>947</v>
      </c>
      <c r="H1236" s="1432" t="str">
        <f>$L$10</f>
        <v/>
      </c>
      <c r="I1236" s="2362"/>
      <c r="J1236" s="2362"/>
      <c r="K1236" s="2362"/>
      <c r="L1236" s="2362"/>
      <c r="M1236" s="2362"/>
      <c r="N1236" s="2362"/>
      <c r="O1236" s="2362"/>
      <c r="P1236" s="2362"/>
      <c r="Q1236" s="2362"/>
      <c r="R1236" s="2362"/>
      <c r="S1236" s="2362"/>
      <c r="T1236" s="2363"/>
      <c r="U1236" s="2364" t="str">
        <f>$L$4</f>
        <v>00000000</v>
      </c>
      <c r="V1236" s="2365"/>
      <c r="W1236" s="2365"/>
      <c r="X1236" s="2366"/>
      <c r="Y1236" s="672"/>
      <c r="Z1236" s="175"/>
      <c r="AA1236" s="794">
        <f>IF(SUM(AA1237:AA1310)&gt;0,10000,0)</f>
        <v>0</v>
      </c>
    </row>
    <row r="1237" spans="1:28" ht="9" customHeight="1" x14ac:dyDescent="0.2">
      <c r="A1237" s="269"/>
      <c r="B1237" s="150"/>
      <c r="C1237" s="628"/>
      <c r="D1237" s="628"/>
      <c r="E1237" s="628"/>
      <c r="F1237" s="628"/>
      <c r="G1237" s="628"/>
      <c r="H1237" s="628"/>
      <c r="I1237" s="628"/>
      <c r="J1237" s="628"/>
      <c r="K1237" s="628"/>
      <c r="L1237" s="628"/>
      <c r="M1237" s="628"/>
      <c r="N1237" s="628"/>
      <c r="O1237" s="628"/>
      <c r="P1237" s="628"/>
      <c r="Q1237" s="628"/>
      <c r="R1237" s="628"/>
      <c r="S1237" s="628"/>
      <c r="T1237" s="628"/>
      <c r="U1237" s="628"/>
      <c r="V1237" s="628"/>
      <c r="W1237" s="628"/>
      <c r="X1237" s="628"/>
      <c r="Y1237" s="179"/>
      <c r="Z1237" s="175"/>
      <c r="AA1237" s="794"/>
      <c r="AB1237" s="313"/>
    </row>
    <row r="1238" spans="1:28" ht="21" customHeight="1" x14ac:dyDescent="0.2">
      <c r="A1238" s="272" t="s">
        <v>1070</v>
      </c>
      <c r="B1238" s="150"/>
      <c r="C1238" s="628"/>
      <c r="D1238" s="664"/>
      <c r="E1238" s="664" t="s">
        <v>1141</v>
      </c>
      <c r="F1238" s="2351"/>
      <c r="G1238" s="2352"/>
      <c r="H1238" s="2352"/>
      <c r="I1238" s="2352"/>
      <c r="J1238" s="2352"/>
      <c r="K1238" s="2352"/>
      <c r="L1238" s="2352"/>
      <c r="M1238" s="2352"/>
      <c r="N1238" s="2352"/>
      <c r="O1238" s="2352"/>
      <c r="P1238" s="2352"/>
      <c r="Q1238" s="2352"/>
      <c r="R1238" s="2352"/>
      <c r="S1238" s="2352"/>
      <c r="T1238" s="2352"/>
      <c r="U1238" s="2352"/>
      <c r="V1238" s="2352"/>
      <c r="W1238" s="2352"/>
      <c r="X1238" s="2352"/>
      <c r="Y1238" s="179"/>
      <c r="Z1238" s="175"/>
      <c r="AA1238" s="794">
        <f>IF(F1238="?",0,IF(F1238&lt;&gt;"",1,0))</f>
        <v>0</v>
      </c>
      <c r="AB1238" s="313"/>
    </row>
    <row r="1239" spans="1:28" s="313" customFormat="1" ht="5.25" customHeight="1" x14ac:dyDescent="0.2">
      <c r="A1239" s="269"/>
      <c r="B1239" s="216"/>
      <c r="C1239" s="664"/>
      <c r="D1239" s="664"/>
      <c r="E1239" s="628"/>
      <c r="F1239" s="628"/>
      <c r="G1239" s="628"/>
      <c r="H1239" s="628"/>
      <c r="I1239" s="628"/>
      <c r="J1239" s="628"/>
      <c r="K1239" s="628"/>
      <c r="L1239" s="628"/>
      <c r="M1239" s="628"/>
      <c r="N1239" s="628"/>
      <c r="O1239" s="628"/>
      <c r="P1239" s="628"/>
      <c r="Q1239" s="628"/>
      <c r="R1239" s="664"/>
      <c r="S1239" s="664"/>
      <c r="T1239" s="664"/>
      <c r="U1239" s="664"/>
      <c r="V1239" s="664"/>
      <c r="W1239" s="664"/>
      <c r="X1239" s="628"/>
      <c r="Y1239" s="1232"/>
      <c r="Z1239" s="141"/>
      <c r="AA1239" s="794"/>
    </row>
    <row r="1240" spans="1:28" ht="21" customHeight="1" x14ac:dyDescent="0.2">
      <c r="A1240" s="272" t="s">
        <v>1071</v>
      </c>
      <c r="B1240" s="150"/>
      <c r="C1240" s="628"/>
      <c r="D1240" s="628"/>
      <c r="E1240" s="664" t="s">
        <v>799</v>
      </c>
      <c r="F1240" s="2351"/>
      <c r="G1240" s="2352"/>
      <c r="H1240" s="628"/>
      <c r="I1240" s="664" t="s">
        <v>693</v>
      </c>
      <c r="J1240" s="2351"/>
      <c r="K1240" s="2352"/>
      <c r="L1240" s="2352"/>
      <c r="M1240" s="2352"/>
      <c r="N1240" s="2352"/>
      <c r="O1240" s="2352"/>
      <c r="P1240" s="2352"/>
      <c r="Q1240" s="2352"/>
      <c r="R1240" s="2352"/>
      <c r="S1240" s="2352"/>
      <c r="T1240" s="2352"/>
      <c r="U1240" s="2352"/>
      <c r="V1240" s="2352"/>
      <c r="W1240" s="2352"/>
      <c r="X1240" s="2352"/>
      <c r="Y1240" s="179"/>
      <c r="Z1240" s="175"/>
      <c r="AA1240" s="794">
        <f>IF(F1240="?",0,IF(F1240&lt;&gt;"",1,0))+IF(J1240="?",0,IF(J1240&lt;&gt;"",1,0))</f>
        <v>0</v>
      </c>
      <c r="AB1240" s="313"/>
    </row>
    <row r="1241" spans="1:28" ht="9" customHeight="1" x14ac:dyDescent="0.2">
      <c r="A1241" s="269"/>
      <c r="B1241" s="259"/>
      <c r="C1241" s="627"/>
      <c r="D1241" s="627"/>
      <c r="E1241" s="627"/>
      <c r="F1241" s="627"/>
      <c r="G1241" s="627"/>
      <c r="H1241" s="627"/>
      <c r="I1241" s="627"/>
      <c r="J1241" s="627"/>
      <c r="K1241" s="627"/>
      <c r="L1241" s="627"/>
      <c r="M1241" s="627"/>
      <c r="N1241" s="627"/>
      <c r="O1241" s="627"/>
      <c r="P1241" s="627"/>
      <c r="Q1241" s="627"/>
      <c r="R1241" s="627"/>
      <c r="S1241" s="627"/>
      <c r="T1241" s="627"/>
      <c r="U1241" s="627"/>
      <c r="V1241" s="627"/>
      <c r="W1241" s="627"/>
      <c r="X1241" s="627"/>
      <c r="Y1241" s="206"/>
      <c r="Z1241" s="175"/>
      <c r="AA1241" s="794"/>
      <c r="AB1241" s="313"/>
    </row>
    <row r="1242" spans="1:28" s="313" customFormat="1" ht="12" customHeight="1" x14ac:dyDescent="0.2">
      <c r="A1242" s="269"/>
      <c r="B1242" s="216"/>
      <c r="C1242" s="1139"/>
      <c r="D1242" s="1135"/>
      <c r="E1242" s="1136"/>
      <c r="F1242" s="1136"/>
      <c r="G1242" s="1136"/>
      <c r="H1242" s="1142"/>
      <c r="I1242" s="2353" t="s">
        <v>1489</v>
      </c>
      <c r="J1242" s="2354"/>
      <c r="K1242" s="2354"/>
      <c r="L1242" s="2354"/>
      <c r="M1242" s="2354"/>
      <c r="N1242" s="2354"/>
      <c r="O1242" s="2354"/>
      <c r="P1242" s="2354"/>
      <c r="Q1242" s="2355" t="s">
        <v>1490</v>
      </c>
      <c r="R1242" s="2356"/>
      <c r="S1242" s="2356"/>
      <c r="T1242" s="2356"/>
      <c r="U1242" s="2356"/>
      <c r="V1242" s="2356"/>
      <c r="W1242" s="2356"/>
      <c r="X1242" s="2357"/>
      <c r="Y1242" s="1232"/>
      <c r="Z1242" s="141"/>
      <c r="AA1242" s="794"/>
    </row>
    <row r="1243" spans="1:28" s="313" customFormat="1" ht="7.5" customHeight="1" thickBot="1" x14ac:dyDescent="0.25">
      <c r="A1243" s="269"/>
      <c r="B1243" s="216"/>
      <c r="C1243" s="1139"/>
      <c r="D1243" s="1135"/>
      <c r="E1243" s="1136"/>
      <c r="F1243" s="1136"/>
      <c r="G1243" s="1136"/>
      <c r="H1243" s="1140"/>
      <c r="I1243" s="1143"/>
      <c r="J1243" s="708"/>
      <c r="K1243" s="708"/>
      <c r="L1243" s="708"/>
      <c r="M1243" s="708"/>
      <c r="N1243" s="708"/>
      <c r="O1243" s="708"/>
      <c r="P1243" s="708"/>
      <c r="Q1243" s="1143"/>
      <c r="R1243" s="1145"/>
      <c r="S1243" s="1145"/>
      <c r="T1243" s="1145"/>
      <c r="U1243" s="1145"/>
      <c r="V1243" s="1145"/>
      <c r="W1243" s="1145"/>
      <c r="X1243" s="1144"/>
      <c r="Y1243" s="1232"/>
      <c r="Z1243" s="141"/>
      <c r="AA1243" s="794"/>
    </row>
    <row r="1244" spans="1:28" s="313" customFormat="1" ht="24.75" customHeight="1" thickTop="1" thickBot="1" x14ac:dyDescent="0.25">
      <c r="A1244" s="272" t="s">
        <v>1585</v>
      </c>
      <c r="B1244" s="216"/>
      <c r="C1244" s="2358" t="s">
        <v>1535</v>
      </c>
      <c r="D1244" s="2359"/>
      <c r="E1244" s="2359"/>
      <c r="F1244" s="2359"/>
      <c r="G1244" s="2359"/>
      <c r="H1244" s="2360"/>
      <c r="I1244" s="2313" t="s">
        <v>849</v>
      </c>
      <c r="J1244" s="2327"/>
      <c r="K1244" s="2328"/>
      <c r="L1244" s="2329"/>
      <c r="M1244" s="2329"/>
      <c r="N1244" s="1363"/>
      <c r="O1244" s="1363"/>
      <c r="P1244" s="1363"/>
      <c r="Q1244" s="2313" t="s">
        <v>849</v>
      </c>
      <c r="R1244" s="2327"/>
      <c r="S1244" s="2328"/>
      <c r="T1244" s="2330"/>
      <c r="U1244" s="2330"/>
      <c r="V1244" s="2331"/>
      <c r="W1244" s="2331"/>
      <c r="X1244" s="2318"/>
      <c r="Y1244" s="1243"/>
      <c r="Z1244" s="141"/>
      <c r="AA1244" s="794">
        <f>IF(I1244="?",0,IF(I1244&lt;&gt;"",1,0))+IF(K1244="?",0,IF(K1244&lt;&gt;"",1,0))+IF(Q1244="?",0,IF(Q1244&lt;&gt;"",1,0))+IF(S1244="?",0,IF(S1244&lt;&gt;"",1,0))</f>
        <v>0</v>
      </c>
    </row>
    <row r="1245" spans="1:28" s="313" customFormat="1" ht="6.75" customHeight="1" thickTop="1" x14ac:dyDescent="0.2">
      <c r="A1245" s="269"/>
      <c r="B1245" s="216"/>
      <c r="C1245" s="1141"/>
      <c r="D1245" s="1134"/>
      <c r="E1245" s="215"/>
      <c r="F1245" s="215"/>
      <c r="G1245" s="215"/>
      <c r="H1245" s="1138"/>
      <c r="I1245" s="1146"/>
      <c r="J1245" s="227"/>
      <c r="K1245" s="227"/>
      <c r="L1245" s="227"/>
      <c r="M1245" s="227"/>
      <c r="N1245" s="227"/>
      <c r="O1245" s="227"/>
      <c r="P1245" s="1147"/>
      <c r="Q1245" s="1146"/>
      <c r="R1245" s="227"/>
      <c r="S1245" s="227"/>
      <c r="T1245" s="227"/>
      <c r="U1245" s="227"/>
      <c r="V1245" s="227"/>
      <c r="W1245" s="227"/>
      <c r="X1245" s="1147"/>
      <c r="Y1245" s="1243"/>
      <c r="Z1245" s="141"/>
      <c r="AA1245" s="794"/>
    </row>
    <row r="1246" spans="1:28" s="313" customFormat="1" ht="5.25" customHeight="1" thickBot="1" x14ac:dyDescent="0.25">
      <c r="A1246" s="269"/>
      <c r="B1246" s="216"/>
      <c r="C1246" s="1139"/>
      <c r="D1246" s="1135"/>
      <c r="E1246" s="1136"/>
      <c r="F1246" s="1136"/>
      <c r="G1246" s="1136"/>
      <c r="H1246" s="1140"/>
      <c r="I1246" s="1143"/>
      <c r="J1246" s="708"/>
      <c r="K1246" s="708"/>
      <c r="L1246" s="708"/>
      <c r="M1246" s="708"/>
      <c r="N1246" s="708"/>
      <c r="O1246" s="708"/>
      <c r="P1246" s="1144"/>
      <c r="Q1246" s="1143"/>
      <c r="R1246" s="708"/>
      <c r="S1246" s="708"/>
      <c r="T1246" s="708"/>
      <c r="U1246" s="708"/>
      <c r="V1246" s="708"/>
      <c r="W1246" s="708"/>
      <c r="X1246" s="1144"/>
      <c r="Y1246" s="1243"/>
      <c r="Z1246" s="141"/>
      <c r="AA1246" s="794"/>
    </row>
    <row r="1247" spans="1:28" s="313" customFormat="1" ht="24.75" customHeight="1" thickTop="1" thickBot="1" x14ac:dyDescent="0.25">
      <c r="A1247" s="272" t="s">
        <v>1586</v>
      </c>
      <c r="B1247" s="216"/>
      <c r="C1247" s="1137" t="s">
        <v>1515</v>
      </c>
      <c r="D1247" s="664"/>
      <c r="E1247" s="628"/>
      <c r="F1247" s="628"/>
      <c r="G1247" s="628"/>
      <c r="H1247" s="628"/>
      <c r="I1247" s="2313" t="s">
        <v>849</v>
      </c>
      <c r="J1247" s="2327"/>
      <c r="K1247" s="2328"/>
      <c r="L1247" s="2329"/>
      <c r="M1247" s="2329"/>
      <c r="N1247" s="1363"/>
      <c r="O1247" s="1363"/>
      <c r="P1247" s="1363"/>
      <c r="Q1247" s="2313" t="s">
        <v>849</v>
      </c>
      <c r="R1247" s="2327"/>
      <c r="S1247" s="2328"/>
      <c r="T1247" s="2330"/>
      <c r="U1247" s="2330"/>
      <c r="V1247" s="2331"/>
      <c r="W1247" s="2331"/>
      <c r="X1247" s="2318"/>
      <c r="Y1247" s="1243"/>
      <c r="Z1247" s="141"/>
      <c r="AA1247" s="794">
        <f>IF(I1247="?",0,IF(I1247&lt;&gt;"",1,0))+IF(K1247="?",0,IF(K1247&lt;&gt;"",1,0))+IF(Q1247="?",0,IF(Q1247&lt;&gt;"",1,0))+IF(S1247="?",0,IF(S1247&lt;&gt;"",1,0))</f>
        <v>0</v>
      </c>
    </row>
    <row r="1248" spans="1:28" s="313" customFormat="1" ht="5.25" customHeight="1" thickTop="1" x14ac:dyDescent="0.2">
      <c r="A1248" s="269"/>
      <c r="B1248" s="216"/>
      <c r="C1248" s="1141"/>
      <c r="D1248" s="1134"/>
      <c r="E1248" s="215"/>
      <c r="F1248" s="215"/>
      <c r="G1248" s="215"/>
      <c r="H1248" s="1138"/>
      <c r="I1248" s="1146"/>
      <c r="J1248" s="227"/>
      <c r="K1248" s="227"/>
      <c r="L1248" s="227"/>
      <c r="M1248" s="227"/>
      <c r="N1248" s="227"/>
      <c r="O1248" s="227"/>
      <c r="P1248" s="227"/>
      <c r="Q1248" s="1146"/>
      <c r="R1248" s="1148"/>
      <c r="S1248" s="1148"/>
      <c r="T1248" s="1148"/>
      <c r="U1248" s="1148"/>
      <c r="V1248" s="1148"/>
      <c r="W1248" s="1148"/>
      <c r="X1248" s="1147"/>
      <c r="Y1248" s="1243"/>
      <c r="Z1248" s="141"/>
      <c r="AA1248" s="794"/>
    </row>
    <row r="1249" spans="1:28" s="313" customFormat="1" ht="9" customHeight="1" x14ac:dyDescent="0.2">
      <c r="A1249" s="269"/>
      <c r="B1249" s="216"/>
      <c r="C1249" s="664"/>
      <c r="D1249" s="664"/>
      <c r="E1249" s="628"/>
      <c r="F1249" s="628"/>
      <c r="G1249" s="628"/>
      <c r="H1249" s="628"/>
      <c r="I1249" s="628"/>
      <c r="J1249" s="628"/>
      <c r="K1249" s="628"/>
      <c r="L1249" s="628"/>
      <c r="M1249" s="628"/>
      <c r="N1249" s="628"/>
      <c r="O1249" s="628"/>
      <c r="P1249" s="628"/>
      <c r="Q1249" s="628"/>
      <c r="R1249" s="664"/>
      <c r="S1249" s="664"/>
      <c r="T1249" s="664"/>
      <c r="U1249" s="664"/>
      <c r="V1249" s="664"/>
      <c r="W1249" s="664"/>
      <c r="X1249" s="628"/>
      <c r="Y1249" s="1243"/>
      <c r="Z1249" s="141"/>
      <c r="AA1249" s="794"/>
    </row>
    <row r="1250" spans="1:28" s="313" customFormat="1" ht="24" customHeight="1" x14ac:dyDescent="0.2">
      <c r="A1250" s="272" t="s">
        <v>1072</v>
      </c>
      <c r="B1250" s="216"/>
      <c r="C1250" s="2332" t="s">
        <v>1146</v>
      </c>
      <c r="D1250" s="2333"/>
      <c r="E1250" s="2333"/>
      <c r="F1250" s="2333"/>
      <c r="G1250" s="2333"/>
      <c r="H1250" s="2333"/>
      <c r="I1250" s="2333"/>
      <c r="J1250" s="2333"/>
      <c r="K1250" s="2333"/>
      <c r="L1250" s="2333"/>
      <c r="M1250" s="2333"/>
      <c r="N1250" s="2333"/>
      <c r="O1250" s="2333"/>
      <c r="P1250" s="2333"/>
      <c r="Q1250" s="2333"/>
      <c r="R1250" s="2333"/>
      <c r="S1250" s="2333"/>
      <c r="T1250" s="2333"/>
      <c r="U1250" s="1241"/>
      <c r="V1250" s="1213" t="s">
        <v>849</v>
      </c>
      <c r="W1250" s="93"/>
      <c r="X1250" s="1213" t="s">
        <v>849</v>
      </c>
      <c r="Y1250" s="664"/>
      <c r="Z1250" s="141"/>
      <c r="AA1250" s="794">
        <f>IF(V1250="?",0,IF(V1250&lt;&gt;"",1,0))+IF(X1250="?",0,IF(X1250&lt;&gt;"",1,0))</f>
        <v>0</v>
      </c>
    </row>
    <row r="1251" spans="1:28" s="313" customFormat="1" ht="9" customHeight="1" x14ac:dyDescent="0.2">
      <c r="A1251" s="269"/>
      <c r="B1251" s="216"/>
      <c r="C1251" s="664"/>
      <c r="D1251" s="664"/>
      <c r="E1251" s="628"/>
      <c r="F1251" s="628"/>
      <c r="G1251" s="628"/>
      <c r="H1251" s="628"/>
      <c r="I1251" s="628"/>
      <c r="J1251" s="628"/>
      <c r="K1251" s="628"/>
      <c r="L1251" s="628"/>
      <c r="M1251" s="628"/>
      <c r="N1251" s="628"/>
      <c r="O1251" s="628"/>
      <c r="P1251" s="628"/>
      <c r="Q1251" s="628"/>
      <c r="R1251" s="664"/>
      <c r="S1251" s="664"/>
      <c r="T1251" s="664"/>
      <c r="U1251" s="664"/>
      <c r="V1251" s="664"/>
      <c r="W1251" s="664"/>
      <c r="X1251" s="628"/>
      <c r="Y1251" s="1243"/>
      <c r="Z1251" s="141"/>
      <c r="AA1251" s="794"/>
    </row>
    <row r="1252" spans="1:28" s="313" customFormat="1" ht="21" customHeight="1" x14ac:dyDescent="0.2">
      <c r="A1252" s="272" t="s">
        <v>1073</v>
      </c>
      <c r="B1252" s="216"/>
      <c r="C1252" s="664"/>
      <c r="D1252" s="664"/>
      <c r="E1252" s="664"/>
      <c r="F1252" s="664"/>
      <c r="G1252" s="664"/>
      <c r="H1252" s="664" t="s">
        <v>1042</v>
      </c>
      <c r="I1252" s="2334" t="s">
        <v>849</v>
      </c>
      <c r="J1252" s="2335"/>
      <c r="K1252" s="2335"/>
      <c r="L1252" s="2335"/>
      <c r="M1252" s="2336"/>
      <c r="N1252" s="2336"/>
      <c r="O1252" s="2336"/>
      <c r="P1252" s="2336"/>
      <c r="Q1252" s="2336"/>
      <c r="R1252" s="2336"/>
      <c r="S1252" s="2336"/>
      <c r="T1252" s="2336"/>
      <c r="U1252" s="2336"/>
      <c r="V1252" s="2336"/>
      <c r="W1252" s="2336"/>
      <c r="X1252" s="2337"/>
      <c r="Y1252" s="1243"/>
      <c r="Z1252" s="141"/>
      <c r="AA1252" s="794">
        <f>IF(I1252="?",0,IF(I1252&lt;&gt;"",1,0))</f>
        <v>0</v>
      </c>
    </row>
    <row r="1253" spans="1:28" s="313" customFormat="1" ht="5.25" customHeight="1" x14ac:dyDescent="0.2">
      <c r="A1253" s="269"/>
      <c r="B1253" s="216"/>
      <c r="C1253" s="664"/>
      <c r="D1253" s="664"/>
      <c r="E1253" s="628"/>
      <c r="F1253" s="628"/>
      <c r="G1253" s="628"/>
      <c r="H1253" s="628"/>
      <c r="I1253" s="628"/>
      <c r="J1253" s="628"/>
      <c r="K1253" s="628"/>
      <c r="L1253" s="628"/>
      <c r="M1253" s="628"/>
      <c r="N1253" s="628"/>
      <c r="O1253" s="628"/>
      <c r="P1253" s="628"/>
      <c r="Q1253" s="628"/>
      <c r="R1253" s="664"/>
      <c r="S1253" s="664"/>
      <c r="T1253" s="664"/>
      <c r="U1253" s="664"/>
      <c r="V1253" s="664"/>
      <c r="W1253" s="664"/>
      <c r="X1253" s="628"/>
      <c r="Y1253" s="1243"/>
      <c r="Z1253" s="141"/>
      <c r="AA1253" s="794"/>
    </row>
    <row r="1254" spans="1:28" s="313" customFormat="1" ht="21" customHeight="1" x14ac:dyDescent="0.2">
      <c r="A1254" s="272" t="s">
        <v>1079</v>
      </c>
      <c r="B1254" s="216"/>
      <c r="C1254" s="628" t="s">
        <v>1517</v>
      </c>
      <c r="D1254" s="664"/>
      <c r="E1254" s="664"/>
      <c r="F1254" s="664"/>
      <c r="G1254" s="664"/>
      <c r="H1254" s="664"/>
      <c r="I1254" s="664"/>
      <c r="J1254" s="664"/>
      <c r="K1254" s="664"/>
      <c r="L1254" s="664"/>
      <c r="M1254" s="664"/>
      <c r="N1254" s="664"/>
      <c r="O1254" s="664"/>
      <c r="P1254" s="664"/>
      <c r="Q1254" s="1213" t="s">
        <v>849</v>
      </c>
      <c r="R1254" s="627" t="s">
        <v>1050</v>
      </c>
      <c r="S1254" s="1243"/>
      <c r="T1254" s="1213" t="s">
        <v>849</v>
      </c>
      <c r="U1254" s="627" t="s">
        <v>1051</v>
      </c>
      <c r="V1254" s="1243"/>
      <c r="W1254" s="1213" t="s">
        <v>849</v>
      </c>
      <c r="X1254" s="627" t="s">
        <v>1052</v>
      </c>
      <c r="Y1254" s="1243"/>
      <c r="Z1254" s="141"/>
      <c r="AA1254" s="794">
        <f>IF(Q1254="?",0,IF(Q1254&lt;&gt;"",1,0))+IF(T1254="?",0,IF(T1254&lt;&gt;"",1,0))+IF(W1254="?",0,IF(W1254&lt;&gt;"",1,0))</f>
        <v>0</v>
      </c>
    </row>
    <row r="1255" spans="1:28" ht="9" customHeight="1" x14ac:dyDescent="0.2">
      <c r="A1255" s="269"/>
      <c r="B1255" s="259"/>
      <c r="C1255" s="627"/>
      <c r="D1255" s="627"/>
      <c r="E1255" s="627"/>
      <c r="F1255" s="627"/>
      <c r="G1255" s="627"/>
      <c r="H1255" s="627"/>
      <c r="I1255" s="627"/>
      <c r="J1255" s="627"/>
      <c r="K1255" s="627"/>
      <c r="L1255" s="627"/>
      <c r="M1255" s="627"/>
      <c r="N1255" s="627"/>
      <c r="O1255" s="627"/>
      <c r="P1255" s="627"/>
      <c r="Q1255" s="627"/>
      <c r="R1255" s="627"/>
      <c r="S1255" s="627"/>
      <c r="T1255" s="627"/>
      <c r="U1255" s="627"/>
      <c r="V1255" s="627"/>
      <c r="W1255" s="627"/>
      <c r="X1255" s="627"/>
      <c r="Y1255" s="206"/>
      <c r="Z1255" s="175"/>
      <c r="AA1255" s="794"/>
      <c r="AB1255" s="313"/>
    </row>
    <row r="1256" spans="1:28" s="312" customFormat="1" ht="27" customHeight="1" x14ac:dyDescent="0.2">
      <c r="A1256" s="397" t="s">
        <v>219</v>
      </c>
      <c r="B1256" s="155"/>
      <c r="C1256" s="2338" t="s">
        <v>1521</v>
      </c>
      <c r="D1256" s="2339"/>
      <c r="E1256" s="2339"/>
      <c r="F1256" s="2339"/>
      <c r="G1256" s="2339"/>
      <c r="H1256" s="2339"/>
      <c r="I1256" s="2339"/>
      <c r="J1256" s="2339"/>
      <c r="K1256" s="2339"/>
      <c r="L1256" s="2339"/>
      <c r="M1256" s="2339"/>
      <c r="N1256" s="2339"/>
      <c r="O1256" s="2339"/>
      <c r="P1256" s="2339"/>
      <c r="Q1256" s="2339"/>
      <c r="R1256" s="2339"/>
      <c r="S1256" s="2339"/>
      <c r="T1256" s="2340"/>
      <c r="U1256" s="2340"/>
      <c r="V1256" s="2340"/>
      <c r="W1256" s="2340"/>
      <c r="X1256" s="2341"/>
      <c r="Y1256" s="225"/>
      <c r="Z1256" s="156"/>
      <c r="AA1256" s="794"/>
      <c r="AB1256" s="313"/>
    </row>
    <row r="1257" spans="1:28" ht="5.25" customHeight="1" x14ac:dyDescent="0.2">
      <c r="A1257" s="269"/>
      <c r="B1257" s="259"/>
      <c r="C1257" s="627"/>
      <c r="D1257" s="627"/>
      <c r="E1257" s="627"/>
      <c r="F1257" s="627"/>
      <c r="G1257" s="627"/>
      <c r="H1257" s="627"/>
      <c r="I1257" s="627"/>
      <c r="J1257" s="627"/>
      <c r="K1257" s="627"/>
      <c r="L1257" s="627"/>
      <c r="M1257" s="627"/>
      <c r="N1257" s="627"/>
      <c r="O1257" s="627"/>
      <c r="P1257" s="627"/>
      <c r="Q1257" s="627"/>
      <c r="R1257" s="627"/>
      <c r="S1257" s="627"/>
      <c r="T1257" s="627"/>
      <c r="U1257" s="627"/>
      <c r="V1257" s="627"/>
      <c r="W1257" s="627"/>
      <c r="X1257" s="627"/>
      <c r="Y1257" s="206"/>
      <c r="Z1257" s="175"/>
      <c r="AA1257" s="794"/>
      <c r="AB1257" s="313"/>
    </row>
    <row r="1258" spans="1:28" s="313" customFormat="1" ht="21" customHeight="1" x14ac:dyDescent="0.2">
      <c r="A1258" s="272" t="s">
        <v>1251</v>
      </c>
      <c r="B1258" s="216"/>
      <c r="C1258" s="2342" t="s">
        <v>1370</v>
      </c>
      <c r="D1258" s="2342"/>
      <c r="E1258" s="2342"/>
      <c r="F1258" s="2342"/>
      <c r="G1258" s="2342"/>
      <c r="H1258" s="2342"/>
      <c r="I1258" s="2342"/>
      <c r="J1258" s="2342"/>
      <c r="K1258" s="2342"/>
      <c r="L1258" s="2342"/>
      <c r="M1258" s="664"/>
      <c r="N1258" s="2343"/>
      <c r="O1258" s="2344"/>
      <c r="P1258" s="2345"/>
      <c r="Q1258" s="627" t="s">
        <v>783</v>
      </c>
      <c r="R1258" s="664"/>
      <c r="S1258" s="664"/>
      <c r="T1258" s="2343"/>
      <c r="U1258" s="2343"/>
      <c r="V1258" s="2343"/>
      <c r="W1258" s="627" t="s">
        <v>1043</v>
      </c>
      <c r="X1258" s="664"/>
      <c r="Y1258" s="664"/>
      <c r="Z1258" s="141"/>
      <c r="AA1258" s="794">
        <f>IF(N1258="?",0,IF(N1258&lt;&gt;"",1,0))+IF(T1258="?",0,IF(T1258&lt;&gt;"",1,0))</f>
        <v>0</v>
      </c>
    </row>
    <row r="1259" spans="1:28" s="313" customFormat="1" ht="5.25" customHeight="1" x14ac:dyDescent="0.2">
      <c r="A1259" s="269"/>
      <c r="B1259" s="216"/>
      <c r="C1259" s="664"/>
      <c r="D1259" s="664"/>
      <c r="E1259" s="628"/>
      <c r="F1259" s="628"/>
      <c r="G1259" s="628"/>
      <c r="H1259" s="628"/>
      <c r="I1259" s="628"/>
      <c r="J1259" s="628"/>
      <c r="K1259" s="628"/>
      <c r="L1259" s="628"/>
      <c r="M1259" s="628"/>
      <c r="N1259" s="628"/>
      <c r="O1259" s="628"/>
      <c r="P1259" s="628"/>
      <c r="Q1259" s="628"/>
      <c r="R1259" s="664"/>
      <c r="S1259" s="664"/>
      <c r="T1259" s="664"/>
      <c r="U1259" s="664"/>
      <c r="V1259" s="664"/>
      <c r="W1259" s="664"/>
      <c r="X1259" s="628"/>
      <c r="Y1259" s="1243"/>
      <c r="Z1259" s="141"/>
      <c r="AA1259" s="794"/>
    </row>
    <row r="1260" spans="1:28" s="312" customFormat="1" ht="27" customHeight="1" x14ac:dyDescent="0.2">
      <c r="A1260" s="397" t="s">
        <v>219</v>
      </c>
      <c r="B1260" s="155"/>
      <c r="C1260" s="2338" t="s">
        <v>1262</v>
      </c>
      <c r="D1260" s="2339"/>
      <c r="E1260" s="2339"/>
      <c r="F1260" s="2339"/>
      <c r="G1260" s="2339"/>
      <c r="H1260" s="2339"/>
      <c r="I1260" s="2339"/>
      <c r="J1260" s="2339"/>
      <c r="K1260" s="2339"/>
      <c r="L1260" s="2339"/>
      <c r="M1260" s="2339"/>
      <c r="N1260" s="2339"/>
      <c r="O1260" s="2339"/>
      <c r="P1260" s="2339"/>
      <c r="Q1260" s="2339"/>
      <c r="R1260" s="2339"/>
      <c r="S1260" s="2339"/>
      <c r="T1260" s="2340"/>
      <c r="U1260" s="2340"/>
      <c r="V1260" s="2340"/>
      <c r="W1260" s="2340"/>
      <c r="X1260" s="2341"/>
      <c r="Y1260" s="225"/>
      <c r="Z1260" s="156"/>
      <c r="AA1260" s="794"/>
      <c r="AB1260" s="313"/>
    </row>
    <row r="1261" spans="1:28" s="313" customFormat="1" ht="5.25" customHeight="1" x14ac:dyDescent="0.2">
      <c r="A1261" s="269"/>
      <c r="B1261" s="216"/>
      <c r="C1261" s="664"/>
      <c r="D1261" s="664"/>
      <c r="E1261" s="628"/>
      <c r="F1261" s="628"/>
      <c r="G1261" s="628"/>
      <c r="H1261" s="628"/>
      <c r="I1261" s="628"/>
      <c r="J1261" s="628"/>
      <c r="K1261" s="628"/>
      <c r="L1261" s="628"/>
      <c r="M1261" s="628"/>
      <c r="N1261" s="628"/>
      <c r="O1261" s="628"/>
      <c r="P1261" s="628"/>
      <c r="Q1261" s="628"/>
      <c r="R1261" s="664"/>
      <c r="S1261" s="664"/>
      <c r="T1261" s="664"/>
      <c r="U1261" s="664"/>
      <c r="V1261" s="664"/>
      <c r="W1261" s="664"/>
      <c r="X1261" s="628"/>
      <c r="Y1261" s="1243"/>
      <c r="Z1261" s="141"/>
      <c r="AA1261" s="794"/>
    </row>
    <row r="1262" spans="1:28" s="313" customFormat="1" ht="21" customHeight="1" x14ac:dyDescent="0.2">
      <c r="A1262" s="272" t="s">
        <v>1252</v>
      </c>
      <c r="B1262" s="216"/>
      <c r="C1262" s="2342" t="s">
        <v>1371</v>
      </c>
      <c r="D1262" s="2342"/>
      <c r="E1262" s="2342"/>
      <c r="F1262" s="2342"/>
      <c r="G1262" s="2342"/>
      <c r="H1262" s="2342"/>
      <c r="I1262" s="2342"/>
      <c r="J1262" s="2342"/>
      <c r="K1262" s="2342"/>
      <c r="L1262" s="2342"/>
      <c r="M1262" s="664"/>
      <c r="N1262" s="2343"/>
      <c r="O1262" s="2344"/>
      <c r="P1262" s="2345"/>
      <c r="Q1262" s="627" t="s">
        <v>783</v>
      </c>
      <c r="R1262" s="664"/>
      <c r="S1262" s="664"/>
      <c r="T1262" s="2343"/>
      <c r="U1262" s="2344"/>
      <c r="V1262" s="2345"/>
      <c r="W1262" s="627" t="s">
        <v>1043</v>
      </c>
      <c r="X1262" s="664"/>
      <c r="Y1262" s="664"/>
      <c r="Z1262" s="141"/>
      <c r="AA1262" s="794">
        <f>IF(N1262="?",0,IF(N1262&lt;&gt;"",1,0))+IF(T1262="?",0,IF(T1262&lt;&gt;"",1,0))</f>
        <v>0</v>
      </c>
    </row>
    <row r="1263" spans="1:28" s="313" customFormat="1" ht="9" customHeight="1" x14ac:dyDescent="0.2">
      <c r="A1263" s="269"/>
      <c r="B1263" s="259"/>
      <c r="C1263" s="627"/>
      <c r="D1263" s="627"/>
      <c r="E1263" s="627"/>
      <c r="F1263" s="627"/>
      <c r="G1263" s="627"/>
      <c r="H1263" s="627"/>
      <c r="I1263" s="627"/>
      <c r="J1263" s="627"/>
      <c r="K1263" s="627"/>
      <c r="L1263" s="627"/>
      <c r="M1263" s="627"/>
      <c r="N1263" s="627"/>
      <c r="O1263" s="627"/>
      <c r="P1263" s="627"/>
      <c r="Q1263" s="627"/>
      <c r="R1263" s="627"/>
      <c r="S1263" s="627"/>
      <c r="T1263" s="627"/>
      <c r="U1263" s="627"/>
      <c r="V1263" s="627"/>
      <c r="W1263" s="627"/>
      <c r="X1263" s="627"/>
      <c r="Y1263" s="206"/>
      <c r="Z1263" s="175"/>
      <c r="AA1263" s="794"/>
    </row>
    <row r="1264" spans="1:28" s="312" customFormat="1" ht="23.25" customHeight="1" x14ac:dyDescent="0.2">
      <c r="A1264" s="397" t="s">
        <v>219</v>
      </c>
      <c r="B1264" s="155"/>
      <c r="C1264" s="2320" t="s">
        <v>1491</v>
      </c>
      <c r="D1264" s="2321"/>
      <c r="E1264" s="2321"/>
      <c r="F1264" s="2321"/>
      <c r="G1264" s="2321"/>
      <c r="H1264" s="2321"/>
      <c r="I1264" s="2321"/>
      <c r="J1264" s="2321"/>
      <c r="K1264" s="2321"/>
      <c r="L1264" s="2321"/>
      <c r="M1264" s="2321"/>
      <c r="N1264" s="2321"/>
      <c r="O1264" s="2321"/>
      <c r="P1264" s="2321"/>
      <c r="Q1264" s="2321"/>
      <c r="R1264" s="2321"/>
      <c r="S1264" s="2321"/>
      <c r="T1264" s="2346"/>
      <c r="U1264" s="2346"/>
      <c r="V1264" s="2346"/>
      <c r="W1264" s="2346"/>
      <c r="X1264" s="2347"/>
      <c r="Y1264" s="225"/>
      <c r="Z1264" s="156"/>
      <c r="AA1264" s="794"/>
      <c r="AB1264" s="313"/>
    </row>
    <row r="1265" spans="1:28" s="313" customFormat="1" ht="5.25" customHeight="1" x14ac:dyDescent="0.2">
      <c r="A1265" s="269"/>
      <c r="B1265" s="259"/>
      <c r="C1265" s="627"/>
      <c r="D1265" s="627"/>
      <c r="E1265" s="627"/>
      <c r="F1265" s="627"/>
      <c r="G1265" s="627"/>
      <c r="H1265" s="627"/>
      <c r="I1265" s="627"/>
      <c r="J1265" s="627"/>
      <c r="K1265" s="627"/>
      <c r="L1265" s="627"/>
      <c r="M1265" s="627"/>
      <c r="N1265" s="627"/>
      <c r="O1265" s="627"/>
      <c r="P1265" s="627"/>
      <c r="Q1265" s="627"/>
      <c r="R1265" s="627"/>
      <c r="S1265" s="627"/>
      <c r="T1265" s="627"/>
      <c r="U1265" s="627"/>
      <c r="V1265" s="627"/>
      <c r="W1265" s="627"/>
      <c r="X1265" s="627"/>
      <c r="Y1265" s="206"/>
      <c r="Z1265" s="175"/>
      <c r="AA1265" s="794"/>
    </row>
    <row r="1266" spans="1:28" s="313" customFormat="1" ht="21" customHeight="1" x14ac:dyDescent="0.2">
      <c r="A1266" s="272" t="s">
        <v>1074</v>
      </c>
      <c r="B1266" s="216"/>
      <c r="C1266" s="628" t="s">
        <v>1831</v>
      </c>
      <c r="D1266" s="664"/>
      <c r="E1266" s="664"/>
      <c r="F1266" s="664"/>
      <c r="G1266" s="664"/>
      <c r="H1266" s="664"/>
      <c r="I1266" s="664"/>
      <c r="J1266" s="628"/>
      <c r="K1266" s="628"/>
      <c r="L1266" s="628"/>
      <c r="M1266" s="628"/>
      <c r="N1266" s="628"/>
      <c r="O1266" s="628"/>
      <c r="P1266" s="628"/>
      <c r="Q1266" s="628"/>
      <c r="R1266" s="628"/>
      <c r="S1266" s="628"/>
      <c r="T1266" s="2343"/>
      <c r="U1266" s="2344"/>
      <c r="V1266" s="2345"/>
      <c r="W1266" s="627" t="s">
        <v>122</v>
      </c>
      <c r="X1266" s="664"/>
      <c r="Y1266" s="664"/>
      <c r="Z1266" s="141"/>
      <c r="AA1266" s="794">
        <f>IF(T1266="?",0,IF(T1266&lt;&gt;"",1,0))</f>
        <v>0</v>
      </c>
    </row>
    <row r="1267" spans="1:28" s="313" customFormat="1" ht="5.25" customHeight="1" x14ac:dyDescent="0.2">
      <c r="A1267" s="269"/>
      <c r="B1267" s="259"/>
      <c r="C1267" s="627"/>
      <c r="D1267" s="627"/>
      <c r="E1267" s="627"/>
      <c r="F1267" s="627"/>
      <c r="G1267" s="627"/>
      <c r="H1267" s="627"/>
      <c r="I1267" s="627"/>
      <c r="J1267" s="627"/>
      <c r="K1267" s="627"/>
      <c r="L1267" s="627"/>
      <c r="M1267" s="627"/>
      <c r="N1267" s="627"/>
      <c r="O1267" s="627"/>
      <c r="P1267" s="627"/>
      <c r="Q1267" s="627"/>
      <c r="R1267" s="627"/>
      <c r="S1267" s="627"/>
      <c r="T1267" s="627"/>
      <c r="U1267" s="627"/>
      <c r="V1267" s="627"/>
      <c r="W1267" s="627"/>
      <c r="X1267" s="206"/>
      <c r="Y1267" s="206"/>
      <c r="Z1267" s="175"/>
      <c r="AA1267" s="794"/>
    </row>
    <row r="1268" spans="1:28" s="313" customFormat="1" ht="21" customHeight="1" x14ac:dyDescent="0.2">
      <c r="A1268" s="272" t="s">
        <v>1587</v>
      </c>
      <c r="B1268" s="216"/>
      <c r="C1268" s="628" t="s">
        <v>1749</v>
      </c>
      <c r="D1268" s="664"/>
      <c r="E1268" s="664"/>
      <c r="F1268" s="664"/>
      <c r="G1268" s="664"/>
      <c r="H1268" s="664"/>
      <c r="I1268" s="664"/>
      <c r="J1268" s="628"/>
      <c r="K1268" s="628"/>
      <c r="L1268" s="628"/>
      <c r="M1268" s="664"/>
      <c r="N1268" s="2348"/>
      <c r="O1268" s="2349"/>
      <c r="P1268" s="2350"/>
      <c r="Q1268" s="627" t="s">
        <v>1493</v>
      </c>
      <c r="R1268" s="628"/>
      <c r="S1268" s="628"/>
      <c r="T1268" s="2348"/>
      <c r="U1268" s="2349"/>
      <c r="V1268" s="2350"/>
      <c r="W1268" s="627" t="s">
        <v>1492</v>
      </c>
      <c r="X1268" s="664"/>
      <c r="Y1268" s="664"/>
      <c r="Z1268" s="141"/>
      <c r="AA1268" s="794">
        <f>IF(N1268="?",0,IF(N1268&lt;&gt;"",1,0))+IF(T1268="?",0,IF(T1268&lt;&gt;"",1,0))</f>
        <v>0</v>
      </c>
    </row>
    <row r="1269" spans="1:28" s="313" customFormat="1" ht="9" customHeight="1" x14ac:dyDescent="0.2">
      <c r="A1269" s="269"/>
      <c r="B1269" s="259"/>
      <c r="C1269" s="627"/>
      <c r="D1269" s="627"/>
      <c r="E1269" s="627"/>
      <c r="F1269" s="627"/>
      <c r="G1269" s="627"/>
      <c r="H1269" s="627"/>
      <c r="I1269" s="627"/>
      <c r="J1269" s="627"/>
      <c r="K1269" s="627"/>
      <c r="L1269" s="627"/>
      <c r="M1269" s="627"/>
      <c r="N1269" s="627"/>
      <c r="O1269" s="627"/>
      <c r="P1269" s="627"/>
      <c r="Q1269" s="627"/>
      <c r="R1269" s="627"/>
      <c r="S1269" s="627"/>
      <c r="T1269" s="627"/>
      <c r="U1269" s="627"/>
      <c r="V1269" s="627"/>
      <c r="W1269" s="627"/>
      <c r="X1269" s="627"/>
      <c r="Y1269" s="206"/>
      <c r="Z1269" s="175"/>
      <c r="AA1269" s="794"/>
    </row>
    <row r="1270" spans="1:28" s="313" customFormat="1" ht="36" customHeight="1" x14ac:dyDescent="0.2">
      <c r="A1270" s="746" t="s">
        <v>219</v>
      </c>
      <c r="B1270" s="221"/>
      <c r="C1270" s="1543" t="s">
        <v>1516</v>
      </c>
      <c r="D1270" s="2218"/>
      <c r="E1270" s="2218"/>
      <c r="F1270" s="2218"/>
      <c r="G1270" s="2218"/>
      <c r="H1270" s="2218"/>
      <c r="I1270" s="2218"/>
      <c r="J1270" s="2218"/>
      <c r="K1270" s="2218"/>
      <c r="L1270" s="2218"/>
      <c r="M1270" s="2218"/>
      <c r="N1270" s="2218"/>
      <c r="O1270" s="2218"/>
      <c r="P1270" s="2218"/>
      <c r="Q1270" s="2218"/>
      <c r="R1270" s="2218"/>
      <c r="S1270" s="2218"/>
      <c r="T1270" s="2218"/>
      <c r="U1270" s="2218"/>
      <c r="V1270" s="2218"/>
      <c r="W1270" s="2218"/>
      <c r="X1270" s="2219"/>
      <c r="Y1270" s="1240"/>
      <c r="Z1270" s="254"/>
      <c r="AA1270" s="794"/>
    </row>
    <row r="1271" spans="1:28" s="313" customFormat="1" ht="5.25" customHeight="1" x14ac:dyDescent="0.2">
      <c r="A1271" s="269"/>
      <c r="B1271" s="259"/>
      <c r="C1271" s="627"/>
      <c r="D1271" s="627"/>
      <c r="E1271" s="627"/>
      <c r="F1271" s="627"/>
      <c r="G1271" s="627"/>
      <c r="H1271" s="627"/>
      <c r="I1271" s="627"/>
      <c r="J1271" s="627"/>
      <c r="K1271" s="627"/>
      <c r="L1271" s="627"/>
      <c r="M1271" s="627"/>
      <c r="N1271" s="627"/>
      <c r="O1271" s="627"/>
      <c r="P1271" s="627"/>
      <c r="Q1271" s="627"/>
      <c r="R1271" s="627"/>
      <c r="S1271" s="627"/>
      <c r="T1271" s="627"/>
      <c r="U1271" s="627"/>
      <c r="V1271" s="627"/>
      <c r="W1271" s="627"/>
      <c r="X1271" s="627"/>
      <c r="Y1271" s="206"/>
      <c r="Z1271" s="175"/>
      <c r="AA1271" s="794"/>
    </row>
    <row r="1272" spans="1:28" s="313" customFormat="1" ht="12" customHeight="1" x14ac:dyDescent="0.2">
      <c r="A1272" s="269"/>
      <c r="B1272" s="216"/>
      <c r="C1272" s="242" t="s">
        <v>1495</v>
      </c>
      <c r="D1272" s="1149"/>
      <c r="E1272" s="1149"/>
      <c r="F1272" s="1149"/>
      <c r="G1272" s="1149"/>
      <c r="H1272" s="1149"/>
      <c r="I1272" s="1149"/>
      <c r="J1272" s="1149"/>
      <c r="K1272" s="1149"/>
      <c r="L1272" s="1149"/>
      <c r="M1272" s="1149"/>
      <c r="N1272" s="1149"/>
      <c r="O1272" s="1149"/>
      <c r="P1272" s="1149"/>
      <c r="Q1272" s="1149"/>
      <c r="R1272" s="1149"/>
      <c r="S1272" s="1149"/>
      <c r="T1272" s="1149"/>
      <c r="U1272" s="1149"/>
      <c r="V1272" s="1149"/>
      <c r="W1272" s="1149"/>
      <c r="X1272" s="1149"/>
      <c r="Y1272" s="1243"/>
      <c r="Z1272" s="141"/>
      <c r="AA1272" s="794"/>
    </row>
    <row r="1273" spans="1:28" s="313" customFormat="1" ht="5.25" customHeight="1" thickBot="1" x14ac:dyDescent="0.25">
      <c r="A1273" s="269"/>
      <c r="B1273" s="216"/>
      <c r="C1273" s="1139"/>
      <c r="D1273" s="1135"/>
      <c r="E1273" s="1136"/>
      <c r="F1273" s="1136"/>
      <c r="G1273" s="1143"/>
      <c r="H1273" s="708"/>
      <c r="I1273" s="708"/>
      <c r="J1273" s="708"/>
      <c r="K1273" s="708"/>
      <c r="L1273" s="708"/>
      <c r="M1273" s="708"/>
      <c r="N1273" s="708"/>
      <c r="O1273" s="708"/>
      <c r="P1273" s="708"/>
      <c r="Q1273" s="708"/>
      <c r="R1273" s="708"/>
      <c r="S1273" s="1145"/>
      <c r="T1273" s="1145"/>
      <c r="U1273" s="1145"/>
      <c r="V1273" s="1145"/>
      <c r="W1273" s="1145"/>
      <c r="X1273" s="1144"/>
      <c r="Y1273" s="1243"/>
      <c r="Z1273" s="141"/>
      <c r="AA1273" s="794"/>
    </row>
    <row r="1274" spans="1:28" s="313" customFormat="1" ht="24" customHeight="1" thickTop="1" thickBot="1" x14ac:dyDescent="0.25">
      <c r="A1274" s="1236" t="s">
        <v>1588</v>
      </c>
      <c r="B1274" s="216"/>
      <c r="C1274" s="2313" t="s">
        <v>849</v>
      </c>
      <c r="D1274" s="2314"/>
      <c r="E1274" s="2315"/>
      <c r="F1274" s="2316"/>
      <c r="G1274" s="2317"/>
      <c r="H1274" s="1363"/>
      <c r="I1274" s="1363"/>
      <c r="J1274" s="1363"/>
      <c r="K1274" s="1363"/>
      <c r="L1274" s="1363"/>
      <c r="M1274" s="1363"/>
      <c r="N1274" s="1363"/>
      <c r="O1274" s="1363"/>
      <c r="P1274" s="1363"/>
      <c r="Q1274" s="1363"/>
      <c r="R1274" s="1363"/>
      <c r="S1274" s="1363"/>
      <c r="T1274" s="1363"/>
      <c r="U1274" s="1363"/>
      <c r="V1274" s="1363"/>
      <c r="W1274" s="1363"/>
      <c r="X1274" s="2318"/>
      <c r="Y1274" s="1243"/>
      <c r="Z1274" s="141"/>
      <c r="AA1274" s="794">
        <f>IF(C1274="?",0,IF(C1274&lt;&gt;"",1,0))+IF(G1274="?",0,IF(G1274&lt;&gt;"",1,0))</f>
        <v>0</v>
      </c>
    </row>
    <row r="1275" spans="1:28" s="313" customFormat="1" ht="5.25" customHeight="1" thickTop="1" x14ac:dyDescent="0.2">
      <c r="A1275" s="269"/>
      <c r="B1275" s="216"/>
      <c r="C1275" s="1141"/>
      <c r="D1275" s="1134"/>
      <c r="E1275" s="215"/>
      <c r="F1275" s="215"/>
      <c r="G1275" s="1146"/>
      <c r="H1275" s="227"/>
      <c r="I1275" s="227"/>
      <c r="J1275" s="227"/>
      <c r="K1275" s="227"/>
      <c r="L1275" s="227"/>
      <c r="M1275" s="227"/>
      <c r="N1275" s="227"/>
      <c r="O1275" s="227"/>
      <c r="P1275" s="227"/>
      <c r="Q1275" s="227"/>
      <c r="R1275" s="227"/>
      <c r="S1275" s="227"/>
      <c r="T1275" s="227"/>
      <c r="U1275" s="227"/>
      <c r="V1275" s="227"/>
      <c r="W1275" s="227"/>
      <c r="X1275" s="1147"/>
      <c r="Y1275" s="1243"/>
      <c r="Z1275" s="141"/>
      <c r="AA1275" s="794"/>
    </row>
    <row r="1276" spans="1:28" s="313" customFormat="1" ht="9" customHeight="1" x14ac:dyDescent="0.2">
      <c r="A1276" s="265" t="str">
        <f>IF(L1219&lt;&gt;"",L1219,"")</f>
        <v/>
      </c>
      <c r="B1276" s="635"/>
      <c r="C1276" s="262"/>
      <c r="D1276" s="262"/>
      <c r="E1276" s="262"/>
      <c r="F1276" s="262"/>
      <c r="G1276" s="262"/>
      <c r="H1276" s="262"/>
      <c r="I1276" s="262"/>
      <c r="J1276" s="262"/>
      <c r="K1276" s="262"/>
      <c r="L1276" s="262"/>
      <c r="M1276" s="262"/>
      <c r="N1276" s="262"/>
      <c r="O1276" s="262"/>
      <c r="P1276" s="262"/>
      <c r="Q1276" s="262"/>
      <c r="R1276" s="262"/>
      <c r="S1276" s="262"/>
      <c r="T1276" s="262"/>
      <c r="U1276" s="262"/>
      <c r="V1276" s="262"/>
      <c r="W1276" s="262"/>
      <c r="X1276" s="262"/>
      <c r="Y1276" s="668"/>
      <c r="Z1276" s="196"/>
      <c r="AA1276" s="794"/>
    </row>
    <row r="1277" spans="1:28" s="313" customFormat="1" ht="5.25" customHeight="1" x14ac:dyDescent="0.2">
      <c r="A1277" s="269"/>
      <c r="B1277" s="1237"/>
      <c r="C1277" s="817"/>
      <c r="D1277" s="817"/>
      <c r="E1277" s="817"/>
      <c r="F1277" s="817"/>
      <c r="G1277" s="817"/>
      <c r="H1277" s="817"/>
      <c r="I1277" s="817"/>
      <c r="J1277" s="817"/>
      <c r="K1277" s="817"/>
      <c r="L1277" s="817"/>
      <c r="M1277" s="817"/>
      <c r="N1277" s="817"/>
      <c r="O1277" s="817"/>
      <c r="P1277" s="817"/>
      <c r="Q1277" s="817"/>
      <c r="R1277" s="817"/>
      <c r="S1277" s="817"/>
      <c r="T1277" s="817"/>
      <c r="U1277" s="817"/>
      <c r="V1277" s="817"/>
      <c r="W1277" s="817"/>
      <c r="X1277" s="817"/>
      <c r="Y1277" s="1238"/>
      <c r="Z1277" s="871"/>
      <c r="AA1277" s="794"/>
    </row>
    <row r="1278" spans="1:28" s="313" customFormat="1" ht="24" customHeight="1" x14ac:dyDescent="0.2">
      <c r="A1278" s="385"/>
      <c r="B1278" s="259"/>
      <c r="C1278" s="224" t="s">
        <v>1759</v>
      </c>
      <c r="D1278" s="627"/>
      <c r="E1278" s="627"/>
      <c r="F1278" s="627"/>
      <c r="G1278" s="627"/>
      <c r="H1278" s="627"/>
      <c r="I1278" s="627"/>
      <c r="J1278" s="627"/>
      <c r="K1278" s="627"/>
      <c r="L1278" s="627"/>
      <c r="M1278" s="2319" t="str">
        <f>IF(J1240&lt;&gt;"",J1240,"")</f>
        <v/>
      </c>
      <c r="N1278" s="1751"/>
      <c r="O1278" s="1751"/>
      <c r="P1278" s="1751"/>
      <c r="Q1278" s="1751"/>
      <c r="R1278" s="1751"/>
      <c r="S1278" s="1751"/>
      <c r="T1278" s="1751"/>
      <c r="U1278" s="1751"/>
      <c r="V1278" s="1751"/>
      <c r="W1278" s="1751"/>
      <c r="X1278" s="1751"/>
      <c r="Y1278" s="206"/>
      <c r="Z1278" s="175"/>
      <c r="AA1278" s="794"/>
    </row>
    <row r="1279" spans="1:28" s="764" customFormat="1" ht="5.25" customHeight="1" x14ac:dyDescent="0.2">
      <c r="A1279" s="269"/>
      <c r="B1279" s="216"/>
      <c r="C1279" s="627"/>
      <c r="D1279" s="628"/>
      <c r="E1279" s="627"/>
      <c r="F1279" s="627"/>
      <c r="G1279" s="627"/>
      <c r="H1279" s="627"/>
      <c r="I1279" s="627"/>
      <c r="J1279" s="627"/>
      <c r="K1279" s="627"/>
      <c r="L1279" s="627"/>
      <c r="M1279" s="627"/>
      <c r="N1279" s="627"/>
      <c r="O1279" s="627"/>
      <c r="P1279" s="627"/>
      <c r="Q1279" s="627"/>
      <c r="R1279" s="627"/>
      <c r="S1279" s="1241"/>
      <c r="T1279" s="1241"/>
      <c r="U1279" s="1241"/>
      <c r="V1279" s="1241"/>
      <c r="W1279" s="1241"/>
      <c r="X1279" s="1241"/>
      <c r="Y1279" s="1243"/>
      <c r="Z1279" s="141"/>
      <c r="AA1279" s="797"/>
      <c r="AB1279" s="313"/>
    </row>
    <row r="1280" spans="1:28" s="312" customFormat="1" ht="15" customHeight="1" x14ac:dyDescent="0.2">
      <c r="A1280" s="397" t="s">
        <v>219</v>
      </c>
      <c r="B1280" s="155"/>
      <c r="C1280" s="2320" t="s">
        <v>1054</v>
      </c>
      <c r="D1280" s="2321"/>
      <c r="E1280" s="2321"/>
      <c r="F1280" s="2321"/>
      <c r="G1280" s="2321"/>
      <c r="H1280" s="2321"/>
      <c r="I1280" s="2321"/>
      <c r="J1280" s="2321"/>
      <c r="K1280" s="2321"/>
      <c r="L1280" s="2321"/>
      <c r="M1280" s="2321"/>
      <c r="N1280" s="2321"/>
      <c r="O1280" s="2321"/>
      <c r="P1280" s="2321"/>
      <c r="Q1280" s="2321"/>
      <c r="R1280" s="2321"/>
      <c r="S1280" s="2321"/>
      <c r="T1280" s="2322"/>
      <c r="U1280" s="2322"/>
      <c r="V1280" s="2322"/>
      <c r="W1280" s="2322"/>
      <c r="X1280" s="2323"/>
      <c r="Y1280" s="225"/>
      <c r="Z1280" s="156"/>
      <c r="AA1280" s="794"/>
      <c r="AB1280" s="313"/>
    </row>
    <row r="1281" spans="1:28" s="313" customFormat="1" ht="9" customHeight="1" x14ac:dyDescent="0.2">
      <c r="A1281" s="269"/>
      <c r="B1281" s="259"/>
      <c r="C1281" s="627"/>
      <c r="D1281" s="627"/>
      <c r="E1281" s="627"/>
      <c r="F1281" s="627"/>
      <c r="G1281" s="627"/>
      <c r="H1281" s="627"/>
      <c r="I1281" s="627"/>
      <c r="J1281" s="627"/>
      <c r="K1281" s="627"/>
      <c r="L1281" s="627"/>
      <c r="M1281" s="627"/>
      <c r="N1281" s="627"/>
      <c r="O1281" s="627"/>
      <c r="P1281" s="627"/>
      <c r="Q1281" s="627"/>
      <c r="R1281" s="627"/>
      <c r="S1281" s="627"/>
      <c r="T1281" s="627"/>
      <c r="U1281" s="627"/>
      <c r="V1281" s="627"/>
      <c r="W1281" s="627"/>
      <c r="X1281" s="627"/>
      <c r="Y1281" s="206"/>
      <c r="Z1281" s="175"/>
      <c r="AA1281" s="794"/>
    </row>
    <row r="1282" spans="1:28" s="313" customFormat="1" ht="21" customHeight="1" x14ac:dyDescent="0.2">
      <c r="A1282" s="272" t="s">
        <v>1744</v>
      </c>
      <c r="B1282" s="216"/>
      <c r="C1282" s="627"/>
      <c r="D1282" s="1213" t="s">
        <v>849</v>
      </c>
      <c r="E1282" s="627" t="s">
        <v>1673</v>
      </c>
      <c r="F1282" s="627"/>
      <c r="G1282" s="627"/>
      <c r="H1282" s="627"/>
      <c r="I1282" s="627"/>
      <c r="J1282" s="627"/>
      <c r="K1282" s="627"/>
      <c r="L1282" s="627"/>
      <c r="M1282" s="627"/>
      <c r="N1282" s="627"/>
      <c r="O1282" s="627"/>
      <c r="P1282" s="627"/>
      <c r="Q1282" s="627"/>
      <c r="R1282" s="627"/>
      <c r="S1282" s="627"/>
      <c r="T1282" s="627"/>
      <c r="U1282" s="627"/>
      <c r="V1282" s="627"/>
      <c r="W1282" s="627"/>
      <c r="X1282" s="627"/>
      <c r="Y1282" s="206"/>
      <c r="Z1282" s="141"/>
      <c r="AA1282" s="794">
        <f>IF(D1282="?",0,IF(D1282&lt;&gt;"",1,0))</f>
        <v>0</v>
      </c>
    </row>
    <row r="1283" spans="1:28" s="764" customFormat="1" ht="5.25" customHeight="1" x14ac:dyDescent="0.2">
      <c r="A1283" s="269"/>
      <c r="B1283" s="216"/>
      <c r="C1283" s="627"/>
      <c r="D1283" s="628"/>
      <c r="E1283" s="627"/>
      <c r="F1283" s="627"/>
      <c r="G1283" s="627"/>
      <c r="H1283" s="627"/>
      <c r="I1283" s="627"/>
      <c r="J1283" s="627"/>
      <c r="K1283" s="627"/>
      <c r="L1283" s="627"/>
      <c r="M1283" s="627"/>
      <c r="N1283" s="627"/>
      <c r="O1283" s="627"/>
      <c r="P1283" s="627"/>
      <c r="Q1283" s="627"/>
      <c r="R1283" s="627"/>
      <c r="S1283" s="1241"/>
      <c r="T1283" s="1241"/>
      <c r="U1283" s="1241"/>
      <c r="V1283" s="1241"/>
      <c r="W1283" s="1241"/>
      <c r="X1283" s="1241"/>
      <c r="Y1283" s="1243"/>
      <c r="Z1283" s="141"/>
      <c r="AA1283" s="797"/>
      <c r="AB1283" s="313"/>
    </row>
    <row r="1284" spans="1:28" s="313" customFormat="1" ht="21" customHeight="1" x14ac:dyDescent="0.2">
      <c r="A1284" s="272" t="s">
        <v>1745</v>
      </c>
      <c r="B1284" s="216"/>
      <c r="C1284" s="627"/>
      <c r="D1284" s="1213" t="s">
        <v>849</v>
      </c>
      <c r="E1284" s="627" t="s">
        <v>1672</v>
      </c>
      <c r="F1284" s="627"/>
      <c r="G1284" s="627"/>
      <c r="H1284" s="627"/>
      <c r="I1284" s="627"/>
      <c r="J1284" s="627"/>
      <c r="K1284" s="627"/>
      <c r="L1284" s="627"/>
      <c r="M1284" s="627"/>
      <c r="N1284" s="627"/>
      <c r="O1284" s="627"/>
      <c r="P1284" s="627"/>
      <c r="Q1284" s="627"/>
      <c r="R1284" s="1241"/>
      <c r="S1284" s="1241"/>
      <c r="T1284" s="1241"/>
      <c r="U1284" s="1241"/>
      <c r="V1284" s="1241"/>
      <c r="W1284" s="1241"/>
      <c r="X1284" s="627"/>
      <c r="Y1284" s="206"/>
      <c r="Z1284" s="141"/>
      <c r="AA1284" s="794">
        <f>IF(D1284="?",0,IF(D1284&lt;&gt;"",1,0))</f>
        <v>0</v>
      </c>
    </row>
    <row r="1285" spans="1:28" s="764" customFormat="1" ht="5.25" customHeight="1" x14ac:dyDescent="0.2">
      <c r="A1285" s="269"/>
      <c r="B1285" s="216"/>
      <c r="C1285" s="627"/>
      <c r="D1285" s="628"/>
      <c r="E1285" s="627"/>
      <c r="F1285" s="627"/>
      <c r="G1285" s="627"/>
      <c r="H1285" s="627"/>
      <c r="I1285" s="627"/>
      <c r="J1285" s="627"/>
      <c r="K1285" s="627"/>
      <c r="L1285" s="627"/>
      <c r="M1285" s="627"/>
      <c r="N1285" s="627"/>
      <c r="O1285" s="627"/>
      <c r="P1285" s="627"/>
      <c r="Q1285" s="627"/>
      <c r="R1285" s="627"/>
      <c r="S1285" s="1241"/>
      <c r="T1285" s="1241"/>
      <c r="U1285" s="1241"/>
      <c r="V1285" s="1241"/>
      <c r="W1285" s="1241"/>
      <c r="X1285" s="1241"/>
      <c r="Y1285" s="1243"/>
      <c r="Z1285" s="141"/>
      <c r="AA1285" s="797"/>
      <c r="AB1285" s="313"/>
    </row>
    <row r="1286" spans="1:28" s="313" customFormat="1" ht="21" customHeight="1" x14ac:dyDescent="0.2">
      <c r="A1286" s="272" t="s">
        <v>1659</v>
      </c>
      <c r="B1286" s="216"/>
      <c r="C1286" s="627"/>
      <c r="D1286" s="1213" t="s">
        <v>849</v>
      </c>
      <c r="E1286" s="627" t="s">
        <v>1834</v>
      </c>
      <c r="F1286" s="627"/>
      <c r="G1286" s="627"/>
      <c r="H1286" s="627"/>
      <c r="I1286" s="627"/>
      <c r="J1286" s="627"/>
      <c r="K1286" s="627"/>
      <c r="L1286" s="627"/>
      <c r="M1286" s="627"/>
      <c r="N1286" s="1213" t="s">
        <v>849</v>
      </c>
      <c r="O1286" s="627" t="s">
        <v>1656</v>
      </c>
      <c r="P1286" s="627"/>
      <c r="Q1286" s="627"/>
      <c r="R1286" s="1241"/>
      <c r="S1286" s="1241"/>
      <c r="T1286" s="1241"/>
      <c r="U1286" s="1241"/>
      <c r="V1286" s="1241"/>
      <c r="W1286" s="1241"/>
      <c r="X1286" s="627"/>
      <c r="Y1286" s="206"/>
      <c r="Z1286" s="141"/>
      <c r="AA1286" s="794">
        <f>IF(D1286="?",0,IF(D1286&lt;&gt;"",1,0))+IF(N1286="?",0,IF(N1286&lt;&gt;"",1,0))</f>
        <v>0</v>
      </c>
    </row>
    <row r="1287" spans="1:28" s="764" customFormat="1" ht="5.25" customHeight="1" x14ac:dyDescent="0.2">
      <c r="A1287" s="269"/>
      <c r="B1287" s="216"/>
      <c r="C1287" s="627"/>
      <c r="D1287" s="628"/>
      <c r="E1287" s="627"/>
      <c r="F1287" s="627"/>
      <c r="G1287" s="627"/>
      <c r="H1287" s="627"/>
      <c r="I1287" s="627"/>
      <c r="J1287" s="627"/>
      <c r="K1287" s="627"/>
      <c r="L1287" s="627"/>
      <c r="M1287" s="627"/>
      <c r="N1287" s="627"/>
      <c r="O1287" s="627"/>
      <c r="P1287" s="627"/>
      <c r="Q1287" s="627"/>
      <c r="R1287" s="627"/>
      <c r="S1287" s="1241"/>
      <c r="T1287" s="1241"/>
      <c r="U1287" s="1241"/>
      <c r="V1287" s="1241"/>
      <c r="W1287" s="1241"/>
      <c r="X1287" s="1241"/>
      <c r="Y1287" s="1243"/>
      <c r="Z1287" s="141"/>
      <c r="AA1287" s="797"/>
      <c r="AB1287" s="313"/>
    </row>
    <row r="1288" spans="1:28" s="313" customFormat="1" ht="21" customHeight="1" x14ac:dyDescent="0.2">
      <c r="A1288" s="272" t="s">
        <v>1662</v>
      </c>
      <c r="B1288" s="216"/>
      <c r="C1288" s="627"/>
      <c r="D1288" s="1213" t="s">
        <v>849</v>
      </c>
      <c r="E1288" s="627" t="s">
        <v>1044</v>
      </c>
      <c r="F1288" s="627"/>
      <c r="G1288" s="627"/>
      <c r="H1288" s="627"/>
      <c r="I1288" s="1213" t="s">
        <v>849</v>
      </c>
      <c r="J1288" s="627" t="s">
        <v>1046</v>
      </c>
      <c r="K1288" s="627"/>
      <c r="L1288" s="627"/>
      <c r="M1288" s="627"/>
      <c r="N1288" s="1213" t="s">
        <v>849</v>
      </c>
      <c r="O1288" s="627" t="s">
        <v>1660</v>
      </c>
      <c r="P1288" s="627"/>
      <c r="Q1288" s="627"/>
      <c r="R1288" s="1241"/>
      <c r="S1288" s="1241"/>
      <c r="T1288" s="1241"/>
      <c r="U1288" s="1241"/>
      <c r="V1288" s="1241"/>
      <c r="W1288" s="1241"/>
      <c r="X1288" s="627"/>
      <c r="Y1288" s="206"/>
      <c r="Z1288" s="141"/>
      <c r="AA1288" s="794">
        <f>IF(D1288="?",0,IF(D1288&lt;&gt;"",1,0))+IF(I1288="?",0,IF(I1288&lt;&gt;"",1,0))+IF(N1288="?",0,IF(N1288&lt;&gt;"",1,0))</f>
        <v>0</v>
      </c>
    </row>
    <row r="1289" spans="1:28" s="764" customFormat="1" ht="5.25" customHeight="1" x14ac:dyDescent="0.2">
      <c r="A1289" s="269"/>
      <c r="B1289" s="216"/>
      <c r="C1289" s="627"/>
      <c r="D1289" s="628"/>
      <c r="E1289" s="627"/>
      <c r="F1289" s="627"/>
      <c r="G1289" s="627"/>
      <c r="H1289" s="627"/>
      <c r="I1289" s="627"/>
      <c r="J1289" s="627"/>
      <c r="K1289" s="627"/>
      <c r="L1289" s="627"/>
      <c r="M1289" s="627"/>
      <c r="N1289" s="627"/>
      <c r="O1289" s="627"/>
      <c r="P1289" s="627"/>
      <c r="Q1289" s="627"/>
      <c r="R1289" s="1241"/>
      <c r="S1289" s="1241"/>
      <c r="T1289" s="1241"/>
      <c r="U1289" s="1241"/>
      <c r="V1289" s="1241"/>
      <c r="W1289" s="1241"/>
      <c r="X1289" s="627"/>
      <c r="Y1289" s="1243"/>
      <c r="Z1289" s="141"/>
      <c r="AA1289" s="797"/>
      <c r="AB1289" s="313"/>
    </row>
    <row r="1290" spans="1:28" s="313" customFormat="1" ht="21" customHeight="1" x14ac:dyDescent="0.2">
      <c r="A1290" s="272" t="s">
        <v>1663</v>
      </c>
      <c r="B1290" s="216"/>
      <c r="C1290" s="627"/>
      <c r="D1290" s="1213" t="s">
        <v>849</v>
      </c>
      <c r="E1290" s="627" t="s">
        <v>1045</v>
      </c>
      <c r="F1290" s="627"/>
      <c r="G1290" s="627"/>
      <c r="H1290" s="627"/>
      <c r="I1290" s="1213" t="s">
        <v>849</v>
      </c>
      <c r="J1290" s="627" t="s">
        <v>1657</v>
      </c>
      <c r="K1290" s="627"/>
      <c r="L1290" s="627"/>
      <c r="M1290" s="627"/>
      <c r="N1290" s="1213" t="s">
        <v>849</v>
      </c>
      <c r="O1290" s="627" t="s">
        <v>1658</v>
      </c>
      <c r="P1290" s="627"/>
      <c r="Q1290" s="627"/>
      <c r="R1290" s="1241"/>
      <c r="S1290" s="1241"/>
      <c r="T1290" s="1241"/>
      <c r="U1290" s="1241"/>
      <c r="V1290" s="1241"/>
      <c r="W1290" s="1241"/>
      <c r="X1290" s="627"/>
      <c r="Y1290" s="206"/>
      <c r="Z1290" s="141"/>
      <c r="AA1290" s="794">
        <f>IF(D1290="?",0,IF(D1290&lt;&gt;"",1,0))+IF(I1290="?",0,IF(I1290&lt;&gt;"",1,0))+IF(N1290="?",0,IF(N1290&lt;&gt;"",1,0))</f>
        <v>0</v>
      </c>
    </row>
    <row r="1291" spans="1:28" s="764" customFormat="1" ht="5.25" customHeight="1" x14ac:dyDescent="0.2">
      <c r="A1291" s="269"/>
      <c r="B1291" s="216"/>
      <c r="C1291" s="627"/>
      <c r="D1291" s="628"/>
      <c r="E1291" s="628"/>
      <c r="F1291" s="628"/>
      <c r="G1291" s="628"/>
      <c r="H1291" s="628"/>
      <c r="I1291" s="628"/>
      <c r="J1291" s="628"/>
      <c r="K1291" s="628"/>
      <c r="L1291" s="628"/>
      <c r="M1291" s="627"/>
      <c r="N1291" s="627"/>
      <c r="O1291" s="628"/>
      <c r="P1291" s="628"/>
      <c r="Q1291" s="628"/>
      <c r="R1291" s="664"/>
      <c r="S1291" s="664"/>
      <c r="T1291" s="664"/>
      <c r="U1291" s="664"/>
      <c r="V1291" s="664"/>
      <c r="W1291" s="664"/>
      <c r="X1291" s="628"/>
      <c r="Y1291" s="1243"/>
      <c r="Z1291" s="141"/>
      <c r="AA1291" s="797"/>
      <c r="AB1291" s="313"/>
    </row>
    <row r="1292" spans="1:28" s="313" customFormat="1" ht="21" customHeight="1" x14ac:dyDescent="0.2">
      <c r="A1292" s="272" t="s">
        <v>1661</v>
      </c>
      <c r="B1292" s="216"/>
      <c r="C1292" s="627"/>
      <c r="D1292" s="627" t="s">
        <v>1053</v>
      </c>
      <c r="E1292" s="628"/>
      <c r="F1292" s="2324"/>
      <c r="G1292" s="2324"/>
      <c r="H1292" s="2324"/>
      <c r="I1292" s="2324"/>
      <c r="J1292" s="2324"/>
      <c r="K1292" s="1400"/>
      <c r="L1292" s="1400"/>
      <c r="M1292" s="1400"/>
      <c r="N1292" s="1400"/>
      <c r="O1292" s="1400"/>
      <c r="P1292" s="1400"/>
      <c r="Q1292" s="1400"/>
      <c r="R1292" s="1400"/>
      <c r="S1292" s="1400"/>
      <c r="T1292" s="1400"/>
      <c r="U1292" s="1400"/>
      <c r="V1292" s="1400"/>
      <c r="W1292" s="1400"/>
      <c r="X1292" s="1400"/>
      <c r="Y1292" s="206"/>
      <c r="Z1292" s="141"/>
      <c r="AA1292" s="794">
        <f>IF(F1292="?",0,IF(F1292&lt;&gt;"",1,0))</f>
        <v>0</v>
      </c>
    </row>
    <row r="1293" spans="1:28" ht="9" customHeight="1" x14ac:dyDescent="0.2">
      <c r="A1293" s="269"/>
      <c r="B1293" s="259"/>
      <c r="C1293" s="627"/>
      <c r="D1293" s="627"/>
      <c r="E1293" s="627"/>
      <c r="F1293" s="627"/>
      <c r="G1293" s="627"/>
      <c r="H1293" s="627"/>
      <c r="I1293" s="627"/>
      <c r="J1293" s="627"/>
      <c r="K1293" s="627"/>
      <c r="L1293" s="627"/>
      <c r="M1293" s="627"/>
      <c r="N1293" s="528"/>
      <c r="O1293" s="528"/>
      <c r="P1293" s="528"/>
      <c r="Q1293" s="528"/>
      <c r="R1293" s="627"/>
      <c r="S1293" s="627"/>
      <c r="T1293" s="627"/>
      <c r="U1293" s="528"/>
      <c r="V1293" s="528"/>
      <c r="W1293" s="528"/>
      <c r="X1293" s="528"/>
      <c r="Y1293" s="172"/>
      <c r="Z1293" s="175"/>
      <c r="AA1293" s="794"/>
      <c r="AB1293" s="313"/>
    </row>
    <row r="1294" spans="1:28" s="313" customFormat="1" ht="5.45" customHeight="1" x14ac:dyDescent="0.2">
      <c r="A1294" s="269"/>
      <c r="B1294" s="757"/>
      <c r="C1294" s="758"/>
      <c r="D1294" s="758"/>
      <c r="E1294" s="758"/>
      <c r="F1294" s="758"/>
      <c r="G1294" s="758"/>
      <c r="H1294" s="758"/>
      <c r="I1294" s="758"/>
      <c r="J1294" s="758"/>
      <c r="K1294" s="758"/>
      <c r="L1294" s="758"/>
      <c r="M1294" s="758"/>
      <c r="N1294" s="758"/>
      <c r="O1294" s="758"/>
      <c r="P1294" s="758"/>
      <c r="Q1294" s="758"/>
      <c r="R1294" s="758"/>
      <c r="S1294" s="758"/>
      <c r="T1294" s="758"/>
      <c r="U1294" s="758"/>
      <c r="V1294" s="669"/>
      <c r="W1294" s="669"/>
      <c r="X1294" s="669"/>
      <c r="Y1294" s="669"/>
      <c r="Z1294" s="670"/>
      <c r="AA1294" s="794"/>
    </row>
    <row r="1295" spans="1:28" s="712" customFormat="1" ht="36" customHeight="1" x14ac:dyDescent="0.2">
      <c r="A1295" s="269"/>
      <c r="B1295" s="211"/>
      <c r="C1295" s="2204" t="s">
        <v>751</v>
      </c>
      <c r="D1295" s="2325"/>
      <c r="E1295" s="2325"/>
      <c r="F1295" s="2325"/>
      <c r="G1295" s="2325"/>
      <c r="H1295" s="2325"/>
      <c r="I1295" s="2325"/>
      <c r="J1295" s="2325"/>
      <c r="K1295" s="2325"/>
      <c r="L1295" s="2325"/>
      <c r="M1295" s="2325"/>
      <c r="N1295" s="2325"/>
      <c r="O1295" s="2325"/>
      <c r="P1295" s="2325"/>
      <c r="Q1295" s="2325"/>
      <c r="R1295" s="2325"/>
      <c r="S1295" s="2325"/>
      <c r="T1295" s="2325"/>
      <c r="U1295" s="2325"/>
      <c r="V1295" s="2325"/>
      <c r="W1295" s="2325"/>
      <c r="X1295" s="2326"/>
      <c r="Y1295" s="594"/>
      <c r="Z1295" s="1231"/>
      <c r="AA1295" s="794"/>
      <c r="AB1295" s="313"/>
    </row>
    <row r="1296" spans="1:28" s="313" customFormat="1" ht="5.25" customHeight="1" x14ac:dyDescent="0.2">
      <c r="A1296" s="269"/>
      <c r="B1296" s="216"/>
      <c r="C1296" s="628"/>
      <c r="D1296" s="628"/>
      <c r="E1296" s="628"/>
      <c r="F1296" s="628"/>
      <c r="G1296" s="628"/>
      <c r="H1296" s="628"/>
      <c r="I1296" s="628"/>
      <c r="J1296" s="628"/>
      <c r="K1296" s="628"/>
      <c r="L1296" s="628"/>
      <c r="M1296" s="628"/>
      <c r="N1296" s="628"/>
      <c r="O1296" s="628"/>
      <c r="P1296" s="628"/>
      <c r="Q1296" s="628"/>
      <c r="R1296" s="628"/>
      <c r="S1296" s="628"/>
      <c r="T1296" s="628"/>
      <c r="U1296" s="628"/>
      <c r="V1296" s="628"/>
      <c r="W1296" s="628"/>
      <c r="X1296" s="628"/>
      <c r="Y1296" s="628"/>
      <c r="Z1296" s="141"/>
      <c r="AA1296" s="794"/>
    </row>
    <row r="1297" spans="1:28" s="767" customFormat="1" ht="22.5" customHeight="1" x14ac:dyDescent="0.2">
      <c r="A1297" s="269"/>
      <c r="B1297" s="759"/>
      <c r="C1297" s="624" t="s">
        <v>1047</v>
      </c>
      <c r="D1297" s="624"/>
      <c r="E1297" s="624"/>
      <c r="F1297" s="624"/>
      <c r="G1297" s="624"/>
      <c r="H1297" s="624"/>
      <c r="I1297" s="624"/>
      <c r="J1297" s="624"/>
      <c r="K1297" s="624"/>
      <c r="L1297" s="624"/>
      <c r="M1297" s="624"/>
      <c r="N1297" s="624"/>
      <c r="O1297" s="624"/>
      <c r="P1297" s="624"/>
      <c r="Q1297" s="624"/>
      <c r="R1297" s="627"/>
      <c r="S1297" s="627"/>
      <c r="T1297" s="627"/>
      <c r="U1297" s="627"/>
      <c r="V1297" s="627"/>
      <c r="W1297" s="627"/>
      <c r="X1297" s="627"/>
      <c r="Y1297" s="1228"/>
      <c r="Z1297" s="766"/>
      <c r="AA1297" s="794"/>
      <c r="AB1297" s="313"/>
    </row>
    <row r="1298" spans="1:28" s="313" customFormat="1" ht="5.25" customHeight="1" x14ac:dyDescent="0.2">
      <c r="A1298" s="269"/>
      <c r="B1298" s="216"/>
      <c r="C1298" s="628"/>
      <c r="D1298" s="1230"/>
      <c r="E1298" s="1230"/>
      <c r="F1298" s="628"/>
      <c r="G1298" s="628"/>
      <c r="H1298" s="628"/>
      <c r="I1298" s="628"/>
      <c r="J1298" s="628"/>
      <c r="K1298" s="628"/>
      <c r="L1298" s="628"/>
      <c r="M1298" s="628"/>
      <c r="N1298" s="628"/>
      <c r="O1298" s="628"/>
      <c r="P1298" s="628"/>
      <c r="Q1298" s="628"/>
      <c r="R1298" s="628"/>
      <c r="S1298" s="628"/>
      <c r="T1298" s="628"/>
      <c r="U1298" s="628"/>
      <c r="V1298" s="628"/>
      <c r="W1298" s="628"/>
      <c r="X1298" s="628"/>
      <c r="Y1298" s="628"/>
      <c r="Z1298" s="141"/>
      <c r="AA1298" s="794"/>
    </row>
    <row r="1299" spans="1:28" s="313" customFormat="1" ht="21" customHeight="1" x14ac:dyDescent="0.2">
      <c r="A1299" s="269" t="s">
        <v>1075</v>
      </c>
      <c r="B1299" s="216"/>
      <c r="C1299" s="628" t="s">
        <v>69</v>
      </c>
      <c r="D1299" s="1242"/>
      <c r="E1299" s="1242"/>
      <c r="F1299" s="628"/>
      <c r="G1299" s="628"/>
      <c r="H1299" s="628"/>
      <c r="I1299" s="1785"/>
      <c r="J1299" s="1786"/>
      <c r="K1299" s="1786"/>
      <c r="L1299" s="1786"/>
      <c r="M1299" s="1786"/>
      <c r="N1299" s="1786"/>
      <c r="O1299" s="1786"/>
      <c r="P1299" s="1786"/>
      <c r="Q1299" s="1786"/>
      <c r="R1299" s="1786"/>
      <c r="S1299" s="1786"/>
      <c r="T1299" s="1786"/>
      <c r="U1299" s="1786"/>
      <c r="V1299" s="1786"/>
      <c r="W1299" s="1786"/>
      <c r="X1299" s="1787"/>
      <c r="Y1299" s="628"/>
      <c r="Z1299" s="141"/>
      <c r="AA1299" s="794">
        <f>IF(I1299="?",0,IF(I1299&lt;&gt;"",1,0))</f>
        <v>0</v>
      </c>
    </row>
    <row r="1300" spans="1:28" s="313" customFormat="1" ht="5.25" customHeight="1" x14ac:dyDescent="0.2">
      <c r="A1300" s="269"/>
      <c r="B1300" s="216"/>
      <c r="C1300" s="627"/>
      <c r="D1300" s="1242"/>
      <c r="E1300" s="1242"/>
      <c r="F1300" s="628"/>
      <c r="G1300" s="628"/>
      <c r="H1300" s="628"/>
      <c r="I1300" s="628"/>
      <c r="J1300" s="628"/>
      <c r="K1300" s="628"/>
      <c r="L1300" s="628"/>
      <c r="M1300" s="628"/>
      <c r="N1300" s="628"/>
      <c r="O1300" s="628"/>
      <c r="P1300" s="628"/>
      <c r="Q1300" s="628"/>
      <c r="R1300" s="628"/>
      <c r="S1300" s="628"/>
      <c r="T1300" s="628"/>
      <c r="U1300" s="628"/>
      <c r="V1300" s="628"/>
      <c r="W1300" s="628"/>
      <c r="X1300" s="628"/>
      <c r="Y1300" s="628"/>
      <c r="Z1300" s="141"/>
      <c r="AA1300" s="794"/>
    </row>
    <row r="1301" spans="1:28" s="313" customFormat="1" ht="21" customHeight="1" x14ac:dyDescent="0.2">
      <c r="A1301" s="269" t="s">
        <v>1076</v>
      </c>
      <c r="B1301" s="221"/>
      <c r="C1301" s="628" t="s">
        <v>51</v>
      </c>
      <c r="D1301" s="1242"/>
      <c r="E1301" s="1242"/>
      <c r="F1301" s="628"/>
      <c r="G1301" s="628"/>
      <c r="H1301" s="628"/>
      <c r="I1301" s="1785"/>
      <c r="J1301" s="1786"/>
      <c r="K1301" s="1786"/>
      <c r="L1301" s="1786"/>
      <c r="M1301" s="1786"/>
      <c r="N1301" s="1786"/>
      <c r="O1301" s="1786"/>
      <c r="P1301" s="1786"/>
      <c r="Q1301" s="1786"/>
      <c r="R1301" s="1786"/>
      <c r="S1301" s="1786"/>
      <c r="T1301" s="1786"/>
      <c r="U1301" s="1786"/>
      <c r="V1301" s="1786"/>
      <c r="W1301" s="1786"/>
      <c r="X1301" s="1787"/>
      <c r="Y1301" s="628"/>
      <c r="Z1301" s="141"/>
      <c r="AA1301" s="794">
        <f>IF(I1301="?",0,IF(I1301&lt;&gt;"",1,0))</f>
        <v>0</v>
      </c>
    </row>
    <row r="1302" spans="1:28" s="313" customFormat="1" ht="5.25" customHeight="1" x14ac:dyDescent="0.2">
      <c r="A1302" s="269"/>
      <c r="B1302" s="216"/>
      <c r="C1302" s="627"/>
      <c r="D1302" s="1242"/>
      <c r="E1302" s="1242"/>
      <c r="F1302" s="628"/>
      <c r="G1302" s="628"/>
      <c r="H1302" s="628"/>
      <c r="I1302" s="628"/>
      <c r="J1302" s="628"/>
      <c r="K1302" s="628"/>
      <c r="L1302" s="628"/>
      <c r="M1302" s="628"/>
      <c r="N1302" s="628"/>
      <c r="O1302" s="628"/>
      <c r="P1302" s="628"/>
      <c r="Q1302" s="628"/>
      <c r="R1302" s="628"/>
      <c r="S1302" s="628"/>
      <c r="T1302" s="628"/>
      <c r="U1302" s="628"/>
      <c r="V1302" s="628"/>
      <c r="W1302" s="628"/>
      <c r="X1302" s="628"/>
      <c r="Y1302" s="628"/>
      <c r="Z1302" s="141"/>
      <c r="AA1302" s="794"/>
    </row>
    <row r="1303" spans="1:28" s="313" customFormat="1" ht="21" customHeight="1" x14ac:dyDescent="0.2">
      <c r="A1303" s="269" t="s">
        <v>1078</v>
      </c>
      <c r="B1303" s="221"/>
      <c r="C1303" s="628" t="s">
        <v>205</v>
      </c>
      <c r="D1303" s="1242"/>
      <c r="E1303" s="1242"/>
      <c r="F1303" s="628"/>
      <c r="G1303" s="628"/>
      <c r="H1303" s="628"/>
      <c r="I1303" s="1785"/>
      <c r="J1303" s="1786"/>
      <c r="K1303" s="1786"/>
      <c r="L1303" s="1786"/>
      <c r="M1303" s="1786"/>
      <c r="N1303" s="1786"/>
      <c r="O1303" s="1786"/>
      <c r="P1303" s="1786"/>
      <c r="Q1303" s="1786"/>
      <c r="R1303" s="1786"/>
      <c r="S1303" s="1786"/>
      <c r="T1303" s="1786"/>
      <c r="U1303" s="1786"/>
      <c r="V1303" s="1786"/>
      <c r="W1303" s="1786"/>
      <c r="X1303" s="1787"/>
      <c r="Y1303" s="628"/>
      <c r="Z1303" s="141"/>
      <c r="AA1303" s="794">
        <f>IF(I1303="?",0,IF(I1303&lt;&gt;"",1,0))</f>
        <v>0</v>
      </c>
    </row>
    <row r="1304" spans="1:28" s="313" customFormat="1" ht="5.25" customHeight="1" x14ac:dyDescent="0.2">
      <c r="A1304" s="269"/>
      <c r="B1304" s="214"/>
      <c r="C1304" s="215"/>
      <c r="D1304" s="215"/>
      <c r="E1304" s="215"/>
      <c r="F1304" s="215"/>
      <c r="G1304" s="215"/>
      <c r="H1304" s="215"/>
      <c r="I1304" s="215"/>
      <c r="J1304" s="215"/>
      <c r="K1304" s="215"/>
      <c r="L1304" s="215"/>
      <c r="M1304" s="215"/>
      <c r="N1304" s="215"/>
      <c r="O1304" s="215"/>
      <c r="P1304" s="215"/>
      <c r="Q1304" s="215"/>
      <c r="R1304" s="215"/>
      <c r="S1304" s="215"/>
      <c r="T1304" s="215"/>
      <c r="U1304" s="215"/>
      <c r="V1304" s="215"/>
      <c r="W1304" s="215"/>
      <c r="X1304" s="215"/>
      <c r="Y1304" s="215"/>
      <c r="Z1304" s="145"/>
      <c r="AA1304" s="794"/>
    </row>
    <row r="1305" spans="1:28" s="313" customFormat="1" ht="5.25" customHeight="1" x14ac:dyDescent="0.2">
      <c r="A1305" s="269"/>
      <c r="B1305" s="216"/>
      <c r="C1305" s="628"/>
      <c r="D1305" s="628"/>
      <c r="E1305" s="628"/>
      <c r="F1305" s="628"/>
      <c r="G1305" s="628"/>
      <c r="H1305" s="628"/>
      <c r="I1305" s="628"/>
      <c r="J1305" s="628"/>
      <c r="K1305" s="628"/>
      <c r="L1305" s="628"/>
      <c r="M1305" s="628"/>
      <c r="N1305" s="628"/>
      <c r="O1305" s="628"/>
      <c r="P1305" s="628"/>
      <c r="Q1305" s="628"/>
      <c r="R1305" s="628"/>
      <c r="S1305" s="628"/>
      <c r="T1305" s="628"/>
      <c r="U1305" s="628"/>
      <c r="V1305" s="628"/>
      <c r="W1305" s="628"/>
      <c r="X1305" s="628"/>
      <c r="Y1305" s="628"/>
      <c r="Z1305" s="141"/>
      <c r="AA1305" s="794"/>
    </row>
    <row r="1306" spans="1:28" s="711" customFormat="1" ht="36" customHeight="1" x14ac:dyDescent="0.2">
      <c r="A1306" s="269"/>
      <c r="B1306" s="211"/>
      <c r="C1306" s="2204" t="s">
        <v>750</v>
      </c>
      <c r="D1306" s="2325"/>
      <c r="E1306" s="2325"/>
      <c r="F1306" s="2325"/>
      <c r="G1306" s="2325"/>
      <c r="H1306" s="2325"/>
      <c r="I1306" s="2325"/>
      <c r="J1306" s="2325"/>
      <c r="K1306" s="2325"/>
      <c r="L1306" s="2325"/>
      <c r="M1306" s="2325"/>
      <c r="N1306" s="2325"/>
      <c r="O1306" s="2325"/>
      <c r="P1306" s="2325"/>
      <c r="Q1306" s="2325"/>
      <c r="R1306" s="2325"/>
      <c r="S1306" s="2325"/>
      <c r="T1306" s="2325"/>
      <c r="U1306" s="2325"/>
      <c r="V1306" s="2325"/>
      <c r="W1306" s="2325"/>
      <c r="X1306" s="2326"/>
      <c r="Y1306" s="594"/>
      <c r="Z1306" s="1231"/>
      <c r="AA1306" s="794"/>
      <c r="AB1306" s="313"/>
    </row>
    <row r="1307" spans="1:28" s="313" customFormat="1" ht="5.25" customHeight="1" x14ac:dyDescent="0.2">
      <c r="A1307" s="269"/>
      <c r="B1307" s="214"/>
      <c r="C1307" s="215"/>
      <c r="D1307" s="215"/>
      <c r="E1307" s="215"/>
      <c r="F1307" s="215"/>
      <c r="G1307" s="215"/>
      <c r="H1307" s="215"/>
      <c r="I1307" s="215"/>
      <c r="J1307" s="215"/>
      <c r="K1307" s="215"/>
      <c r="L1307" s="215"/>
      <c r="M1307" s="215"/>
      <c r="N1307" s="215"/>
      <c r="O1307" s="215"/>
      <c r="P1307" s="215"/>
      <c r="Q1307" s="215"/>
      <c r="R1307" s="215"/>
      <c r="S1307" s="215"/>
      <c r="T1307" s="215"/>
      <c r="U1307" s="215"/>
      <c r="V1307" s="215"/>
      <c r="W1307" s="215"/>
      <c r="X1307" s="215"/>
      <c r="Y1307" s="215"/>
      <c r="Z1307" s="145"/>
      <c r="AA1307" s="794"/>
    </row>
    <row r="1308" spans="1:28" s="313" customFormat="1" ht="5.25" customHeight="1" x14ac:dyDescent="0.2">
      <c r="A1308" s="269"/>
      <c r="B1308" s="216"/>
      <c r="C1308" s="628"/>
      <c r="D1308" s="628"/>
      <c r="E1308" s="628"/>
      <c r="F1308" s="628"/>
      <c r="G1308" s="628"/>
      <c r="H1308" s="628"/>
      <c r="I1308" s="628"/>
      <c r="J1308" s="628"/>
      <c r="K1308" s="628"/>
      <c r="L1308" s="628"/>
      <c r="M1308" s="628"/>
      <c r="N1308" s="628"/>
      <c r="O1308" s="628"/>
      <c r="P1308" s="628"/>
      <c r="Q1308" s="628"/>
      <c r="R1308" s="628"/>
      <c r="S1308" s="628"/>
      <c r="T1308" s="628"/>
      <c r="U1308" s="628"/>
      <c r="V1308" s="628"/>
      <c r="W1308" s="628"/>
      <c r="X1308" s="628"/>
      <c r="Y1308" s="628"/>
      <c r="Z1308" s="141"/>
      <c r="AA1308" s="794"/>
    </row>
    <row r="1309" spans="1:28" s="313" customFormat="1" ht="30.75" customHeight="1" x14ac:dyDescent="0.2">
      <c r="A1309" s="269" t="s">
        <v>1077</v>
      </c>
      <c r="B1309" s="216"/>
      <c r="C1309" s="1782" t="s">
        <v>837</v>
      </c>
      <c r="D1309" s="1782"/>
      <c r="E1309" s="1782"/>
      <c r="F1309" s="1782"/>
      <c r="G1309" s="1782"/>
      <c r="H1309" s="1782"/>
      <c r="I1309" s="1782"/>
      <c r="J1309" s="1782"/>
      <c r="K1309" s="1782"/>
      <c r="L1309" s="1782"/>
      <c r="M1309" s="1782"/>
      <c r="N1309" s="1675"/>
      <c r="O1309" s="1675"/>
      <c r="P1309" s="1675"/>
      <c r="Q1309" s="1675"/>
      <c r="R1309" s="1675"/>
      <c r="S1309" s="1675"/>
      <c r="T1309" s="1675"/>
      <c r="U1309" s="1229"/>
      <c r="V1309" s="1229"/>
      <c r="W1309" s="1358" t="s">
        <v>849</v>
      </c>
      <c r="X1309" s="1359"/>
      <c r="Y1309" s="628"/>
      <c r="Z1309" s="141"/>
      <c r="AA1309" s="794">
        <f>IF(W1309="?",0,IF(W1309&lt;&gt;"",1,0))</f>
        <v>0</v>
      </c>
    </row>
    <row r="1310" spans="1:28" s="313" customFormat="1" ht="10.5" customHeight="1" x14ac:dyDescent="0.2">
      <c r="A1310" s="265" t="str">
        <f>IF($L$4&lt;&gt;"",$L$4,"")</f>
        <v>00000000</v>
      </c>
      <c r="B1310" s="183"/>
      <c r="C1310" s="184"/>
      <c r="D1310" s="184"/>
      <c r="E1310" s="184"/>
      <c r="F1310" s="184"/>
      <c r="G1310" s="184"/>
      <c r="H1310" s="184"/>
      <c r="I1310" s="184"/>
      <c r="J1310" s="184"/>
      <c r="K1310" s="184"/>
      <c r="L1310" s="184"/>
      <c r="M1310" s="184"/>
      <c r="N1310" s="184"/>
      <c r="O1310" s="184"/>
      <c r="P1310" s="184"/>
      <c r="Q1310" s="184"/>
      <c r="R1310" s="184"/>
      <c r="S1310" s="184"/>
      <c r="T1310" s="184"/>
      <c r="U1310" s="184"/>
      <c r="V1310" s="184"/>
      <c r="W1310" s="184"/>
      <c r="X1310" s="184"/>
      <c r="Y1310" s="184"/>
      <c r="Z1310" s="149"/>
      <c r="AA1310" s="794"/>
    </row>
    <row r="1311" spans="1:28" s="313" customFormat="1" ht="5.25" customHeight="1" x14ac:dyDescent="0.2">
      <c r="A1311" s="269"/>
      <c r="B1311" s="757"/>
      <c r="C1311" s="758"/>
      <c r="D1311" s="758"/>
      <c r="E1311" s="758"/>
      <c r="F1311" s="758"/>
      <c r="G1311" s="758"/>
      <c r="H1311" s="758"/>
      <c r="I1311" s="758"/>
      <c r="J1311" s="758"/>
      <c r="K1311" s="758"/>
      <c r="L1311" s="758"/>
      <c r="M1311" s="758"/>
      <c r="N1311" s="758"/>
      <c r="O1311" s="758"/>
      <c r="P1311" s="758"/>
      <c r="Q1311" s="758"/>
      <c r="R1311" s="758"/>
      <c r="S1311" s="758"/>
      <c r="T1311" s="758"/>
      <c r="U1311" s="758"/>
      <c r="V1311" s="669"/>
      <c r="W1311" s="669"/>
      <c r="X1311" s="669"/>
      <c r="Y1311" s="669"/>
      <c r="Z1311" s="670"/>
      <c r="AA1311" s="794"/>
    </row>
    <row r="1312" spans="1:28" s="313" customFormat="1" ht="21" customHeight="1" x14ac:dyDescent="0.2">
      <c r="A1312" s="269"/>
      <c r="B1312" s="259"/>
      <c r="C1312" s="2361" t="s">
        <v>942</v>
      </c>
      <c r="D1312" s="2074"/>
      <c r="E1312" s="2074"/>
      <c r="F1312" s="2074"/>
      <c r="G1312" s="693" t="s">
        <v>946</v>
      </c>
      <c r="H1312" s="1432" t="str">
        <f>$L$10</f>
        <v/>
      </c>
      <c r="I1312" s="2362"/>
      <c r="J1312" s="2362"/>
      <c r="K1312" s="2362"/>
      <c r="L1312" s="2362"/>
      <c r="M1312" s="2362"/>
      <c r="N1312" s="2362"/>
      <c r="O1312" s="2362"/>
      <c r="P1312" s="2362"/>
      <c r="Q1312" s="2362"/>
      <c r="R1312" s="2362"/>
      <c r="S1312" s="2362"/>
      <c r="T1312" s="2363"/>
      <c r="U1312" s="2364" t="str">
        <f>$L$4</f>
        <v>00000000</v>
      </c>
      <c r="V1312" s="2365"/>
      <c r="W1312" s="2365"/>
      <c r="X1312" s="2366"/>
      <c r="Y1312" s="672"/>
      <c r="Z1312" s="175"/>
      <c r="AA1312" s="794">
        <f>IF(SUM(AA1313:AA1386)&gt;0,10000,0)</f>
        <v>0</v>
      </c>
    </row>
    <row r="1313" spans="1:28" ht="9" customHeight="1" x14ac:dyDescent="0.2">
      <c r="A1313" s="269"/>
      <c r="B1313" s="150"/>
      <c r="C1313" s="628"/>
      <c r="D1313" s="628"/>
      <c r="E1313" s="628"/>
      <c r="F1313" s="628"/>
      <c r="G1313" s="628"/>
      <c r="H1313" s="628"/>
      <c r="I1313" s="628"/>
      <c r="J1313" s="628"/>
      <c r="K1313" s="628"/>
      <c r="L1313" s="628"/>
      <c r="M1313" s="628"/>
      <c r="N1313" s="628"/>
      <c r="O1313" s="628"/>
      <c r="P1313" s="628"/>
      <c r="Q1313" s="628"/>
      <c r="R1313" s="628"/>
      <c r="S1313" s="628"/>
      <c r="T1313" s="628"/>
      <c r="U1313" s="628"/>
      <c r="V1313" s="628"/>
      <c r="W1313" s="628"/>
      <c r="X1313" s="628"/>
      <c r="Y1313" s="179"/>
      <c r="Z1313" s="175"/>
      <c r="AA1313" s="794"/>
      <c r="AB1313" s="313"/>
    </row>
    <row r="1314" spans="1:28" ht="21" customHeight="1" x14ac:dyDescent="0.2">
      <c r="A1314" s="272" t="s">
        <v>1070</v>
      </c>
      <c r="B1314" s="150"/>
      <c r="C1314" s="628"/>
      <c r="D1314" s="664"/>
      <c r="E1314" s="664" t="s">
        <v>1141</v>
      </c>
      <c r="F1314" s="2351"/>
      <c r="G1314" s="2352"/>
      <c r="H1314" s="2352"/>
      <c r="I1314" s="2352"/>
      <c r="J1314" s="2352"/>
      <c r="K1314" s="2352"/>
      <c r="L1314" s="2352"/>
      <c r="M1314" s="2352"/>
      <c r="N1314" s="2352"/>
      <c r="O1314" s="2352"/>
      <c r="P1314" s="2352"/>
      <c r="Q1314" s="2352"/>
      <c r="R1314" s="2352"/>
      <c r="S1314" s="2352"/>
      <c r="T1314" s="2352"/>
      <c r="U1314" s="2352"/>
      <c r="V1314" s="2352"/>
      <c r="W1314" s="2352"/>
      <c r="X1314" s="2352"/>
      <c r="Y1314" s="179"/>
      <c r="Z1314" s="175"/>
      <c r="AA1314" s="794">
        <f>IF(F1314="?",0,IF(F1314&lt;&gt;"",1,0))</f>
        <v>0</v>
      </c>
      <c r="AB1314" s="313"/>
    </row>
    <row r="1315" spans="1:28" s="313" customFormat="1" ht="5.25" customHeight="1" x14ac:dyDescent="0.2">
      <c r="A1315" s="269"/>
      <c r="B1315" s="216"/>
      <c r="C1315" s="664"/>
      <c r="D1315" s="664"/>
      <c r="E1315" s="628"/>
      <c r="F1315" s="628"/>
      <c r="G1315" s="628"/>
      <c r="H1315" s="628"/>
      <c r="I1315" s="628"/>
      <c r="J1315" s="628"/>
      <c r="K1315" s="628"/>
      <c r="L1315" s="628"/>
      <c r="M1315" s="628"/>
      <c r="N1315" s="628"/>
      <c r="O1315" s="628"/>
      <c r="P1315" s="628"/>
      <c r="Q1315" s="628"/>
      <c r="R1315" s="664"/>
      <c r="S1315" s="664"/>
      <c r="T1315" s="664"/>
      <c r="U1315" s="664"/>
      <c r="V1315" s="664"/>
      <c r="W1315" s="664"/>
      <c r="X1315" s="628"/>
      <c r="Y1315" s="1232"/>
      <c r="Z1315" s="141"/>
      <c r="AA1315" s="794"/>
    </row>
    <row r="1316" spans="1:28" ht="21" customHeight="1" x14ac:dyDescent="0.2">
      <c r="A1316" s="272" t="s">
        <v>1071</v>
      </c>
      <c r="B1316" s="150"/>
      <c r="C1316" s="628"/>
      <c r="D1316" s="628"/>
      <c r="E1316" s="664" t="s">
        <v>799</v>
      </c>
      <c r="F1316" s="2351"/>
      <c r="G1316" s="2352"/>
      <c r="H1316" s="628"/>
      <c r="I1316" s="664" t="s">
        <v>693</v>
      </c>
      <c r="J1316" s="2351"/>
      <c r="K1316" s="2352"/>
      <c r="L1316" s="2352"/>
      <c r="M1316" s="2352"/>
      <c r="N1316" s="2352"/>
      <c r="O1316" s="2352"/>
      <c r="P1316" s="2352"/>
      <c r="Q1316" s="2352"/>
      <c r="R1316" s="2352"/>
      <c r="S1316" s="2352"/>
      <c r="T1316" s="2352"/>
      <c r="U1316" s="2352"/>
      <c r="V1316" s="2352"/>
      <c r="W1316" s="2352"/>
      <c r="X1316" s="2352"/>
      <c r="Y1316" s="179"/>
      <c r="Z1316" s="175"/>
      <c r="AA1316" s="794">
        <f>IF(F1316="?",0,IF(F1316&lt;&gt;"",1,0))+IF(J1316="?",0,IF(J1316&lt;&gt;"",1,0))</f>
        <v>0</v>
      </c>
      <c r="AB1316" s="313"/>
    </row>
    <row r="1317" spans="1:28" ht="9" customHeight="1" x14ac:dyDescent="0.2">
      <c r="A1317" s="269"/>
      <c r="B1317" s="259"/>
      <c r="C1317" s="627"/>
      <c r="D1317" s="627"/>
      <c r="E1317" s="627"/>
      <c r="F1317" s="627"/>
      <c r="G1317" s="627"/>
      <c r="H1317" s="627"/>
      <c r="I1317" s="627"/>
      <c r="J1317" s="627"/>
      <c r="K1317" s="627"/>
      <c r="L1317" s="627"/>
      <c r="M1317" s="627"/>
      <c r="N1317" s="627"/>
      <c r="O1317" s="627"/>
      <c r="P1317" s="627"/>
      <c r="Q1317" s="627"/>
      <c r="R1317" s="627"/>
      <c r="S1317" s="627"/>
      <c r="T1317" s="627"/>
      <c r="U1317" s="627"/>
      <c r="V1317" s="627"/>
      <c r="W1317" s="627"/>
      <c r="X1317" s="627"/>
      <c r="Y1317" s="206"/>
      <c r="Z1317" s="175"/>
      <c r="AA1317" s="794"/>
      <c r="AB1317" s="313"/>
    </row>
    <row r="1318" spans="1:28" s="313" customFormat="1" ht="12" customHeight="1" x14ac:dyDescent="0.2">
      <c r="A1318" s="269"/>
      <c r="B1318" s="216"/>
      <c r="C1318" s="1139"/>
      <c r="D1318" s="1135"/>
      <c r="E1318" s="1136"/>
      <c r="F1318" s="1136"/>
      <c r="G1318" s="1136"/>
      <c r="H1318" s="1142"/>
      <c r="I1318" s="2353" t="s">
        <v>1489</v>
      </c>
      <c r="J1318" s="2354"/>
      <c r="K1318" s="2354"/>
      <c r="L1318" s="2354"/>
      <c r="M1318" s="2354"/>
      <c r="N1318" s="2354"/>
      <c r="O1318" s="2354"/>
      <c r="P1318" s="2354"/>
      <c r="Q1318" s="2355" t="s">
        <v>1490</v>
      </c>
      <c r="R1318" s="2356"/>
      <c r="S1318" s="2356"/>
      <c r="T1318" s="2356"/>
      <c r="U1318" s="2356"/>
      <c r="V1318" s="2356"/>
      <c r="W1318" s="2356"/>
      <c r="X1318" s="2357"/>
      <c r="Y1318" s="1232"/>
      <c r="Z1318" s="141"/>
      <c r="AA1318" s="794"/>
    </row>
    <row r="1319" spans="1:28" s="313" customFormat="1" ht="7.5" customHeight="1" thickBot="1" x14ac:dyDescent="0.25">
      <c r="A1319" s="269"/>
      <c r="B1319" s="216"/>
      <c r="C1319" s="1139"/>
      <c r="D1319" s="1135"/>
      <c r="E1319" s="1136"/>
      <c r="F1319" s="1136"/>
      <c r="G1319" s="1136"/>
      <c r="H1319" s="1140"/>
      <c r="I1319" s="1143"/>
      <c r="J1319" s="708"/>
      <c r="K1319" s="708"/>
      <c r="L1319" s="708"/>
      <c r="M1319" s="708"/>
      <c r="N1319" s="708"/>
      <c r="O1319" s="708"/>
      <c r="P1319" s="708"/>
      <c r="Q1319" s="1143"/>
      <c r="R1319" s="1145"/>
      <c r="S1319" s="1145"/>
      <c r="T1319" s="1145"/>
      <c r="U1319" s="1145"/>
      <c r="V1319" s="1145"/>
      <c r="W1319" s="1145"/>
      <c r="X1319" s="1144"/>
      <c r="Y1319" s="1232"/>
      <c r="Z1319" s="141"/>
      <c r="AA1319" s="794"/>
    </row>
    <row r="1320" spans="1:28" s="313" customFormat="1" ht="24.75" customHeight="1" thickTop="1" thickBot="1" x14ac:dyDescent="0.25">
      <c r="A1320" s="272" t="s">
        <v>1585</v>
      </c>
      <c r="B1320" s="216"/>
      <c r="C1320" s="2358" t="s">
        <v>1535</v>
      </c>
      <c r="D1320" s="2359"/>
      <c r="E1320" s="2359"/>
      <c r="F1320" s="2359"/>
      <c r="G1320" s="2359"/>
      <c r="H1320" s="2360"/>
      <c r="I1320" s="2313" t="s">
        <v>849</v>
      </c>
      <c r="J1320" s="2327"/>
      <c r="K1320" s="2328"/>
      <c r="L1320" s="2329"/>
      <c r="M1320" s="2329"/>
      <c r="N1320" s="1363"/>
      <c r="O1320" s="1363"/>
      <c r="P1320" s="1363"/>
      <c r="Q1320" s="2313" t="s">
        <v>849</v>
      </c>
      <c r="R1320" s="2327"/>
      <c r="S1320" s="2328"/>
      <c r="T1320" s="2330"/>
      <c r="U1320" s="2330"/>
      <c r="V1320" s="2331"/>
      <c r="W1320" s="2331"/>
      <c r="X1320" s="2318"/>
      <c r="Y1320" s="1243"/>
      <c r="Z1320" s="141"/>
      <c r="AA1320" s="794">
        <f>IF(I1320="?",0,IF(I1320&lt;&gt;"",1,0))+IF(K1320="?",0,IF(K1320&lt;&gt;"",1,0))+IF(Q1320="?",0,IF(Q1320&lt;&gt;"",1,0))+IF(S1320="?",0,IF(S1320&lt;&gt;"",1,0))</f>
        <v>0</v>
      </c>
    </row>
    <row r="1321" spans="1:28" s="313" customFormat="1" ht="6.75" customHeight="1" thickTop="1" x14ac:dyDescent="0.2">
      <c r="A1321" s="269"/>
      <c r="B1321" s="216"/>
      <c r="C1321" s="1141"/>
      <c r="D1321" s="1134"/>
      <c r="E1321" s="215"/>
      <c r="F1321" s="215"/>
      <c r="G1321" s="215"/>
      <c r="H1321" s="1138"/>
      <c r="I1321" s="1146"/>
      <c r="J1321" s="227"/>
      <c r="K1321" s="227"/>
      <c r="L1321" s="227"/>
      <c r="M1321" s="227"/>
      <c r="N1321" s="227"/>
      <c r="O1321" s="227"/>
      <c r="P1321" s="1147"/>
      <c r="Q1321" s="1146"/>
      <c r="R1321" s="227"/>
      <c r="S1321" s="227"/>
      <c r="T1321" s="227"/>
      <c r="U1321" s="227"/>
      <c r="V1321" s="227"/>
      <c r="W1321" s="227"/>
      <c r="X1321" s="1147"/>
      <c r="Y1321" s="1243"/>
      <c r="Z1321" s="141"/>
      <c r="AA1321" s="794"/>
    </row>
    <row r="1322" spans="1:28" s="313" customFormat="1" ht="5.25" customHeight="1" thickBot="1" x14ac:dyDescent="0.25">
      <c r="A1322" s="269"/>
      <c r="B1322" s="216"/>
      <c r="C1322" s="1139"/>
      <c r="D1322" s="1135"/>
      <c r="E1322" s="1136"/>
      <c r="F1322" s="1136"/>
      <c r="G1322" s="1136"/>
      <c r="H1322" s="1140"/>
      <c r="I1322" s="1143"/>
      <c r="J1322" s="708"/>
      <c r="K1322" s="708"/>
      <c r="L1322" s="708"/>
      <c r="M1322" s="708"/>
      <c r="N1322" s="708"/>
      <c r="O1322" s="708"/>
      <c r="P1322" s="1144"/>
      <c r="Q1322" s="1143"/>
      <c r="R1322" s="708"/>
      <c r="S1322" s="708"/>
      <c r="T1322" s="708"/>
      <c r="U1322" s="708"/>
      <c r="V1322" s="708"/>
      <c r="W1322" s="708"/>
      <c r="X1322" s="1144"/>
      <c r="Y1322" s="1243"/>
      <c r="Z1322" s="141"/>
      <c r="AA1322" s="794"/>
    </row>
    <row r="1323" spans="1:28" s="313" customFormat="1" ht="24.75" customHeight="1" thickTop="1" thickBot="1" x14ac:dyDescent="0.25">
      <c r="A1323" s="272" t="s">
        <v>1586</v>
      </c>
      <c r="B1323" s="216"/>
      <c r="C1323" s="1137" t="s">
        <v>1515</v>
      </c>
      <c r="D1323" s="664"/>
      <c r="E1323" s="628"/>
      <c r="F1323" s="628"/>
      <c r="G1323" s="628"/>
      <c r="H1323" s="628"/>
      <c r="I1323" s="2313" t="s">
        <v>849</v>
      </c>
      <c r="J1323" s="2327"/>
      <c r="K1323" s="2328"/>
      <c r="L1323" s="2329"/>
      <c r="M1323" s="2329"/>
      <c r="N1323" s="1363"/>
      <c r="O1323" s="1363"/>
      <c r="P1323" s="1363"/>
      <c r="Q1323" s="2313" t="s">
        <v>849</v>
      </c>
      <c r="R1323" s="2327"/>
      <c r="S1323" s="2328"/>
      <c r="T1323" s="2330"/>
      <c r="U1323" s="2330"/>
      <c r="V1323" s="2331"/>
      <c r="W1323" s="2331"/>
      <c r="X1323" s="2318"/>
      <c r="Y1323" s="1243"/>
      <c r="Z1323" s="141"/>
      <c r="AA1323" s="794">
        <f>IF(I1323="?",0,IF(I1323&lt;&gt;"",1,0))+IF(K1323="?",0,IF(K1323&lt;&gt;"",1,0))+IF(Q1323="?",0,IF(Q1323&lt;&gt;"",1,0))+IF(S1323="?",0,IF(S1323&lt;&gt;"",1,0))</f>
        <v>0</v>
      </c>
    </row>
    <row r="1324" spans="1:28" s="313" customFormat="1" ht="5.25" customHeight="1" thickTop="1" x14ac:dyDescent="0.2">
      <c r="A1324" s="269"/>
      <c r="B1324" s="216"/>
      <c r="C1324" s="1141"/>
      <c r="D1324" s="1134"/>
      <c r="E1324" s="215"/>
      <c r="F1324" s="215"/>
      <c r="G1324" s="215"/>
      <c r="H1324" s="1138"/>
      <c r="I1324" s="1146"/>
      <c r="J1324" s="227"/>
      <c r="K1324" s="227"/>
      <c r="L1324" s="227"/>
      <c r="M1324" s="227"/>
      <c r="N1324" s="227"/>
      <c r="O1324" s="227"/>
      <c r="P1324" s="227"/>
      <c r="Q1324" s="1146"/>
      <c r="R1324" s="1148"/>
      <c r="S1324" s="1148"/>
      <c r="T1324" s="1148"/>
      <c r="U1324" s="1148"/>
      <c r="V1324" s="1148"/>
      <c r="W1324" s="1148"/>
      <c r="X1324" s="1147"/>
      <c r="Y1324" s="1243"/>
      <c r="Z1324" s="141"/>
      <c r="AA1324" s="794"/>
    </row>
    <row r="1325" spans="1:28" s="313" customFormat="1" ht="9" customHeight="1" x14ac:dyDescent="0.2">
      <c r="A1325" s="269"/>
      <c r="B1325" s="216"/>
      <c r="C1325" s="664"/>
      <c r="D1325" s="664"/>
      <c r="E1325" s="628"/>
      <c r="F1325" s="628"/>
      <c r="G1325" s="628"/>
      <c r="H1325" s="628"/>
      <c r="I1325" s="628"/>
      <c r="J1325" s="628"/>
      <c r="K1325" s="628"/>
      <c r="L1325" s="628"/>
      <c r="M1325" s="628"/>
      <c r="N1325" s="628"/>
      <c r="O1325" s="628"/>
      <c r="P1325" s="628"/>
      <c r="Q1325" s="628"/>
      <c r="R1325" s="664"/>
      <c r="S1325" s="664"/>
      <c r="T1325" s="664"/>
      <c r="U1325" s="664"/>
      <c r="V1325" s="664"/>
      <c r="W1325" s="664"/>
      <c r="X1325" s="628"/>
      <c r="Y1325" s="1243"/>
      <c r="Z1325" s="141"/>
      <c r="AA1325" s="794"/>
    </row>
    <row r="1326" spans="1:28" s="313" customFormat="1" ht="24" customHeight="1" x14ac:dyDescent="0.2">
      <c r="A1326" s="272" t="s">
        <v>1072</v>
      </c>
      <c r="B1326" s="216"/>
      <c r="C1326" s="2332" t="s">
        <v>1146</v>
      </c>
      <c r="D1326" s="2333"/>
      <c r="E1326" s="2333"/>
      <c r="F1326" s="2333"/>
      <c r="G1326" s="2333"/>
      <c r="H1326" s="2333"/>
      <c r="I1326" s="2333"/>
      <c r="J1326" s="2333"/>
      <c r="K1326" s="2333"/>
      <c r="L1326" s="2333"/>
      <c r="M1326" s="2333"/>
      <c r="N1326" s="2333"/>
      <c r="O1326" s="2333"/>
      <c r="P1326" s="2333"/>
      <c r="Q1326" s="2333"/>
      <c r="R1326" s="2333"/>
      <c r="S1326" s="2333"/>
      <c r="T1326" s="2333"/>
      <c r="U1326" s="1241"/>
      <c r="V1326" s="1213" t="s">
        <v>849</v>
      </c>
      <c r="W1326" s="93"/>
      <c r="X1326" s="1213" t="s">
        <v>849</v>
      </c>
      <c r="Y1326" s="664"/>
      <c r="Z1326" s="141"/>
      <c r="AA1326" s="794">
        <f>IF(V1326="?",0,IF(V1326&lt;&gt;"",1,0))+IF(X1326="?",0,IF(X1326&lt;&gt;"",1,0))</f>
        <v>0</v>
      </c>
    </row>
    <row r="1327" spans="1:28" s="313" customFormat="1" ht="9" customHeight="1" x14ac:dyDescent="0.2">
      <c r="A1327" s="269"/>
      <c r="B1327" s="216"/>
      <c r="C1327" s="664"/>
      <c r="D1327" s="664"/>
      <c r="E1327" s="628"/>
      <c r="F1327" s="628"/>
      <c r="G1327" s="628"/>
      <c r="H1327" s="628"/>
      <c r="I1327" s="628"/>
      <c r="J1327" s="628"/>
      <c r="K1327" s="628"/>
      <c r="L1327" s="628"/>
      <c r="M1327" s="628"/>
      <c r="N1327" s="628"/>
      <c r="O1327" s="628"/>
      <c r="P1327" s="628"/>
      <c r="Q1327" s="628"/>
      <c r="R1327" s="664"/>
      <c r="S1327" s="664"/>
      <c r="T1327" s="664"/>
      <c r="U1327" s="664"/>
      <c r="V1327" s="664"/>
      <c r="W1327" s="664"/>
      <c r="X1327" s="628"/>
      <c r="Y1327" s="1243"/>
      <c r="Z1327" s="141"/>
      <c r="AA1327" s="794"/>
    </row>
    <row r="1328" spans="1:28" s="313" customFormat="1" ht="21" customHeight="1" x14ac:dyDescent="0.2">
      <c r="A1328" s="272" t="s">
        <v>1073</v>
      </c>
      <c r="B1328" s="216"/>
      <c r="C1328" s="664"/>
      <c r="D1328" s="664"/>
      <c r="E1328" s="664"/>
      <c r="F1328" s="664"/>
      <c r="G1328" s="664"/>
      <c r="H1328" s="664" t="s">
        <v>1042</v>
      </c>
      <c r="I1328" s="2334" t="s">
        <v>849</v>
      </c>
      <c r="J1328" s="2335"/>
      <c r="K1328" s="2335"/>
      <c r="L1328" s="2335"/>
      <c r="M1328" s="2336"/>
      <c r="N1328" s="2336"/>
      <c r="O1328" s="2336"/>
      <c r="P1328" s="2336"/>
      <c r="Q1328" s="2336"/>
      <c r="R1328" s="2336"/>
      <c r="S1328" s="2336"/>
      <c r="T1328" s="2336"/>
      <c r="U1328" s="2336"/>
      <c r="V1328" s="2336"/>
      <c r="W1328" s="2336"/>
      <c r="X1328" s="2337"/>
      <c r="Y1328" s="1243"/>
      <c r="Z1328" s="141"/>
      <c r="AA1328" s="794">
        <f>IF(I1328="?",0,IF(I1328&lt;&gt;"",1,0))</f>
        <v>0</v>
      </c>
    </row>
    <row r="1329" spans="1:28" s="313" customFormat="1" ht="5.25" customHeight="1" x14ac:dyDescent="0.2">
      <c r="A1329" s="269"/>
      <c r="B1329" s="216"/>
      <c r="C1329" s="664"/>
      <c r="D1329" s="664"/>
      <c r="E1329" s="628"/>
      <c r="F1329" s="628"/>
      <c r="G1329" s="628"/>
      <c r="H1329" s="628"/>
      <c r="I1329" s="628"/>
      <c r="J1329" s="628"/>
      <c r="K1329" s="628"/>
      <c r="L1329" s="628"/>
      <c r="M1329" s="628"/>
      <c r="N1329" s="628"/>
      <c r="O1329" s="628"/>
      <c r="P1329" s="628"/>
      <c r="Q1329" s="628"/>
      <c r="R1329" s="664"/>
      <c r="S1329" s="664"/>
      <c r="T1329" s="664"/>
      <c r="U1329" s="664"/>
      <c r="V1329" s="664"/>
      <c r="W1329" s="664"/>
      <c r="X1329" s="628"/>
      <c r="Y1329" s="1243"/>
      <c r="Z1329" s="141"/>
      <c r="AA1329" s="794"/>
    </row>
    <row r="1330" spans="1:28" s="313" customFormat="1" ht="21" customHeight="1" x14ac:dyDescent="0.2">
      <c r="A1330" s="272" t="s">
        <v>1079</v>
      </c>
      <c r="B1330" s="216"/>
      <c r="C1330" s="628" t="s">
        <v>1517</v>
      </c>
      <c r="D1330" s="664"/>
      <c r="E1330" s="664"/>
      <c r="F1330" s="664"/>
      <c r="G1330" s="664"/>
      <c r="H1330" s="664"/>
      <c r="I1330" s="664"/>
      <c r="J1330" s="664"/>
      <c r="K1330" s="664"/>
      <c r="L1330" s="664"/>
      <c r="M1330" s="664"/>
      <c r="N1330" s="664"/>
      <c r="O1330" s="664"/>
      <c r="P1330" s="664"/>
      <c r="Q1330" s="1213" t="s">
        <v>849</v>
      </c>
      <c r="R1330" s="627" t="s">
        <v>1050</v>
      </c>
      <c r="S1330" s="1243"/>
      <c r="T1330" s="1213" t="s">
        <v>849</v>
      </c>
      <c r="U1330" s="627" t="s">
        <v>1051</v>
      </c>
      <c r="V1330" s="1243"/>
      <c r="W1330" s="1213" t="s">
        <v>849</v>
      </c>
      <c r="X1330" s="627" t="s">
        <v>1052</v>
      </c>
      <c r="Y1330" s="1243"/>
      <c r="Z1330" s="141"/>
      <c r="AA1330" s="794">
        <f>IF(Q1330="?",0,IF(Q1330&lt;&gt;"",1,0))+IF(T1330="?",0,IF(T1330&lt;&gt;"",1,0))+IF(W1330="?",0,IF(W1330&lt;&gt;"",1,0))</f>
        <v>0</v>
      </c>
    </row>
    <row r="1331" spans="1:28" ht="9" customHeight="1" x14ac:dyDescent="0.2">
      <c r="A1331" s="269"/>
      <c r="B1331" s="259"/>
      <c r="C1331" s="627"/>
      <c r="D1331" s="627"/>
      <c r="E1331" s="627"/>
      <c r="F1331" s="627"/>
      <c r="G1331" s="627"/>
      <c r="H1331" s="627"/>
      <c r="I1331" s="627"/>
      <c r="J1331" s="627"/>
      <c r="K1331" s="627"/>
      <c r="L1331" s="627"/>
      <c r="M1331" s="627"/>
      <c r="N1331" s="627"/>
      <c r="O1331" s="627"/>
      <c r="P1331" s="627"/>
      <c r="Q1331" s="627"/>
      <c r="R1331" s="627"/>
      <c r="S1331" s="627"/>
      <c r="T1331" s="627"/>
      <c r="U1331" s="627"/>
      <c r="V1331" s="627"/>
      <c r="W1331" s="627"/>
      <c r="X1331" s="627"/>
      <c r="Y1331" s="206"/>
      <c r="Z1331" s="175"/>
      <c r="AA1331" s="794"/>
      <c r="AB1331" s="313"/>
    </row>
    <row r="1332" spans="1:28" s="312" customFormat="1" ht="27" customHeight="1" x14ac:dyDescent="0.2">
      <c r="A1332" s="397" t="s">
        <v>219</v>
      </c>
      <c r="B1332" s="155"/>
      <c r="C1332" s="2338" t="s">
        <v>1521</v>
      </c>
      <c r="D1332" s="2339"/>
      <c r="E1332" s="2339"/>
      <c r="F1332" s="2339"/>
      <c r="G1332" s="2339"/>
      <c r="H1332" s="2339"/>
      <c r="I1332" s="2339"/>
      <c r="J1332" s="2339"/>
      <c r="K1332" s="2339"/>
      <c r="L1332" s="2339"/>
      <c r="M1332" s="2339"/>
      <c r="N1332" s="2339"/>
      <c r="O1332" s="2339"/>
      <c r="P1332" s="2339"/>
      <c r="Q1332" s="2339"/>
      <c r="R1332" s="2339"/>
      <c r="S1332" s="2339"/>
      <c r="T1332" s="2340"/>
      <c r="U1332" s="2340"/>
      <c r="V1332" s="2340"/>
      <c r="W1332" s="2340"/>
      <c r="X1332" s="2341"/>
      <c r="Y1332" s="225"/>
      <c r="Z1332" s="156"/>
      <c r="AA1332" s="794"/>
      <c r="AB1332" s="313"/>
    </row>
    <row r="1333" spans="1:28" ht="5.25" customHeight="1" x14ac:dyDescent="0.2">
      <c r="A1333" s="269"/>
      <c r="B1333" s="259"/>
      <c r="C1333" s="627"/>
      <c r="D1333" s="627"/>
      <c r="E1333" s="627"/>
      <c r="F1333" s="627"/>
      <c r="G1333" s="627"/>
      <c r="H1333" s="627"/>
      <c r="I1333" s="627"/>
      <c r="J1333" s="627"/>
      <c r="K1333" s="627"/>
      <c r="L1333" s="627"/>
      <c r="M1333" s="627"/>
      <c r="N1333" s="627"/>
      <c r="O1333" s="627"/>
      <c r="P1333" s="627"/>
      <c r="Q1333" s="627"/>
      <c r="R1333" s="627"/>
      <c r="S1333" s="627"/>
      <c r="T1333" s="627"/>
      <c r="U1333" s="627"/>
      <c r="V1333" s="627"/>
      <c r="W1333" s="627"/>
      <c r="X1333" s="627"/>
      <c r="Y1333" s="206"/>
      <c r="Z1333" s="175"/>
      <c r="AA1333" s="794"/>
      <c r="AB1333" s="313"/>
    </row>
    <row r="1334" spans="1:28" s="313" customFormat="1" ht="21" customHeight="1" x14ac:dyDescent="0.2">
      <c r="A1334" s="272" t="s">
        <v>1251</v>
      </c>
      <c r="B1334" s="216"/>
      <c r="C1334" s="2342" t="s">
        <v>1370</v>
      </c>
      <c r="D1334" s="2342"/>
      <c r="E1334" s="2342"/>
      <c r="F1334" s="2342"/>
      <c r="G1334" s="2342"/>
      <c r="H1334" s="2342"/>
      <c r="I1334" s="2342"/>
      <c r="J1334" s="2342"/>
      <c r="K1334" s="2342"/>
      <c r="L1334" s="2342"/>
      <c r="M1334" s="664"/>
      <c r="N1334" s="2343"/>
      <c r="O1334" s="2344"/>
      <c r="P1334" s="2345"/>
      <c r="Q1334" s="627" t="s">
        <v>783</v>
      </c>
      <c r="R1334" s="664"/>
      <c r="S1334" s="664"/>
      <c r="T1334" s="2343"/>
      <c r="U1334" s="2343"/>
      <c r="V1334" s="2343"/>
      <c r="W1334" s="627" t="s">
        <v>1043</v>
      </c>
      <c r="X1334" s="664"/>
      <c r="Y1334" s="664"/>
      <c r="Z1334" s="141"/>
      <c r="AA1334" s="794">
        <f>IF(N1334="?",0,IF(N1334&lt;&gt;"",1,0))+IF(T1334="?",0,IF(T1334&lt;&gt;"",1,0))</f>
        <v>0</v>
      </c>
    </row>
    <row r="1335" spans="1:28" s="313" customFormat="1" ht="5.25" customHeight="1" x14ac:dyDescent="0.2">
      <c r="A1335" s="269"/>
      <c r="B1335" s="216"/>
      <c r="C1335" s="664"/>
      <c r="D1335" s="664"/>
      <c r="E1335" s="628"/>
      <c r="F1335" s="628"/>
      <c r="G1335" s="628"/>
      <c r="H1335" s="628"/>
      <c r="I1335" s="628"/>
      <c r="J1335" s="628"/>
      <c r="K1335" s="628"/>
      <c r="L1335" s="628"/>
      <c r="M1335" s="628"/>
      <c r="N1335" s="628"/>
      <c r="O1335" s="628"/>
      <c r="P1335" s="628"/>
      <c r="Q1335" s="628"/>
      <c r="R1335" s="664"/>
      <c r="S1335" s="664"/>
      <c r="T1335" s="664"/>
      <c r="U1335" s="664"/>
      <c r="V1335" s="664"/>
      <c r="W1335" s="664"/>
      <c r="X1335" s="628"/>
      <c r="Y1335" s="1243"/>
      <c r="Z1335" s="141"/>
      <c r="AA1335" s="794"/>
    </row>
    <row r="1336" spans="1:28" s="312" customFormat="1" ht="27" customHeight="1" x14ac:dyDescent="0.2">
      <c r="A1336" s="397" t="s">
        <v>219</v>
      </c>
      <c r="B1336" s="155"/>
      <c r="C1336" s="2338" t="s">
        <v>1262</v>
      </c>
      <c r="D1336" s="2339"/>
      <c r="E1336" s="2339"/>
      <c r="F1336" s="2339"/>
      <c r="G1336" s="2339"/>
      <c r="H1336" s="2339"/>
      <c r="I1336" s="2339"/>
      <c r="J1336" s="2339"/>
      <c r="K1336" s="2339"/>
      <c r="L1336" s="2339"/>
      <c r="M1336" s="2339"/>
      <c r="N1336" s="2339"/>
      <c r="O1336" s="2339"/>
      <c r="P1336" s="2339"/>
      <c r="Q1336" s="2339"/>
      <c r="R1336" s="2339"/>
      <c r="S1336" s="2339"/>
      <c r="T1336" s="2340"/>
      <c r="U1336" s="2340"/>
      <c r="V1336" s="2340"/>
      <c r="W1336" s="2340"/>
      <c r="X1336" s="2341"/>
      <c r="Y1336" s="225"/>
      <c r="Z1336" s="156"/>
      <c r="AA1336" s="794"/>
      <c r="AB1336" s="313"/>
    </row>
    <row r="1337" spans="1:28" s="313" customFormat="1" ht="5.25" customHeight="1" x14ac:dyDescent="0.2">
      <c r="A1337" s="269"/>
      <c r="B1337" s="216"/>
      <c r="C1337" s="664"/>
      <c r="D1337" s="664"/>
      <c r="E1337" s="628"/>
      <c r="F1337" s="628"/>
      <c r="G1337" s="628"/>
      <c r="H1337" s="628"/>
      <c r="I1337" s="628"/>
      <c r="J1337" s="628"/>
      <c r="K1337" s="628"/>
      <c r="L1337" s="628"/>
      <c r="M1337" s="628"/>
      <c r="N1337" s="628"/>
      <c r="O1337" s="628"/>
      <c r="P1337" s="628"/>
      <c r="Q1337" s="628"/>
      <c r="R1337" s="664"/>
      <c r="S1337" s="664"/>
      <c r="T1337" s="664"/>
      <c r="U1337" s="664"/>
      <c r="V1337" s="664"/>
      <c r="W1337" s="664"/>
      <c r="X1337" s="628"/>
      <c r="Y1337" s="1243"/>
      <c r="Z1337" s="141"/>
      <c r="AA1337" s="794"/>
    </row>
    <row r="1338" spans="1:28" s="313" customFormat="1" ht="21" customHeight="1" x14ac:dyDescent="0.2">
      <c r="A1338" s="272" t="s">
        <v>1252</v>
      </c>
      <c r="B1338" s="216"/>
      <c r="C1338" s="2342" t="s">
        <v>1371</v>
      </c>
      <c r="D1338" s="2342"/>
      <c r="E1338" s="2342"/>
      <c r="F1338" s="2342"/>
      <c r="G1338" s="2342"/>
      <c r="H1338" s="2342"/>
      <c r="I1338" s="2342"/>
      <c r="J1338" s="2342"/>
      <c r="K1338" s="2342"/>
      <c r="L1338" s="2342"/>
      <c r="M1338" s="664"/>
      <c r="N1338" s="2343"/>
      <c r="O1338" s="2344"/>
      <c r="P1338" s="2345"/>
      <c r="Q1338" s="627" t="s">
        <v>783</v>
      </c>
      <c r="R1338" s="664"/>
      <c r="S1338" s="664"/>
      <c r="T1338" s="2343"/>
      <c r="U1338" s="2344"/>
      <c r="V1338" s="2345"/>
      <c r="W1338" s="627" t="s">
        <v>1043</v>
      </c>
      <c r="X1338" s="664"/>
      <c r="Y1338" s="664"/>
      <c r="Z1338" s="141"/>
      <c r="AA1338" s="794">
        <f>IF(N1338="?",0,IF(N1338&lt;&gt;"",1,0))+IF(T1338="?",0,IF(T1338&lt;&gt;"",1,0))</f>
        <v>0</v>
      </c>
    </row>
    <row r="1339" spans="1:28" s="313" customFormat="1" ht="9" customHeight="1" x14ac:dyDescent="0.2">
      <c r="A1339" s="269"/>
      <c r="B1339" s="259"/>
      <c r="C1339" s="627"/>
      <c r="D1339" s="627"/>
      <c r="E1339" s="627"/>
      <c r="F1339" s="627"/>
      <c r="G1339" s="627"/>
      <c r="H1339" s="627"/>
      <c r="I1339" s="627"/>
      <c r="J1339" s="627"/>
      <c r="K1339" s="627"/>
      <c r="L1339" s="627"/>
      <c r="M1339" s="627"/>
      <c r="N1339" s="627"/>
      <c r="O1339" s="627"/>
      <c r="P1339" s="627"/>
      <c r="Q1339" s="627"/>
      <c r="R1339" s="627"/>
      <c r="S1339" s="627"/>
      <c r="T1339" s="627"/>
      <c r="U1339" s="627"/>
      <c r="V1339" s="627"/>
      <c r="W1339" s="627"/>
      <c r="X1339" s="627"/>
      <c r="Y1339" s="206"/>
      <c r="Z1339" s="175"/>
      <c r="AA1339" s="794"/>
    </row>
    <row r="1340" spans="1:28" s="312" customFormat="1" ht="23.25" customHeight="1" x14ac:dyDescent="0.2">
      <c r="A1340" s="397" t="s">
        <v>219</v>
      </c>
      <c r="B1340" s="155"/>
      <c r="C1340" s="2320" t="s">
        <v>1491</v>
      </c>
      <c r="D1340" s="2321"/>
      <c r="E1340" s="2321"/>
      <c r="F1340" s="2321"/>
      <c r="G1340" s="2321"/>
      <c r="H1340" s="2321"/>
      <c r="I1340" s="2321"/>
      <c r="J1340" s="2321"/>
      <c r="K1340" s="2321"/>
      <c r="L1340" s="2321"/>
      <c r="M1340" s="2321"/>
      <c r="N1340" s="2321"/>
      <c r="O1340" s="2321"/>
      <c r="P1340" s="2321"/>
      <c r="Q1340" s="2321"/>
      <c r="R1340" s="2321"/>
      <c r="S1340" s="2321"/>
      <c r="T1340" s="2346"/>
      <c r="U1340" s="2346"/>
      <c r="V1340" s="2346"/>
      <c r="W1340" s="2346"/>
      <c r="X1340" s="2347"/>
      <c r="Y1340" s="225"/>
      <c r="Z1340" s="156"/>
      <c r="AA1340" s="794"/>
      <c r="AB1340" s="313"/>
    </row>
    <row r="1341" spans="1:28" s="313" customFormat="1" ht="5.25" customHeight="1" x14ac:dyDescent="0.2">
      <c r="A1341" s="269"/>
      <c r="B1341" s="259"/>
      <c r="C1341" s="627"/>
      <c r="D1341" s="627"/>
      <c r="E1341" s="627"/>
      <c r="F1341" s="627"/>
      <c r="G1341" s="627"/>
      <c r="H1341" s="627"/>
      <c r="I1341" s="627"/>
      <c r="J1341" s="627"/>
      <c r="K1341" s="627"/>
      <c r="L1341" s="627"/>
      <c r="M1341" s="627"/>
      <c r="N1341" s="627"/>
      <c r="O1341" s="627"/>
      <c r="P1341" s="627"/>
      <c r="Q1341" s="627"/>
      <c r="R1341" s="627"/>
      <c r="S1341" s="627"/>
      <c r="T1341" s="627"/>
      <c r="U1341" s="627"/>
      <c r="V1341" s="627"/>
      <c r="W1341" s="627"/>
      <c r="X1341" s="627"/>
      <c r="Y1341" s="206"/>
      <c r="Z1341" s="175"/>
      <c r="AA1341" s="794"/>
    </row>
    <row r="1342" spans="1:28" s="313" customFormat="1" ht="21" customHeight="1" x14ac:dyDescent="0.2">
      <c r="A1342" s="272" t="s">
        <v>1074</v>
      </c>
      <c r="B1342" s="216"/>
      <c r="C1342" s="628" t="s">
        <v>1831</v>
      </c>
      <c r="D1342" s="664"/>
      <c r="E1342" s="664"/>
      <c r="F1342" s="664"/>
      <c r="G1342" s="664"/>
      <c r="H1342" s="664"/>
      <c r="I1342" s="664"/>
      <c r="J1342" s="628"/>
      <c r="K1342" s="628"/>
      <c r="L1342" s="628"/>
      <c r="M1342" s="628"/>
      <c r="N1342" s="628"/>
      <c r="O1342" s="628"/>
      <c r="P1342" s="628"/>
      <c r="Q1342" s="628"/>
      <c r="R1342" s="628"/>
      <c r="S1342" s="628"/>
      <c r="T1342" s="2343"/>
      <c r="U1342" s="2344"/>
      <c r="V1342" s="2345"/>
      <c r="W1342" s="627" t="s">
        <v>122</v>
      </c>
      <c r="X1342" s="664"/>
      <c r="Y1342" s="664"/>
      <c r="Z1342" s="141"/>
      <c r="AA1342" s="794">
        <f>IF(T1342="?",0,IF(T1342&lt;&gt;"",1,0))</f>
        <v>0</v>
      </c>
    </row>
    <row r="1343" spans="1:28" s="313" customFormat="1" ht="5.25" customHeight="1" x14ac:dyDescent="0.2">
      <c r="A1343" s="269"/>
      <c r="B1343" s="259"/>
      <c r="C1343" s="627"/>
      <c r="D1343" s="627"/>
      <c r="E1343" s="627"/>
      <c r="F1343" s="627"/>
      <c r="G1343" s="627"/>
      <c r="H1343" s="627"/>
      <c r="I1343" s="627"/>
      <c r="J1343" s="627"/>
      <c r="K1343" s="627"/>
      <c r="L1343" s="627"/>
      <c r="M1343" s="627"/>
      <c r="N1343" s="627"/>
      <c r="O1343" s="627"/>
      <c r="P1343" s="627"/>
      <c r="Q1343" s="627"/>
      <c r="R1343" s="627"/>
      <c r="S1343" s="627"/>
      <c r="T1343" s="627"/>
      <c r="U1343" s="627"/>
      <c r="V1343" s="627"/>
      <c r="W1343" s="627"/>
      <c r="X1343" s="206"/>
      <c r="Y1343" s="206"/>
      <c r="Z1343" s="175"/>
      <c r="AA1343" s="794"/>
    </row>
    <row r="1344" spans="1:28" s="313" customFormat="1" ht="21" customHeight="1" x14ac:dyDescent="0.2">
      <c r="A1344" s="272" t="s">
        <v>1587</v>
      </c>
      <c r="B1344" s="216"/>
      <c r="C1344" s="628" t="s">
        <v>1749</v>
      </c>
      <c r="D1344" s="664"/>
      <c r="E1344" s="664"/>
      <c r="F1344" s="664"/>
      <c r="G1344" s="664"/>
      <c r="H1344" s="664"/>
      <c r="I1344" s="664"/>
      <c r="J1344" s="628"/>
      <c r="K1344" s="628"/>
      <c r="L1344" s="628"/>
      <c r="M1344" s="664"/>
      <c r="N1344" s="2348"/>
      <c r="O1344" s="2349"/>
      <c r="P1344" s="2350"/>
      <c r="Q1344" s="627" t="s">
        <v>1493</v>
      </c>
      <c r="R1344" s="628"/>
      <c r="S1344" s="628"/>
      <c r="T1344" s="2348"/>
      <c r="U1344" s="2349"/>
      <c r="V1344" s="2350"/>
      <c r="W1344" s="627" t="s">
        <v>1492</v>
      </c>
      <c r="X1344" s="664"/>
      <c r="Y1344" s="664"/>
      <c r="Z1344" s="141"/>
      <c r="AA1344" s="794">
        <f>IF(N1344="?",0,IF(N1344&lt;&gt;"",1,0))+IF(T1344="?",0,IF(T1344&lt;&gt;"",1,0))</f>
        <v>0</v>
      </c>
    </row>
    <row r="1345" spans="1:28" s="313" customFormat="1" ht="9" customHeight="1" x14ac:dyDescent="0.2">
      <c r="A1345" s="269"/>
      <c r="B1345" s="259"/>
      <c r="C1345" s="627"/>
      <c r="D1345" s="627"/>
      <c r="E1345" s="627"/>
      <c r="F1345" s="627"/>
      <c r="G1345" s="627"/>
      <c r="H1345" s="627"/>
      <c r="I1345" s="627"/>
      <c r="J1345" s="627"/>
      <c r="K1345" s="627"/>
      <c r="L1345" s="627"/>
      <c r="M1345" s="627"/>
      <c r="N1345" s="627"/>
      <c r="O1345" s="627"/>
      <c r="P1345" s="627"/>
      <c r="Q1345" s="627"/>
      <c r="R1345" s="627"/>
      <c r="S1345" s="627"/>
      <c r="T1345" s="627"/>
      <c r="U1345" s="627"/>
      <c r="V1345" s="627"/>
      <c r="W1345" s="627"/>
      <c r="X1345" s="627"/>
      <c r="Y1345" s="206"/>
      <c r="Z1345" s="175"/>
      <c r="AA1345" s="794"/>
    </row>
    <row r="1346" spans="1:28" s="313" customFormat="1" ht="36" customHeight="1" x14ac:dyDescent="0.2">
      <c r="A1346" s="746" t="s">
        <v>219</v>
      </c>
      <c r="B1346" s="221"/>
      <c r="C1346" s="1543" t="s">
        <v>1516</v>
      </c>
      <c r="D1346" s="2218"/>
      <c r="E1346" s="2218"/>
      <c r="F1346" s="2218"/>
      <c r="G1346" s="2218"/>
      <c r="H1346" s="2218"/>
      <c r="I1346" s="2218"/>
      <c r="J1346" s="2218"/>
      <c r="K1346" s="2218"/>
      <c r="L1346" s="2218"/>
      <c r="M1346" s="2218"/>
      <c r="N1346" s="2218"/>
      <c r="O1346" s="2218"/>
      <c r="P1346" s="2218"/>
      <c r="Q1346" s="2218"/>
      <c r="R1346" s="2218"/>
      <c r="S1346" s="2218"/>
      <c r="T1346" s="2218"/>
      <c r="U1346" s="2218"/>
      <c r="V1346" s="2218"/>
      <c r="W1346" s="2218"/>
      <c r="X1346" s="2219"/>
      <c r="Y1346" s="1240"/>
      <c r="Z1346" s="254"/>
      <c r="AA1346" s="794"/>
    </row>
    <row r="1347" spans="1:28" s="313" customFormat="1" ht="5.25" customHeight="1" x14ac:dyDescent="0.2">
      <c r="A1347" s="269"/>
      <c r="B1347" s="259"/>
      <c r="C1347" s="627"/>
      <c r="D1347" s="627"/>
      <c r="E1347" s="627"/>
      <c r="F1347" s="627"/>
      <c r="G1347" s="627"/>
      <c r="H1347" s="627"/>
      <c r="I1347" s="627"/>
      <c r="J1347" s="627"/>
      <c r="K1347" s="627"/>
      <c r="L1347" s="627"/>
      <c r="M1347" s="627"/>
      <c r="N1347" s="627"/>
      <c r="O1347" s="627"/>
      <c r="P1347" s="627"/>
      <c r="Q1347" s="627"/>
      <c r="R1347" s="627"/>
      <c r="S1347" s="627"/>
      <c r="T1347" s="627"/>
      <c r="U1347" s="627"/>
      <c r="V1347" s="627"/>
      <c r="W1347" s="627"/>
      <c r="X1347" s="627"/>
      <c r="Y1347" s="206"/>
      <c r="Z1347" s="175"/>
      <c r="AA1347" s="794"/>
    </row>
    <row r="1348" spans="1:28" s="313" customFormat="1" ht="12" customHeight="1" x14ac:dyDescent="0.2">
      <c r="A1348" s="269"/>
      <c r="B1348" s="216"/>
      <c r="C1348" s="242" t="s">
        <v>1495</v>
      </c>
      <c r="D1348" s="1149"/>
      <c r="E1348" s="1149"/>
      <c r="F1348" s="1149"/>
      <c r="G1348" s="1149"/>
      <c r="H1348" s="1149"/>
      <c r="I1348" s="1149"/>
      <c r="J1348" s="1149"/>
      <c r="K1348" s="1149"/>
      <c r="L1348" s="1149"/>
      <c r="M1348" s="1149"/>
      <c r="N1348" s="1149"/>
      <c r="O1348" s="1149"/>
      <c r="P1348" s="1149"/>
      <c r="Q1348" s="1149"/>
      <c r="R1348" s="1149"/>
      <c r="S1348" s="1149"/>
      <c r="T1348" s="1149"/>
      <c r="U1348" s="1149"/>
      <c r="V1348" s="1149"/>
      <c r="W1348" s="1149"/>
      <c r="X1348" s="1149"/>
      <c r="Y1348" s="1243"/>
      <c r="Z1348" s="141"/>
      <c r="AA1348" s="794"/>
    </row>
    <row r="1349" spans="1:28" s="313" customFormat="1" ht="5.25" customHeight="1" thickBot="1" x14ac:dyDescent="0.25">
      <c r="A1349" s="269"/>
      <c r="B1349" s="216"/>
      <c r="C1349" s="1139"/>
      <c r="D1349" s="1135"/>
      <c r="E1349" s="1136"/>
      <c r="F1349" s="1136"/>
      <c r="G1349" s="1143"/>
      <c r="H1349" s="708"/>
      <c r="I1349" s="708"/>
      <c r="J1349" s="708"/>
      <c r="K1349" s="708"/>
      <c r="L1349" s="708"/>
      <c r="M1349" s="708"/>
      <c r="N1349" s="708"/>
      <c r="O1349" s="708"/>
      <c r="P1349" s="708"/>
      <c r="Q1349" s="708"/>
      <c r="R1349" s="708"/>
      <c r="S1349" s="1145"/>
      <c r="T1349" s="1145"/>
      <c r="U1349" s="1145"/>
      <c r="V1349" s="1145"/>
      <c r="W1349" s="1145"/>
      <c r="X1349" s="1144"/>
      <c r="Y1349" s="1243"/>
      <c r="Z1349" s="141"/>
      <c r="AA1349" s="794"/>
    </row>
    <row r="1350" spans="1:28" s="313" customFormat="1" ht="24" customHeight="1" thickTop="1" thickBot="1" x14ac:dyDescent="0.25">
      <c r="A1350" s="1236" t="s">
        <v>1588</v>
      </c>
      <c r="B1350" s="216"/>
      <c r="C1350" s="2313" t="s">
        <v>849</v>
      </c>
      <c r="D1350" s="2314"/>
      <c r="E1350" s="2315"/>
      <c r="F1350" s="2316"/>
      <c r="G1350" s="2317"/>
      <c r="H1350" s="1363"/>
      <c r="I1350" s="1363"/>
      <c r="J1350" s="1363"/>
      <c r="K1350" s="1363"/>
      <c r="L1350" s="1363"/>
      <c r="M1350" s="1363"/>
      <c r="N1350" s="1363"/>
      <c r="O1350" s="1363"/>
      <c r="P1350" s="1363"/>
      <c r="Q1350" s="1363"/>
      <c r="R1350" s="1363"/>
      <c r="S1350" s="1363"/>
      <c r="T1350" s="1363"/>
      <c r="U1350" s="1363"/>
      <c r="V1350" s="1363"/>
      <c r="W1350" s="1363"/>
      <c r="X1350" s="2318"/>
      <c r="Y1350" s="1243"/>
      <c r="Z1350" s="141"/>
      <c r="AA1350" s="794">
        <f>IF(C1350="?",0,IF(C1350&lt;&gt;"",1,0))+IF(G1350="?",0,IF(G1350&lt;&gt;"",1,0))</f>
        <v>0</v>
      </c>
    </row>
    <row r="1351" spans="1:28" s="313" customFormat="1" ht="5.25" customHeight="1" thickTop="1" x14ac:dyDescent="0.2">
      <c r="A1351" s="269"/>
      <c r="B1351" s="216"/>
      <c r="C1351" s="1141"/>
      <c r="D1351" s="1134"/>
      <c r="E1351" s="215"/>
      <c r="F1351" s="215"/>
      <c r="G1351" s="1146"/>
      <c r="H1351" s="227"/>
      <c r="I1351" s="227"/>
      <c r="J1351" s="227"/>
      <c r="K1351" s="227"/>
      <c r="L1351" s="227"/>
      <c r="M1351" s="227"/>
      <c r="N1351" s="227"/>
      <c r="O1351" s="227"/>
      <c r="P1351" s="227"/>
      <c r="Q1351" s="227"/>
      <c r="R1351" s="227"/>
      <c r="S1351" s="227"/>
      <c r="T1351" s="227"/>
      <c r="U1351" s="227"/>
      <c r="V1351" s="227"/>
      <c r="W1351" s="227"/>
      <c r="X1351" s="1147"/>
      <c r="Y1351" s="1243"/>
      <c r="Z1351" s="141"/>
      <c r="AA1351" s="794"/>
    </row>
    <row r="1352" spans="1:28" s="313" customFormat="1" ht="9" customHeight="1" x14ac:dyDescent="0.2">
      <c r="A1352" s="265" t="str">
        <f>IF(L1295&lt;&gt;"",L1295,"")</f>
        <v/>
      </c>
      <c r="B1352" s="635"/>
      <c r="C1352" s="262"/>
      <c r="D1352" s="262"/>
      <c r="E1352" s="262"/>
      <c r="F1352" s="262"/>
      <c r="G1352" s="262"/>
      <c r="H1352" s="262"/>
      <c r="I1352" s="262"/>
      <c r="J1352" s="262"/>
      <c r="K1352" s="262"/>
      <c r="L1352" s="262"/>
      <c r="M1352" s="262"/>
      <c r="N1352" s="262"/>
      <c r="O1352" s="262"/>
      <c r="P1352" s="262"/>
      <c r="Q1352" s="262"/>
      <c r="R1352" s="262"/>
      <c r="S1352" s="262"/>
      <c r="T1352" s="262"/>
      <c r="U1352" s="262"/>
      <c r="V1352" s="262"/>
      <c r="W1352" s="262"/>
      <c r="X1352" s="262"/>
      <c r="Y1352" s="668"/>
      <c r="Z1352" s="196"/>
      <c r="AA1352" s="794"/>
    </row>
    <row r="1353" spans="1:28" s="313" customFormat="1" ht="5.25" customHeight="1" x14ac:dyDescent="0.2">
      <c r="A1353" s="269"/>
      <c r="B1353" s="1237"/>
      <c r="C1353" s="817"/>
      <c r="D1353" s="817"/>
      <c r="E1353" s="817"/>
      <c r="F1353" s="817"/>
      <c r="G1353" s="817"/>
      <c r="H1353" s="817"/>
      <c r="I1353" s="817"/>
      <c r="J1353" s="817"/>
      <c r="K1353" s="817"/>
      <c r="L1353" s="817"/>
      <c r="M1353" s="817"/>
      <c r="N1353" s="817"/>
      <c r="O1353" s="817"/>
      <c r="P1353" s="817"/>
      <c r="Q1353" s="817"/>
      <c r="R1353" s="817"/>
      <c r="S1353" s="817"/>
      <c r="T1353" s="817"/>
      <c r="U1353" s="817"/>
      <c r="V1353" s="817"/>
      <c r="W1353" s="817"/>
      <c r="X1353" s="817"/>
      <c r="Y1353" s="1238"/>
      <c r="Z1353" s="871"/>
      <c r="AA1353" s="794"/>
    </row>
    <row r="1354" spans="1:28" s="313" customFormat="1" ht="24" customHeight="1" x14ac:dyDescent="0.2">
      <c r="A1354" s="385"/>
      <c r="B1354" s="259"/>
      <c r="C1354" s="224" t="s">
        <v>1759</v>
      </c>
      <c r="D1354" s="627"/>
      <c r="E1354" s="627"/>
      <c r="F1354" s="627"/>
      <c r="G1354" s="627"/>
      <c r="H1354" s="627"/>
      <c r="I1354" s="627"/>
      <c r="J1354" s="627"/>
      <c r="K1354" s="627"/>
      <c r="L1354" s="627"/>
      <c r="M1354" s="2319" t="str">
        <f>IF(J1316&lt;&gt;"",J1316,"")</f>
        <v/>
      </c>
      <c r="N1354" s="1751"/>
      <c r="O1354" s="1751"/>
      <c r="P1354" s="1751"/>
      <c r="Q1354" s="1751"/>
      <c r="R1354" s="1751"/>
      <c r="S1354" s="1751"/>
      <c r="T1354" s="1751"/>
      <c r="U1354" s="1751"/>
      <c r="V1354" s="1751"/>
      <c r="W1354" s="1751"/>
      <c r="X1354" s="1751"/>
      <c r="Y1354" s="206"/>
      <c r="Z1354" s="175"/>
      <c r="AA1354" s="794"/>
    </row>
    <row r="1355" spans="1:28" s="764" customFormat="1" ht="5.25" customHeight="1" x14ac:dyDescent="0.2">
      <c r="A1355" s="269"/>
      <c r="B1355" s="216"/>
      <c r="C1355" s="627"/>
      <c r="D1355" s="628"/>
      <c r="E1355" s="627"/>
      <c r="F1355" s="627"/>
      <c r="G1355" s="627"/>
      <c r="H1355" s="627"/>
      <c r="I1355" s="627"/>
      <c r="J1355" s="627"/>
      <c r="K1355" s="627"/>
      <c r="L1355" s="627"/>
      <c r="M1355" s="627"/>
      <c r="N1355" s="627"/>
      <c r="O1355" s="627"/>
      <c r="P1355" s="627"/>
      <c r="Q1355" s="627"/>
      <c r="R1355" s="627"/>
      <c r="S1355" s="1241"/>
      <c r="T1355" s="1241"/>
      <c r="U1355" s="1241"/>
      <c r="V1355" s="1241"/>
      <c r="W1355" s="1241"/>
      <c r="X1355" s="1241"/>
      <c r="Y1355" s="1243"/>
      <c r="Z1355" s="141"/>
      <c r="AA1355" s="797"/>
      <c r="AB1355" s="313"/>
    </row>
    <row r="1356" spans="1:28" s="312" customFormat="1" ht="15" customHeight="1" x14ac:dyDescent="0.2">
      <c r="A1356" s="397" t="s">
        <v>219</v>
      </c>
      <c r="B1356" s="155"/>
      <c r="C1356" s="2320" t="s">
        <v>1054</v>
      </c>
      <c r="D1356" s="2321"/>
      <c r="E1356" s="2321"/>
      <c r="F1356" s="2321"/>
      <c r="G1356" s="2321"/>
      <c r="H1356" s="2321"/>
      <c r="I1356" s="2321"/>
      <c r="J1356" s="2321"/>
      <c r="K1356" s="2321"/>
      <c r="L1356" s="2321"/>
      <c r="M1356" s="2321"/>
      <c r="N1356" s="2321"/>
      <c r="O1356" s="2321"/>
      <c r="P1356" s="2321"/>
      <c r="Q1356" s="2321"/>
      <c r="R1356" s="2321"/>
      <c r="S1356" s="2321"/>
      <c r="T1356" s="2322"/>
      <c r="U1356" s="2322"/>
      <c r="V1356" s="2322"/>
      <c r="W1356" s="2322"/>
      <c r="X1356" s="2323"/>
      <c r="Y1356" s="225"/>
      <c r="Z1356" s="156"/>
      <c r="AA1356" s="794"/>
      <c r="AB1356" s="313"/>
    </row>
    <row r="1357" spans="1:28" s="313" customFormat="1" ht="9" customHeight="1" x14ac:dyDescent="0.2">
      <c r="A1357" s="269"/>
      <c r="B1357" s="259"/>
      <c r="C1357" s="627"/>
      <c r="D1357" s="627"/>
      <c r="E1357" s="627"/>
      <c r="F1357" s="627"/>
      <c r="G1357" s="627"/>
      <c r="H1357" s="627"/>
      <c r="I1357" s="627"/>
      <c r="J1357" s="627"/>
      <c r="K1357" s="627"/>
      <c r="L1357" s="627"/>
      <c r="M1357" s="627"/>
      <c r="N1357" s="627"/>
      <c r="O1357" s="627"/>
      <c r="P1357" s="627"/>
      <c r="Q1357" s="627"/>
      <c r="R1357" s="627"/>
      <c r="S1357" s="627"/>
      <c r="T1357" s="627"/>
      <c r="U1357" s="627"/>
      <c r="V1357" s="627"/>
      <c r="W1357" s="627"/>
      <c r="X1357" s="627"/>
      <c r="Y1357" s="206"/>
      <c r="Z1357" s="175"/>
      <c r="AA1357" s="794"/>
    </row>
    <row r="1358" spans="1:28" s="313" customFormat="1" ht="21" customHeight="1" x14ac:dyDescent="0.2">
      <c r="A1358" s="272" t="s">
        <v>1744</v>
      </c>
      <c r="B1358" s="216"/>
      <c r="C1358" s="627"/>
      <c r="D1358" s="1213" t="s">
        <v>849</v>
      </c>
      <c r="E1358" s="627" t="s">
        <v>1673</v>
      </c>
      <c r="F1358" s="627"/>
      <c r="G1358" s="627"/>
      <c r="H1358" s="627"/>
      <c r="I1358" s="627"/>
      <c r="J1358" s="627"/>
      <c r="K1358" s="627"/>
      <c r="L1358" s="627"/>
      <c r="M1358" s="627"/>
      <c r="N1358" s="627"/>
      <c r="O1358" s="627"/>
      <c r="P1358" s="627"/>
      <c r="Q1358" s="627"/>
      <c r="R1358" s="627"/>
      <c r="S1358" s="627"/>
      <c r="T1358" s="627"/>
      <c r="U1358" s="627"/>
      <c r="V1358" s="627"/>
      <c r="W1358" s="627"/>
      <c r="X1358" s="627"/>
      <c r="Y1358" s="206"/>
      <c r="Z1358" s="141"/>
      <c r="AA1358" s="794">
        <f>IF(D1358="?",0,IF(D1358&lt;&gt;"",1,0))</f>
        <v>0</v>
      </c>
    </row>
    <row r="1359" spans="1:28" s="764" customFormat="1" ht="5.25" customHeight="1" x14ac:dyDescent="0.2">
      <c r="A1359" s="269"/>
      <c r="B1359" s="216"/>
      <c r="C1359" s="627"/>
      <c r="D1359" s="628"/>
      <c r="E1359" s="627"/>
      <c r="F1359" s="627"/>
      <c r="G1359" s="627"/>
      <c r="H1359" s="627"/>
      <c r="I1359" s="627"/>
      <c r="J1359" s="627"/>
      <c r="K1359" s="627"/>
      <c r="L1359" s="627"/>
      <c r="M1359" s="627"/>
      <c r="N1359" s="627"/>
      <c r="O1359" s="627"/>
      <c r="P1359" s="627"/>
      <c r="Q1359" s="627"/>
      <c r="R1359" s="627"/>
      <c r="S1359" s="1241"/>
      <c r="T1359" s="1241"/>
      <c r="U1359" s="1241"/>
      <c r="V1359" s="1241"/>
      <c r="W1359" s="1241"/>
      <c r="X1359" s="1241"/>
      <c r="Y1359" s="1243"/>
      <c r="Z1359" s="141"/>
      <c r="AA1359" s="797"/>
      <c r="AB1359" s="313"/>
    </row>
    <row r="1360" spans="1:28" s="313" customFormat="1" ht="21" customHeight="1" x14ac:dyDescent="0.2">
      <c r="A1360" s="272" t="s">
        <v>1745</v>
      </c>
      <c r="B1360" s="216"/>
      <c r="C1360" s="627"/>
      <c r="D1360" s="1213" t="s">
        <v>849</v>
      </c>
      <c r="E1360" s="627" t="s">
        <v>1672</v>
      </c>
      <c r="F1360" s="627"/>
      <c r="G1360" s="627"/>
      <c r="H1360" s="627"/>
      <c r="I1360" s="627"/>
      <c r="J1360" s="627"/>
      <c r="K1360" s="627"/>
      <c r="L1360" s="627"/>
      <c r="M1360" s="627"/>
      <c r="N1360" s="627"/>
      <c r="O1360" s="627"/>
      <c r="P1360" s="627"/>
      <c r="Q1360" s="627"/>
      <c r="R1360" s="1241"/>
      <c r="S1360" s="1241"/>
      <c r="T1360" s="1241"/>
      <c r="U1360" s="1241"/>
      <c r="V1360" s="1241"/>
      <c r="W1360" s="1241"/>
      <c r="X1360" s="627"/>
      <c r="Y1360" s="206"/>
      <c r="Z1360" s="141"/>
      <c r="AA1360" s="794">
        <f>IF(D1360="?",0,IF(D1360&lt;&gt;"",1,0))</f>
        <v>0</v>
      </c>
    </row>
    <row r="1361" spans="1:28" s="764" customFormat="1" ht="5.25" customHeight="1" x14ac:dyDescent="0.2">
      <c r="A1361" s="269"/>
      <c r="B1361" s="216"/>
      <c r="C1361" s="627"/>
      <c r="D1361" s="628"/>
      <c r="E1361" s="627"/>
      <c r="F1361" s="627"/>
      <c r="G1361" s="627"/>
      <c r="H1361" s="627"/>
      <c r="I1361" s="627"/>
      <c r="J1361" s="627"/>
      <c r="K1361" s="627"/>
      <c r="L1361" s="627"/>
      <c r="M1361" s="627"/>
      <c r="N1361" s="627"/>
      <c r="O1361" s="627"/>
      <c r="P1361" s="627"/>
      <c r="Q1361" s="627"/>
      <c r="R1361" s="627"/>
      <c r="S1361" s="1241"/>
      <c r="T1361" s="1241"/>
      <c r="U1361" s="1241"/>
      <c r="V1361" s="1241"/>
      <c r="W1361" s="1241"/>
      <c r="X1361" s="1241"/>
      <c r="Y1361" s="1243"/>
      <c r="Z1361" s="141"/>
      <c r="AA1361" s="797"/>
      <c r="AB1361" s="313"/>
    </row>
    <row r="1362" spans="1:28" s="313" customFormat="1" ht="21" customHeight="1" x14ac:dyDescent="0.2">
      <c r="A1362" s="272" t="s">
        <v>1659</v>
      </c>
      <c r="B1362" s="216"/>
      <c r="C1362" s="627"/>
      <c r="D1362" s="1213" t="s">
        <v>849</v>
      </c>
      <c r="E1362" s="627" t="s">
        <v>1834</v>
      </c>
      <c r="F1362" s="627"/>
      <c r="G1362" s="627"/>
      <c r="H1362" s="627"/>
      <c r="I1362" s="627"/>
      <c r="J1362" s="627"/>
      <c r="K1362" s="627"/>
      <c r="L1362" s="627"/>
      <c r="M1362" s="627"/>
      <c r="N1362" s="1213" t="s">
        <v>849</v>
      </c>
      <c r="O1362" s="627" t="s">
        <v>1656</v>
      </c>
      <c r="P1362" s="627"/>
      <c r="Q1362" s="627"/>
      <c r="R1362" s="1241"/>
      <c r="S1362" s="1241"/>
      <c r="T1362" s="1241"/>
      <c r="U1362" s="1241"/>
      <c r="V1362" s="1241"/>
      <c r="W1362" s="1241"/>
      <c r="X1362" s="627"/>
      <c r="Y1362" s="206"/>
      <c r="Z1362" s="141"/>
      <c r="AA1362" s="794">
        <f>IF(D1362="?",0,IF(D1362&lt;&gt;"",1,0))+IF(N1362="?",0,IF(N1362&lt;&gt;"",1,0))</f>
        <v>0</v>
      </c>
    </row>
    <row r="1363" spans="1:28" s="764" customFormat="1" ht="5.25" customHeight="1" x14ac:dyDescent="0.2">
      <c r="A1363" s="269"/>
      <c r="B1363" s="216"/>
      <c r="C1363" s="627"/>
      <c r="D1363" s="628"/>
      <c r="E1363" s="627"/>
      <c r="F1363" s="627"/>
      <c r="G1363" s="627"/>
      <c r="H1363" s="627"/>
      <c r="I1363" s="627"/>
      <c r="J1363" s="627"/>
      <c r="K1363" s="627"/>
      <c r="L1363" s="627"/>
      <c r="M1363" s="627"/>
      <c r="N1363" s="627"/>
      <c r="O1363" s="627"/>
      <c r="P1363" s="627"/>
      <c r="Q1363" s="627"/>
      <c r="R1363" s="627"/>
      <c r="S1363" s="1241"/>
      <c r="T1363" s="1241"/>
      <c r="U1363" s="1241"/>
      <c r="V1363" s="1241"/>
      <c r="W1363" s="1241"/>
      <c r="X1363" s="1241"/>
      <c r="Y1363" s="1243"/>
      <c r="Z1363" s="141"/>
      <c r="AA1363" s="797"/>
      <c r="AB1363" s="313"/>
    </row>
    <row r="1364" spans="1:28" s="313" customFormat="1" ht="21" customHeight="1" x14ac:dyDescent="0.2">
      <c r="A1364" s="272" t="s">
        <v>1662</v>
      </c>
      <c r="B1364" s="216"/>
      <c r="C1364" s="627"/>
      <c r="D1364" s="1213" t="s">
        <v>849</v>
      </c>
      <c r="E1364" s="627" t="s">
        <v>1044</v>
      </c>
      <c r="F1364" s="627"/>
      <c r="G1364" s="627"/>
      <c r="H1364" s="627"/>
      <c r="I1364" s="1213" t="s">
        <v>849</v>
      </c>
      <c r="J1364" s="627" t="s">
        <v>1046</v>
      </c>
      <c r="K1364" s="627"/>
      <c r="L1364" s="627"/>
      <c r="M1364" s="627"/>
      <c r="N1364" s="1213" t="s">
        <v>849</v>
      </c>
      <c r="O1364" s="627" t="s">
        <v>1660</v>
      </c>
      <c r="P1364" s="627"/>
      <c r="Q1364" s="627"/>
      <c r="R1364" s="1241"/>
      <c r="S1364" s="1241"/>
      <c r="T1364" s="1241"/>
      <c r="U1364" s="1241"/>
      <c r="V1364" s="1241"/>
      <c r="W1364" s="1241"/>
      <c r="X1364" s="627"/>
      <c r="Y1364" s="206"/>
      <c r="Z1364" s="141"/>
      <c r="AA1364" s="794">
        <f>IF(D1364="?",0,IF(D1364&lt;&gt;"",1,0))+IF(I1364="?",0,IF(I1364&lt;&gt;"",1,0))+IF(N1364="?",0,IF(N1364&lt;&gt;"",1,0))</f>
        <v>0</v>
      </c>
    </row>
    <row r="1365" spans="1:28" s="764" customFormat="1" ht="5.25" customHeight="1" x14ac:dyDescent="0.2">
      <c r="A1365" s="269"/>
      <c r="B1365" s="216"/>
      <c r="C1365" s="627"/>
      <c r="D1365" s="628"/>
      <c r="E1365" s="627"/>
      <c r="F1365" s="627"/>
      <c r="G1365" s="627"/>
      <c r="H1365" s="627"/>
      <c r="I1365" s="627"/>
      <c r="J1365" s="627"/>
      <c r="K1365" s="627"/>
      <c r="L1365" s="627"/>
      <c r="M1365" s="627"/>
      <c r="N1365" s="627"/>
      <c r="O1365" s="627"/>
      <c r="P1365" s="627"/>
      <c r="Q1365" s="627"/>
      <c r="R1365" s="1241"/>
      <c r="S1365" s="1241"/>
      <c r="T1365" s="1241"/>
      <c r="U1365" s="1241"/>
      <c r="V1365" s="1241"/>
      <c r="W1365" s="1241"/>
      <c r="X1365" s="627"/>
      <c r="Y1365" s="1243"/>
      <c r="Z1365" s="141"/>
      <c r="AA1365" s="797"/>
      <c r="AB1365" s="313"/>
    </row>
    <row r="1366" spans="1:28" s="313" customFormat="1" ht="21" customHeight="1" x14ac:dyDescent="0.2">
      <c r="A1366" s="272" t="s">
        <v>1663</v>
      </c>
      <c r="B1366" s="216"/>
      <c r="C1366" s="627"/>
      <c r="D1366" s="1213" t="s">
        <v>849</v>
      </c>
      <c r="E1366" s="627" t="s">
        <v>1045</v>
      </c>
      <c r="F1366" s="627"/>
      <c r="G1366" s="627"/>
      <c r="H1366" s="627"/>
      <c r="I1366" s="1213" t="s">
        <v>849</v>
      </c>
      <c r="J1366" s="627" t="s">
        <v>1657</v>
      </c>
      <c r="K1366" s="627"/>
      <c r="L1366" s="627"/>
      <c r="M1366" s="627"/>
      <c r="N1366" s="1213" t="s">
        <v>849</v>
      </c>
      <c r="O1366" s="627" t="s">
        <v>1658</v>
      </c>
      <c r="P1366" s="627"/>
      <c r="Q1366" s="627"/>
      <c r="R1366" s="1241"/>
      <c r="S1366" s="1241"/>
      <c r="T1366" s="1241"/>
      <c r="U1366" s="1241"/>
      <c r="V1366" s="1241"/>
      <c r="W1366" s="1241"/>
      <c r="X1366" s="627"/>
      <c r="Y1366" s="206"/>
      <c r="Z1366" s="141"/>
      <c r="AA1366" s="794">
        <f>IF(D1366="?",0,IF(D1366&lt;&gt;"",1,0))+IF(I1366="?",0,IF(I1366&lt;&gt;"",1,0))+IF(N1366="?",0,IF(N1366&lt;&gt;"",1,0))</f>
        <v>0</v>
      </c>
    </row>
    <row r="1367" spans="1:28" s="764" customFormat="1" ht="5.25" customHeight="1" x14ac:dyDescent="0.2">
      <c r="A1367" s="269"/>
      <c r="B1367" s="216"/>
      <c r="C1367" s="627"/>
      <c r="D1367" s="628"/>
      <c r="E1367" s="628"/>
      <c r="F1367" s="628"/>
      <c r="G1367" s="628"/>
      <c r="H1367" s="628"/>
      <c r="I1367" s="628"/>
      <c r="J1367" s="628"/>
      <c r="K1367" s="628"/>
      <c r="L1367" s="628"/>
      <c r="M1367" s="627"/>
      <c r="N1367" s="627"/>
      <c r="O1367" s="628"/>
      <c r="P1367" s="628"/>
      <c r="Q1367" s="628"/>
      <c r="R1367" s="664"/>
      <c r="S1367" s="664"/>
      <c r="T1367" s="664"/>
      <c r="U1367" s="664"/>
      <c r="V1367" s="664"/>
      <c r="W1367" s="664"/>
      <c r="X1367" s="628"/>
      <c r="Y1367" s="1243"/>
      <c r="Z1367" s="141"/>
      <c r="AA1367" s="797"/>
      <c r="AB1367" s="313"/>
    </row>
    <row r="1368" spans="1:28" s="313" customFormat="1" ht="21" customHeight="1" x14ac:dyDescent="0.2">
      <c r="A1368" s="272" t="s">
        <v>1661</v>
      </c>
      <c r="B1368" s="216"/>
      <c r="C1368" s="627"/>
      <c r="D1368" s="627" t="s">
        <v>1053</v>
      </c>
      <c r="E1368" s="628"/>
      <c r="F1368" s="2324"/>
      <c r="G1368" s="2324"/>
      <c r="H1368" s="2324"/>
      <c r="I1368" s="2324"/>
      <c r="J1368" s="2324"/>
      <c r="K1368" s="1400"/>
      <c r="L1368" s="1400"/>
      <c r="M1368" s="1400"/>
      <c r="N1368" s="1400"/>
      <c r="O1368" s="1400"/>
      <c r="P1368" s="1400"/>
      <c r="Q1368" s="1400"/>
      <c r="R1368" s="1400"/>
      <c r="S1368" s="1400"/>
      <c r="T1368" s="1400"/>
      <c r="U1368" s="1400"/>
      <c r="V1368" s="1400"/>
      <c r="W1368" s="1400"/>
      <c r="X1368" s="1400"/>
      <c r="Y1368" s="206"/>
      <c r="Z1368" s="141"/>
      <c r="AA1368" s="794">
        <f>IF(F1368="?",0,IF(F1368&lt;&gt;"",1,0))</f>
        <v>0</v>
      </c>
    </row>
    <row r="1369" spans="1:28" ht="9" customHeight="1" x14ac:dyDescent="0.2">
      <c r="A1369" s="269"/>
      <c r="B1369" s="259"/>
      <c r="C1369" s="627"/>
      <c r="D1369" s="627"/>
      <c r="E1369" s="627"/>
      <c r="F1369" s="627"/>
      <c r="G1369" s="627"/>
      <c r="H1369" s="627"/>
      <c r="I1369" s="627"/>
      <c r="J1369" s="627"/>
      <c r="K1369" s="627"/>
      <c r="L1369" s="627"/>
      <c r="M1369" s="627"/>
      <c r="N1369" s="528"/>
      <c r="O1369" s="528"/>
      <c r="P1369" s="528"/>
      <c r="Q1369" s="528"/>
      <c r="R1369" s="627"/>
      <c r="S1369" s="627"/>
      <c r="T1369" s="627"/>
      <c r="U1369" s="528"/>
      <c r="V1369" s="528"/>
      <c r="W1369" s="528"/>
      <c r="X1369" s="528"/>
      <c r="Y1369" s="172"/>
      <c r="Z1369" s="175"/>
      <c r="AA1369" s="794"/>
      <c r="AB1369" s="313"/>
    </row>
    <row r="1370" spans="1:28" s="313" customFormat="1" ht="5.45" customHeight="1" x14ac:dyDescent="0.2">
      <c r="A1370" s="269"/>
      <c r="B1370" s="757"/>
      <c r="C1370" s="758"/>
      <c r="D1370" s="758"/>
      <c r="E1370" s="758"/>
      <c r="F1370" s="758"/>
      <c r="G1370" s="758"/>
      <c r="H1370" s="758"/>
      <c r="I1370" s="758"/>
      <c r="J1370" s="758"/>
      <c r="K1370" s="758"/>
      <c r="L1370" s="758"/>
      <c r="M1370" s="758"/>
      <c r="N1370" s="758"/>
      <c r="O1370" s="758"/>
      <c r="P1370" s="758"/>
      <c r="Q1370" s="758"/>
      <c r="R1370" s="758"/>
      <c r="S1370" s="758"/>
      <c r="T1370" s="758"/>
      <c r="U1370" s="758"/>
      <c r="V1370" s="669"/>
      <c r="W1370" s="669"/>
      <c r="X1370" s="669"/>
      <c r="Y1370" s="669"/>
      <c r="Z1370" s="670"/>
      <c r="AA1370" s="794"/>
    </row>
    <row r="1371" spans="1:28" s="712" customFormat="1" ht="36" customHeight="1" x14ac:dyDescent="0.2">
      <c r="A1371" s="269"/>
      <c r="B1371" s="211"/>
      <c r="C1371" s="2204" t="s">
        <v>751</v>
      </c>
      <c r="D1371" s="2325"/>
      <c r="E1371" s="2325"/>
      <c r="F1371" s="2325"/>
      <c r="G1371" s="2325"/>
      <c r="H1371" s="2325"/>
      <c r="I1371" s="2325"/>
      <c r="J1371" s="2325"/>
      <c r="K1371" s="2325"/>
      <c r="L1371" s="2325"/>
      <c r="M1371" s="2325"/>
      <c r="N1371" s="2325"/>
      <c r="O1371" s="2325"/>
      <c r="P1371" s="2325"/>
      <c r="Q1371" s="2325"/>
      <c r="R1371" s="2325"/>
      <c r="S1371" s="2325"/>
      <c r="T1371" s="2325"/>
      <c r="U1371" s="2325"/>
      <c r="V1371" s="2325"/>
      <c r="W1371" s="2325"/>
      <c r="X1371" s="2326"/>
      <c r="Y1371" s="594"/>
      <c r="Z1371" s="1231"/>
      <c r="AA1371" s="794"/>
      <c r="AB1371" s="313"/>
    </row>
    <row r="1372" spans="1:28" s="313" customFormat="1" ht="5.25" customHeight="1" x14ac:dyDescent="0.2">
      <c r="A1372" s="269"/>
      <c r="B1372" s="216"/>
      <c r="C1372" s="628"/>
      <c r="D1372" s="628"/>
      <c r="E1372" s="628"/>
      <c r="F1372" s="628"/>
      <c r="G1372" s="628"/>
      <c r="H1372" s="628"/>
      <c r="I1372" s="628"/>
      <c r="J1372" s="628"/>
      <c r="K1372" s="628"/>
      <c r="L1372" s="628"/>
      <c r="M1372" s="628"/>
      <c r="N1372" s="628"/>
      <c r="O1372" s="628"/>
      <c r="P1372" s="628"/>
      <c r="Q1372" s="628"/>
      <c r="R1372" s="628"/>
      <c r="S1372" s="628"/>
      <c r="T1372" s="628"/>
      <c r="U1372" s="628"/>
      <c r="V1372" s="628"/>
      <c r="W1372" s="628"/>
      <c r="X1372" s="628"/>
      <c r="Y1372" s="628"/>
      <c r="Z1372" s="141"/>
      <c r="AA1372" s="794"/>
    </row>
    <row r="1373" spans="1:28" s="767" customFormat="1" ht="22.5" customHeight="1" x14ac:dyDescent="0.2">
      <c r="A1373" s="269"/>
      <c r="B1373" s="759"/>
      <c r="C1373" s="624" t="s">
        <v>1047</v>
      </c>
      <c r="D1373" s="624"/>
      <c r="E1373" s="624"/>
      <c r="F1373" s="624"/>
      <c r="G1373" s="624"/>
      <c r="H1373" s="624"/>
      <c r="I1373" s="624"/>
      <c r="J1373" s="624"/>
      <c r="K1373" s="624"/>
      <c r="L1373" s="624"/>
      <c r="M1373" s="624"/>
      <c r="N1373" s="624"/>
      <c r="O1373" s="624"/>
      <c r="P1373" s="624"/>
      <c r="Q1373" s="624"/>
      <c r="R1373" s="627"/>
      <c r="S1373" s="627"/>
      <c r="T1373" s="627"/>
      <c r="U1373" s="627"/>
      <c r="V1373" s="627"/>
      <c r="W1373" s="627"/>
      <c r="X1373" s="627"/>
      <c r="Y1373" s="1228"/>
      <c r="Z1373" s="766"/>
      <c r="AA1373" s="794"/>
      <c r="AB1373" s="313"/>
    </row>
    <row r="1374" spans="1:28" s="313" customFormat="1" ht="5.25" customHeight="1" x14ac:dyDescent="0.2">
      <c r="A1374" s="269"/>
      <c r="B1374" s="216"/>
      <c r="C1374" s="628"/>
      <c r="D1374" s="1230"/>
      <c r="E1374" s="1230"/>
      <c r="F1374" s="628"/>
      <c r="G1374" s="628"/>
      <c r="H1374" s="628"/>
      <c r="I1374" s="628"/>
      <c r="J1374" s="628"/>
      <c r="K1374" s="628"/>
      <c r="L1374" s="628"/>
      <c r="M1374" s="628"/>
      <c r="N1374" s="628"/>
      <c r="O1374" s="628"/>
      <c r="P1374" s="628"/>
      <c r="Q1374" s="628"/>
      <c r="R1374" s="628"/>
      <c r="S1374" s="628"/>
      <c r="T1374" s="628"/>
      <c r="U1374" s="628"/>
      <c r="V1374" s="628"/>
      <c r="W1374" s="628"/>
      <c r="X1374" s="628"/>
      <c r="Y1374" s="628"/>
      <c r="Z1374" s="141"/>
      <c r="AA1374" s="794"/>
    </row>
    <row r="1375" spans="1:28" s="313" customFormat="1" ht="21" customHeight="1" x14ac:dyDescent="0.2">
      <c r="A1375" s="269" t="s">
        <v>1075</v>
      </c>
      <c r="B1375" s="216"/>
      <c r="C1375" s="628" t="s">
        <v>69</v>
      </c>
      <c r="D1375" s="1242"/>
      <c r="E1375" s="1242"/>
      <c r="F1375" s="628"/>
      <c r="G1375" s="628"/>
      <c r="H1375" s="628"/>
      <c r="I1375" s="1785"/>
      <c r="J1375" s="1786"/>
      <c r="K1375" s="1786"/>
      <c r="L1375" s="1786"/>
      <c r="M1375" s="1786"/>
      <c r="N1375" s="1786"/>
      <c r="O1375" s="1786"/>
      <c r="P1375" s="1786"/>
      <c r="Q1375" s="1786"/>
      <c r="R1375" s="1786"/>
      <c r="S1375" s="1786"/>
      <c r="T1375" s="1786"/>
      <c r="U1375" s="1786"/>
      <c r="V1375" s="1786"/>
      <c r="W1375" s="1786"/>
      <c r="X1375" s="1787"/>
      <c r="Y1375" s="628"/>
      <c r="Z1375" s="141"/>
      <c r="AA1375" s="794">
        <f>IF(I1375="?",0,IF(I1375&lt;&gt;"",1,0))</f>
        <v>0</v>
      </c>
    </row>
    <row r="1376" spans="1:28" s="313" customFormat="1" ht="5.25" customHeight="1" x14ac:dyDescent="0.2">
      <c r="A1376" s="269"/>
      <c r="B1376" s="216"/>
      <c r="C1376" s="627"/>
      <c r="D1376" s="1242"/>
      <c r="E1376" s="1242"/>
      <c r="F1376" s="628"/>
      <c r="G1376" s="628"/>
      <c r="H1376" s="628"/>
      <c r="I1376" s="628"/>
      <c r="J1376" s="628"/>
      <c r="K1376" s="628"/>
      <c r="L1376" s="628"/>
      <c r="M1376" s="628"/>
      <c r="N1376" s="628"/>
      <c r="O1376" s="628"/>
      <c r="P1376" s="628"/>
      <c r="Q1376" s="628"/>
      <c r="R1376" s="628"/>
      <c r="S1376" s="628"/>
      <c r="T1376" s="628"/>
      <c r="U1376" s="628"/>
      <c r="V1376" s="628"/>
      <c r="W1376" s="628"/>
      <c r="X1376" s="628"/>
      <c r="Y1376" s="628"/>
      <c r="Z1376" s="141"/>
      <c r="AA1376" s="794"/>
    </row>
    <row r="1377" spans="1:28" s="313" customFormat="1" ht="21" customHeight="1" x14ac:dyDescent="0.2">
      <c r="A1377" s="269" t="s">
        <v>1076</v>
      </c>
      <c r="B1377" s="221"/>
      <c r="C1377" s="628" t="s">
        <v>51</v>
      </c>
      <c r="D1377" s="1242"/>
      <c r="E1377" s="1242"/>
      <c r="F1377" s="628"/>
      <c r="G1377" s="628"/>
      <c r="H1377" s="628"/>
      <c r="I1377" s="1785"/>
      <c r="J1377" s="1786"/>
      <c r="K1377" s="1786"/>
      <c r="L1377" s="1786"/>
      <c r="M1377" s="1786"/>
      <c r="N1377" s="1786"/>
      <c r="O1377" s="1786"/>
      <c r="P1377" s="1786"/>
      <c r="Q1377" s="1786"/>
      <c r="R1377" s="1786"/>
      <c r="S1377" s="1786"/>
      <c r="T1377" s="1786"/>
      <c r="U1377" s="1786"/>
      <c r="V1377" s="1786"/>
      <c r="W1377" s="1786"/>
      <c r="X1377" s="1787"/>
      <c r="Y1377" s="628"/>
      <c r="Z1377" s="141"/>
      <c r="AA1377" s="794">
        <f>IF(I1377="?",0,IF(I1377&lt;&gt;"",1,0))</f>
        <v>0</v>
      </c>
    </row>
    <row r="1378" spans="1:28" s="313" customFormat="1" ht="5.25" customHeight="1" x14ac:dyDescent="0.2">
      <c r="A1378" s="269"/>
      <c r="B1378" s="216"/>
      <c r="C1378" s="627"/>
      <c r="D1378" s="1242"/>
      <c r="E1378" s="1242"/>
      <c r="F1378" s="628"/>
      <c r="G1378" s="628"/>
      <c r="H1378" s="628"/>
      <c r="I1378" s="628"/>
      <c r="J1378" s="628"/>
      <c r="K1378" s="628"/>
      <c r="L1378" s="628"/>
      <c r="M1378" s="628"/>
      <c r="N1378" s="628"/>
      <c r="O1378" s="628"/>
      <c r="P1378" s="628"/>
      <c r="Q1378" s="628"/>
      <c r="R1378" s="628"/>
      <c r="S1378" s="628"/>
      <c r="T1378" s="628"/>
      <c r="U1378" s="628"/>
      <c r="V1378" s="628"/>
      <c r="W1378" s="628"/>
      <c r="X1378" s="628"/>
      <c r="Y1378" s="628"/>
      <c r="Z1378" s="141"/>
      <c r="AA1378" s="794"/>
    </row>
    <row r="1379" spans="1:28" s="313" customFormat="1" ht="21" customHeight="1" x14ac:dyDescent="0.2">
      <c r="A1379" s="269" t="s">
        <v>1078</v>
      </c>
      <c r="B1379" s="221"/>
      <c r="C1379" s="628" t="s">
        <v>205</v>
      </c>
      <c r="D1379" s="1242"/>
      <c r="E1379" s="1242"/>
      <c r="F1379" s="628"/>
      <c r="G1379" s="628"/>
      <c r="H1379" s="628"/>
      <c r="I1379" s="1785"/>
      <c r="J1379" s="1786"/>
      <c r="K1379" s="1786"/>
      <c r="L1379" s="1786"/>
      <c r="M1379" s="1786"/>
      <c r="N1379" s="1786"/>
      <c r="O1379" s="1786"/>
      <c r="P1379" s="1786"/>
      <c r="Q1379" s="1786"/>
      <c r="R1379" s="1786"/>
      <c r="S1379" s="1786"/>
      <c r="T1379" s="1786"/>
      <c r="U1379" s="1786"/>
      <c r="V1379" s="1786"/>
      <c r="W1379" s="1786"/>
      <c r="X1379" s="1787"/>
      <c r="Y1379" s="628"/>
      <c r="Z1379" s="141"/>
      <c r="AA1379" s="794">
        <f>IF(I1379="?",0,IF(I1379&lt;&gt;"",1,0))</f>
        <v>0</v>
      </c>
    </row>
    <row r="1380" spans="1:28" s="313" customFormat="1" ht="5.25" customHeight="1" x14ac:dyDescent="0.2">
      <c r="A1380" s="269"/>
      <c r="B1380" s="214"/>
      <c r="C1380" s="215"/>
      <c r="D1380" s="215"/>
      <c r="E1380" s="215"/>
      <c r="F1380" s="215"/>
      <c r="G1380" s="215"/>
      <c r="H1380" s="215"/>
      <c r="I1380" s="215"/>
      <c r="J1380" s="215"/>
      <c r="K1380" s="215"/>
      <c r="L1380" s="215"/>
      <c r="M1380" s="215"/>
      <c r="N1380" s="215"/>
      <c r="O1380" s="215"/>
      <c r="P1380" s="215"/>
      <c r="Q1380" s="215"/>
      <c r="R1380" s="215"/>
      <c r="S1380" s="215"/>
      <c r="T1380" s="215"/>
      <c r="U1380" s="215"/>
      <c r="V1380" s="215"/>
      <c r="W1380" s="215"/>
      <c r="X1380" s="215"/>
      <c r="Y1380" s="215"/>
      <c r="Z1380" s="145"/>
      <c r="AA1380" s="794"/>
    </row>
    <row r="1381" spans="1:28" s="313" customFormat="1" ht="5.25" customHeight="1" x14ac:dyDescent="0.2">
      <c r="A1381" s="269"/>
      <c r="B1381" s="216"/>
      <c r="C1381" s="628"/>
      <c r="D1381" s="628"/>
      <c r="E1381" s="628"/>
      <c r="F1381" s="628"/>
      <c r="G1381" s="628"/>
      <c r="H1381" s="628"/>
      <c r="I1381" s="628"/>
      <c r="J1381" s="628"/>
      <c r="K1381" s="628"/>
      <c r="L1381" s="628"/>
      <c r="M1381" s="628"/>
      <c r="N1381" s="628"/>
      <c r="O1381" s="628"/>
      <c r="P1381" s="628"/>
      <c r="Q1381" s="628"/>
      <c r="R1381" s="628"/>
      <c r="S1381" s="628"/>
      <c r="T1381" s="628"/>
      <c r="U1381" s="628"/>
      <c r="V1381" s="628"/>
      <c r="W1381" s="628"/>
      <c r="X1381" s="628"/>
      <c r="Y1381" s="628"/>
      <c r="Z1381" s="141"/>
      <c r="AA1381" s="794"/>
    </row>
    <row r="1382" spans="1:28" s="711" customFormat="1" ht="36" customHeight="1" x14ac:dyDescent="0.2">
      <c r="A1382" s="269"/>
      <c r="B1382" s="211"/>
      <c r="C1382" s="2204" t="s">
        <v>750</v>
      </c>
      <c r="D1382" s="2325"/>
      <c r="E1382" s="2325"/>
      <c r="F1382" s="2325"/>
      <c r="G1382" s="2325"/>
      <c r="H1382" s="2325"/>
      <c r="I1382" s="2325"/>
      <c r="J1382" s="2325"/>
      <c r="K1382" s="2325"/>
      <c r="L1382" s="2325"/>
      <c r="M1382" s="2325"/>
      <c r="N1382" s="2325"/>
      <c r="O1382" s="2325"/>
      <c r="P1382" s="2325"/>
      <c r="Q1382" s="2325"/>
      <c r="R1382" s="2325"/>
      <c r="S1382" s="2325"/>
      <c r="T1382" s="2325"/>
      <c r="U1382" s="2325"/>
      <c r="V1382" s="2325"/>
      <c r="W1382" s="2325"/>
      <c r="X1382" s="2326"/>
      <c r="Y1382" s="594"/>
      <c r="Z1382" s="1231"/>
      <c r="AA1382" s="794"/>
      <c r="AB1382" s="313"/>
    </row>
    <row r="1383" spans="1:28" s="313" customFormat="1" ht="5.25" customHeight="1" x14ac:dyDescent="0.2">
      <c r="A1383" s="269"/>
      <c r="B1383" s="214"/>
      <c r="C1383" s="215"/>
      <c r="D1383" s="215"/>
      <c r="E1383" s="215"/>
      <c r="F1383" s="215"/>
      <c r="G1383" s="215"/>
      <c r="H1383" s="215"/>
      <c r="I1383" s="215"/>
      <c r="J1383" s="215"/>
      <c r="K1383" s="215"/>
      <c r="L1383" s="215"/>
      <c r="M1383" s="215"/>
      <c r="N1383" s="215"/>
      <c r="O1383" s="215"/>
      <c r="P1383" s="215"/>
      <c r="Q1383" s="215"/>
      <c r="R1383" s="215"/>
      <c r="S1383" s="215"/>
      <c r="T1383" s="215"/>
      <c r="U1383" s="215"/>
      <c r="V1383" s="215"/>
      <c r="W1383" s="215"/>
      <c r="X1383" s="215"/>
      <c r="Y1383" s="215"/>
      <c r="Z1383" s="145"/>
      <c r="AA1383" s="794"/>
    </row>
    <row r="1384" spans="1:28" s="313" customFormat="1" ht="5.25" customHeight="1" x14ac:dyDescent="0.2">
      <c r="A1384" s="269"/>
      <c r="B1384" s="216"/>
      <c r="C1384" s="628"/>
      <c r="D1384" s="628"/>
      <c r="E1384" s="628"/>
      <c r="F1384" s="628"/>
      <c r="G1384" s="628"/>
      <c r="H1384" s="628"/>
      <c r="I1384" s="628"/>
      <c r="J1384" s="628"/>
      <c r="K1384" s="628"/>
      <c r="L1384" s="628"/>
      <c r="M1384" s="628"/>
      <c r="N1384" s="628"/>
      <c r="O1384" s="628"/>
      <c r="P1384" s="628"/>
      <c r="Q1384" s="628"/>
      <c r="R1384" s="628"/>
      <c r="S1384" s="628"/>
      <c r="T1384" s="628"/>
      <c r="U1384" s="628"/>
      <c r="V1384" s="628"/>
      <c r="W1384" s="628"/>
      <c r="X1384" s="628"/>
      <c r="Y1384" s="628"/>
      <c r="Z1384" s="141"/>
      <c r="AA1384" s="794"/>
    </row>
    <row r="1385" spans="1:28" s="313" customFormat="1" ht="30.75" customHeight="1" x14ac:dyDescent="0.2">
      <c r="A1385" s="269" t="s">
        <v>1077</v>
      </c>
      <c r="B1385" s="216"/>
      <c r="C1385" s="1782" t="s">
        <v>837</v>
      </c>
      <c r="D1385" s="1782"/>
      <c r="E1385" s="1782"/>
      <c r="F1385" s="1782"/>
      <c r="G1385" s="1782"/>
      <c r="H1385" s="1782"/>
      <c r="I1385" s="1782"/>
      <c r="J1385" s="1782"/>
      <c r="K1385" s="1782"/>
      <c r="L1385" s="1782"/>
      <c r="M1385" s="1782"/>
      <c r="N1385" s="1675"/>
      <c r="O1385" s="1675"/>
      <c r="P1385" s="1675"/>
      <c r="Q1385" s="1675"/>
      <c r="R1385" s="1675"/>
      <c r="S1385" s="1675"/>
      <c r="T1385" s="1675"/>
      <c r="U1385" s="1229"/>
      <c r="V1385" s="1229"/>
      <c r="W1385" s="1358" t="s">
        <v>849</v>
      </c>
      <c r="X1385" s="1359"/>
      <c r="Y1385" s="628"/>
      <c r="Z1385" s="141"/>
      <c r="AA1385" s="794">
        <f>IF(W1385="?",0,IF(W1385&lt;&gt;"",1,0))</f>
        <v>0</v>
      </c>
    </row>
    <row r="1386" spans="1:28" s="313" customFormat="1" ht="10.5" customHeight="1" x14ac:dyDescent="0.2">
      <c r="A1386" s="265" t="str">
        <f>IF($L$4&lt;&gt;"",$L$4,"")</f>
        <v>00000000</v>
      </c>
      <c r="B1386" s="183"/>
      <c r="C1386" s="184"/>
      <c r="D1386" s="184"/>
      <c r="E1386" s="184"/>
      <c r="F1386" s="184"/>
      <c r="G1386" s="184"/>
      <c r="H1386" s="184"/>
      <c r="I1386" s="184"/>
      <c r="J1386" s="184"/>
      <c r="K1386" s="184"/>
      <c r="L1386" s="184"/>
      <c r="M1386" s="184"/>
      <c r="N1386" s="184"/>
      <c r="O1386" s="184"/>
      <c r="P1386" s="184"/>
      <c r="Q1386" s="184"/>
      <c r="R1386" s="184"/>
      <c r="S1386" s="184"/>
      <c r="T1386" s="184"/>
      <c r="U1386" s="184"/>
      <c r="V1386" s="184"/>
      <c r="W1386" s="184"/>
      <c r="X1386" s="184"/>
      <c r="Y1386" s="184"/>
      <c r="Z1386" s="149"/>
      <c r="AA1386" s="794"/>
    </row>
    <row r="1387" spans="1:28" s="313" customFormat="1" ht="5.25" customHeight="1" x14ac:dyDescent="0.2">
      <c r="A1387" s="269"/>
      <c r="B1387" s="757"/>
      <c r="C1387" s="758"/>
      <c r="D1387" s="758"/>
      <c r="E1387" s="758"/>
      <c r="F1387" s="758"/>
      <c r="G1387" s="758"/>
      <c r="H1387" s="758"/>
      <c r="I1387" s="758"/>
      <c r="J1387" s="758"/>
      <c r="K1387" s="758"/>
      <c r="L1387" s="758"/>
      <c r="M1387" s="758"/>
      <c r="N1387" s="758"/>
      <c r="O1387" s="758"/>
      <c r="P1387" s="758"/>
      <c r="Q1387" s="758"/>
      <c r="R1387" s="758"/>
      <c r="S1387" s="758"/>
      <c r="T1387" s="758"/>
      <c r="U1387" s="758"/>
      <c r="V1387" s="669"/>
      <c r="W1387" s="669"/>
      <c r="X1387" s="669"/>
      <c r="Y1387" s="669"/>
      <c r="Z1387" s="670"/>
      <c r="AA1387" s="794"/>
    </row>
    <row r="1388" spans="1:28" s="313" customFormat="1" ht="21" customHeight="1" x14ac:dyDescent="0.2">
      <c r="A1388" s="269"/>
      <c r="B1388" s="259"/>
      <c r="C1388" s="2361" t="s">
        <v>942</v>
      </c>
      <c r="D1388" s="2074"/>
      <c r="E1388" s="2074"/>
      <c r="F1388" s="2074"/>
      <c r="G1388" s="693" t="s">
        <v>945</v>
      </c>
      <c r="H1388" s="1432" t="str">
        <f>$L$10</f>
        <v/>
      </c>
      <c r="I1388" s="2362"/>
      <c r="J1388" s="2362"/>
      <c r="K1388" s="2362"/>
      <c r="L1388" s="2362"/>
      <c r="M1388" s="2362"/>
      <c r="N1388" s="2362"/>
      <c r="O1388" s="2362"/>
      <c r="P1388" s="2362"/>
      <c r="Q1388" s="2362"/>
      <c r="R1388" s="2362"/>
      <c r="S1388" s="2362"/>
      <c r="T1388" s="2363"/>
      <c r="U1388" s="2364" t="str">
        <f>$L$4</f>
        <v>00000000</v>
      </c>
      <c r="V1388" s="2365"/>
      <c r="W1388" s="2365"/>
      <c r="X1388" s="2366"/>
      <c r="Y1388" s="672"/>
      <c r="Z1388" s="175"/>
      <c r="AA1388" s="794">
        <f>IF(SUM(AA1389:AA1462)&gt;0,10000,0)</f>
        <v>0</v>
      </c>
    </row>
    <row r="1389" spans="1:28" ht="9" customHeight="1" x14ac:dyDescent="0.2">
      <c r="A1389" s="269"/>
      <c r="B1389" s="150"/>
      <c r="C1389" s="628"/>
      <c r="D1389" s="628"/>
      <c r="E1389" s="628"/>
      <c r="F1389" s="628"/>
      <c r="G1389" s="628"/>
      <c r="H1389" s="628"/>
      <c r="I1389" s="628"/>
      <c r="J1389" s="628"/>
      <c r="K1389" s="628"/>
      <c r="L1389" s="628"/>
      <c r="M1389" s="628"/>
      <c r="N1389" s="628"/>
      <c r="O1389" s="628"/>
      <c r="P1389" s="628"/>
      <c r="Q1389" s="628"/>
      <c r="R1389" s="628"/>
      <c r="S1389" s="628"/>
      <c r="T1389" s="628"/>
      <c r="U1389" s="628"/>
      <c r="V1389" s="628"/>
      <c r="W1389" s="628"/>
      <c r="X1389" s="628"/>
      <c r="Y1389" s="179"/>
      <c r="Z1389" s="175"/>
      <c r="AA1389" s="794"/>
      <c r="AB1389" s="313"/>
    </row>
    <row r="1390" spans="1:28" ht="21" customHeight="1" x14ac:dyDescent="0.2">
      <c r="A1390" s="272" t="s">
        <v>1070</v>
      </c>
      <c r="B1390" s="150"/>
      <c r="C1390" s="628"/>
      <c r="D1390" s="664"/>
      <c r="E1390" s="664" t="s">
        <v>1141</v>
      </c>
      <c r="F1390" s="2351"/>
      <c r="G1390" s="2352"/>
      <c r="H1390" s="2352"/>
      <c r="I1390" s="2352"/>
      <c r="J1390" s="2352"/>
      <c r="K1390" s="2352"/>
      <c r="L1390" s="2352"/>
      <c r="M1390" s="2352"/>
      <c r="N1390" s="2352"/>
      <c r="O1390" s="2352"/>
      <c r="P1390" s="2352"/>
      <c r="Q1390" s="2352"/>
      <c r="R1390" s="2352"/>
      <c r="S1390" s="2352"/>
      <c r="T1390" s="2352"/>
      <c r="U1390" s="2352"/>
      <c r="V1390" s="2352"/>
      <c r="W1390" s="2352"/>
      <c r="X1390" s="2352"/>
      <c r="Y1390" s="179"/>
      <c r="Z1390" s="175"/>
      <c r="AA1390" s="794">
        <f>IF(F1390="?",0,IF(F1390&lt;&gt;"",1,0))</f>
        <v>0</v>
      </c>
      <c r="AB1390" s="313"/>
    </row>
    <row r="1391" spans="1:28" s="313" customFormat="1" ht="5.25" customHeight="1" x14ac:dyDescent="0.2">
      <c r="A1391" s="269"/>
      <c r="B1391" s="216"/>
      <c r="C1391" s="664"/>
      <c r="D1391" s="664"/>
      <c r="E1391" s="628"/>
      <c r="F1391" s="628"/>
      <c r="G1391" s="628"/>
      <c r="H1391" s="628"/>
      <c r="I1391" s="628"/>
      <c r="J1391" s="628"/>
      <c r="K1391" s="628"/>
      <c r="L1391" s="628"/>
      <c r="M1391" s="628"/>
      <c r="N1391" s="628"/>
      <c r="O1391" s="628"/>
      <c r="P1391" s="628"/>
      <c r="Q1391" s="628"/>
      <c r="R1391" s="664"/>
      <c r="S1391" s="664"/>
      <c r="T1391" s="664"/>
      <c r="U1391" s="664"/>
      <c r="V1391" s="664"/>
      <c r="W1391" s="664"/>
      <c r="X1391" s="628"/>
      <c r="Y1391" s="1232"/>
      <c r="Z1391" s="141"/>
      <c r="AA1391" s="794"/>
    </row>
    <row r="1392" spans="1:28" ht="21" customHeight="1" x14ac:dyDescent="0.2">
      <c r="A1392" s="272" t="s">
        <v>1071</v>
      </c>
      <c r="B1392" s="150"/>
      <c r="C1392" s="628"/>
      <c r="D1392" s="628"/>
      <c r="E1392" s="664" t="s">
        <v>799</v>
      </c>
      <c r="F1392" s="2351"/>
      <c r="G1392" s="2352"/>
      <c r="H1392" s="628"/>
      <c r="I1392" s="664" t="s">
        <v>693</v>
      </c>
      <c r="J1392" s="2351"/>
      <c r="K1392" s="2352"/>
      <c r="L1392" s="2352"/>
      <c r="M1392" s="2352"/>
      <c r="N1392" s="2352"/>
      <c r="O1392" s="2352"/>
      <c r="P1392" s="2352"/>
      <c r="Q1392" s="2352"/>
      <c r="R1392" s="2352"/>
      <c r="S1392" s="2352"/>
      <c r="T1392" s="2352"/>
      <c r="U1392" s="2352"/>
      <c r="V1392" s="2352"/>
      <c r="W1392" s="2352"/>
      <c r="X1392" s="2352"/>
      <c r="Y1392" s="179"/>
      <c r="Z1392" s="175"/>
      <c r="AA1392" s="794">
        <f>IF(F1392="?",0,IF(F1392&lt;&gt;"",1,0))+IF(J1392="?",0,IF(J1392&lt;&gt;"",1,0))</f>
        <v>0</v>
      </c>
      <c r="AB1392" s="313"/>
    </row>
    <row r="1393" spans="1:28" ht="9" customHeight="1" x14ac:dyDescent="0.2">
      <c r="A1393" s="269"/>
      <c r="B1393" s="259"/>
      <c r="C1393" s="627"/>
      <c r="D1393" s="627"/>
      <c r="E1393" s="627"/>
      <c r="F1393" s="627"/>
      <c r="G1393" s="627"/>
      <c r="H1393" s="627"/>
      <c r="I1393" s="627"/>
      <c r="J1393" s="627"/>
      <c r="K1393" s="627"/>
      <c r="L1393" s="627"/>
      <c r="M1393" s="627"/>
      <c r="N1393" s="627"/>
      <c r="O1393" s="627"/>
      <c r="P1393" s="627"/>
      <c r="Q1393" s="627"/>
      <c r="R1393" s="627"/>
      <c r="S1393" s="627"/>
      <c r="T1393" s="627"/>
      <c r="U1393" s="627"/>
      <c r="V1393" s="627"/>
      <c r="W1393" s="627"/>
      <c r="X1393" s="627"/>
      <c r="Y1393" s="206"/>
      <c r="Z1393" s="175"/>
      <c r="AA1393" s="794"/>
      <c r="AB1393" s="313"/>
    </row>
    <row r="1394" spans="1:28" s="313" customFormat="1" ht="12" customHeight="1" x14ac:dyDescent="0.2">
      <c r="A1394" s="269"/>
      <c r="B1394" s="216"/>
      <c r="C1394" s="1139"/>
      <c r="D1394" s="1135"/>
      <c r="E1394" s="1136"/>
      <c r="F1394" s="1136"/>
      <c r="G1394" s="1136"/>
      <c r="H1394" s="1142"/>
      <c r="I1394" s="2353" t="s">
        <v>1489</v>
      </c>
      <c r="J1394" s="2354"/>
      <c r="K1394" s="2354"/>
      <c r="L1394" s="2354"/>
      <c r="M1394" s="2354"/>
      <c r="N1394" s="2354"/>
      <c r="O1394" s="2354"/>
      <c r="P1394" s="2354"/>
      <c r="Q1394" s="2355" t="s">
        <v>1490</v>
      </c>
      <c r="R1394" s="2356"/>
      <c r="S1394" s="2356"/>
      <c r="T1394" s="2356"/>
      <c r="U1394" s="2356"/>
      <c r="V1394" s="2356"/>
      <c r="W1394" s="2356"/>
      <c r="X1394" s="2357"/>
      <c r="Y1394" s="1232"/>
      <c r="Z1394" s="141"/>
      <c r="AA1394" s="794"/>
    </row>
    <row r="1395" spans="1:28" s="313" customFormat="1" ht="7.5" customHeight="1" thickBot="1" x14ac:dyDescent="0.25">
      <c r="A1395" s="269"/>
      <c r="B1395" s="216"/>
      <c r="C1395" s="1139"/>
      <c r="D1395" s="1135"/>
      <c r="E1395" s="1136"/>
      <c r="F1395" s="1136"/>
      <c r="G1395" s="1136"/>
      <c r="H1395" s="1140"/>
      <c r="I1395" s="1143"/>
      <c r="J1395" s="708"/>
      <c r="K1395" s="708"/>
      <c r="L1395" s="708"/>
      <c r="M1395" s="708"/>
      <c r="N1395" s="708"/>
      <c r="O1395" s="708"/>
      <c r="P1395" s="708"/>
      <c r="Q1395" s="1143"/>
      <c r="R1395" s="1145"/>
      <c r="S1395" s="1145"/>
      <c r="T1395" s="1145"/>
      <c r="U1395" s="1145"/>
      <c r="V1395" s="1145"/>
      <c r="W1395" s="1145"/>
      <c r="X1395" s="1144"/>
      <c r="Y1395" s="1232"/>
      <c r="Z1395" s="141"/>
      <c r="AA1395" s="794"/>
    </row>
    <row r="1396" spans="1:28" s="313" customFormat="1" ht="24.75" customHeight="1" thickTop="1" thickBot="1" x14ac:dyDescent="0.25">
      <c r="A1396" s="272" t="s">
        <v>1585</v>
      </c>
      <c r="B1396" s="216"/>
      <c r="C1396" s="2358" t="s">
        <v>1535</v>
      </c>
      <c r="D1396" s="2359"/>
      <c r="E1396" s="2359"/>
      <c r="F1396" s="2359"/>
      <c r="G1396" s="2359"/>
      <c r="H1396" s="2360"/>
      <c r="I1396" s="2313" t="s">
        <v>849</v>
      </c>
      <c r="J1396" s="2327"/>
      <c r="K1396" s="2328"/>
      <c r="L1396" s="2329"/>
      <c r="M1396" s="2329"/>
      <c r="N1396" s="1363"/>
      <c r="O1396" s="1363"/>
      <c r="P1396" s="1363"/>
      <c r="Q1396" s="2313" t="s">
        <v>849</v>
      </c>
      <c r="R1396" s="2327"/>
      <c r="S1396" s="2328"/>
      <c r="T1396" s="2330"/>
      <c r="U1396" s="2330"/>
      <c r="V1396" s="2331"/>
      <c r="W1396" s="2331"/>
      <c r="X1396" s="2318"/>
      <c r="Y1396" s="1243"/>
      <c r="Z1396" s="141"/>
      <c r="AA1396" s="794">
        <f>IF(I1396="?",0,IF(I1396&lt;&gt;"",1,0))+IF(K1396="?",0,IF(K1396&lt;&gt;"",1,0))+IF(Q1396="?",0,IF(Q1396&lt;&gt;"",1,0))+IF(S1396="?",0,IF(S1396&lt;&gt;"",1,0))</f>
        <v>0</v>
      </c>
    </row>
    <row r="1397" spans="1:28" s="313" customFormat="1" ht="6.75" customHeight="1" thickTop="1" x14ac:dyDescent="0.2">
      <c r="A1397" s="269"/>
      <c r="B1397" s="216"/>
      <c r="C1397" s="1141"/>
      <c r="D1397" s="1134"/>
      <c r="E1397" s="215"/>
      <c r="F1397" s="215"/>
      <c r="G1397" s="215"/>
      <c r="H1397" s="1138"/>
      <c r="I1397" s="1146"/>
      <c r="J1397" s="227"/>
      <c r="K1397" s="227"/>
      <c r="L1397" s="227"/>
      <c r="M1397" s="227"/>
      <c r="N1397" s="227"/>
      <c r="O1397" s="227"/>
      <c r="P1397" s="1147"/>
      <c r="Q1397" s="1146"/>
      <c r="R1397" s="227"/>
      <c r="S1397" s="227"/>
      <c r="T1397" s="227"/>
      <c r="U1397" s="227"/>
      <c r="V1397" s="227"/>
      <c r="W1397" s="227"/>
      <c r="X1397" s="1147"/>
      <c r="Y1397" s="1243"/>
      <c r="Z1397" s="141"/>
      <c r="AA1397" s="794"/>
    </row>
    <row r="1398" spans="1:28" s="313" customFormat="1" ht="5.25" customHeight="1" thickBot="1" x14ac:dyDescent="0.25">
      <c r="A1398" s="269"/>
      <c r="B1398" s="216"/>
      <c r="C1398" s="1139"/>
      <c r="D1398" s="1135"/>
      <c r="E1398" s="1136"/>
      <c r="F1398" s="1136"/>
      <c r="G1398" s="1136"/>
      <c r="H1398" s="1140"/>
      <c r="I1398" s="1143"/>
      <c r="J1398" s="708"/>
      <c r="K1398" s="708"/>
      <c r="L1398" s="708"/>
      <c r="M1398" s="708"/>
      <c r="N1398" s="708"/>
      <c r="O1398" s="708"/>
      <c r="P1398" s="1144"/>
      <c r="Q1398" s="1143"/>
      <c r="R1398" s="708"/>
      <c r="S1398" s="708"/>
      <c r="T1398" s="708"/>
      <c r="U1398" s="708"/>
      <c r="V1398" s="708"/>
      <c r="W1398" s="708"/>
      <c r="X1398" s="1144"/>
      <c r="Y1398" s="1243"/>
      <c r="Z1398" s="141"/>
      <c r="AA1398" s="794"/>
    </row>
    <row r="1399" spans="1:28" s="313" customFormat="1" ht="24.75" customHeight="1" thickTop="1" thickBot="1" x14ac:dyDescent="0.25">
      <c r="A1399" s="272" t="s">
        <v>1586</v>
      </c>
      <c r="B1399" s="216"/>
      <c r="C1399" s="1137" t="s">
        <v>1515</v>
      </c>
      <c r="D1399" s="664"/>
      <c r="E1399" s="628"/>
      <c r="F1399" s="628"/>
      <c r="G1399" s="628"/>
      <c r="H1399" s="628"/>
      <c r="I1399" s="2313" t="s">
        <v>849</v>
      </c>
      <c r="J1399" s="2327"/>
      <c r="K1399" s="2328"/>
      <c r="L1399" s="2329"/>
      <c r="M1399" s="2329"/>
      <c r="N1399" s="1363"/>
      <c r="O1399" s="1363"/>
      <c r="P1399" s="1363"/>
      <c r="Q1399" s="2313" t="s">
        <v>849</v>
      </c>
      <c r="R1399" s="2327"/>
      <c r="S1399" s="2328"/>
      <c r="T1399" s="2330"/>
      <c r="U1399" s="2330"/>
      <c r="V1399" s="2331"/>
      <c r="W1399" s="2331"/>
      <c r="X1399" s="2318"/>
      <c r="Y1399" s="1243"/>
      <c r="Z1399" s="141"/>
      <c r="AA1399" s="794">
        <f>IF(I1399="?",0,IF(I1399&lt;&gt;"",1,0))+IF(K1399="?",0,IF(K1399&lt;&gt;"",1,0))+IF(Q1399="?",0,IF(Q1399&lt;&gt;"",1,0))+IF(S1399="?",0,IF(S1399&lt;&gt;"",1,0))</f>
        <v>0</v>
      </c>
    </row>
    <row r="1400" spans="1:28" s="313" customFormat="1" ht="5.25" customHeight="1" thickTop="1" x14ac:dyDescent="0.2">
      <c r="A1400" s="269"/>
      <c r="B1400" s="216"/>
      <c r="C1400" s="1141"/>
      <c r="D1400" s="1134"/>
      <c r="E1400" s="215"/>
      <c r="F1400" s="215"/>
      <c r="G1400" s="215"/>
      <c r="H1400" s="1138"/>
      <c r="I1400" s="1146"/>
      <c r="J1400" s="227"/>
      <c r="K1400" s="227"/>
      <c r="L1400" s="227"/>
      <c r="M1400" s="227"/>
      <c r="N1400" s="227"/>
      <c r="O1400" s="227"/>
      <c r="P1400" s="227"/>
      <c r="Q1400" s="1146"/>
      <c r="R1400" s="1148"/>
      <c r="S1400" s="1148"/>
      <c r="T1400" s="1148"/>
      <c r="U1400" s="1148"/>
      <c r="V1400" s="1148"/>
      <c r="W1400" s="1148"/>
      <c r="X1400" s="1147"/>
      <c r="Y1400" s="1243"/>
      <c r="Z1400" s="141"/>
      <c r="AA1400" s="794"/>
    </row>
    <row r="1401" spans="1:28" s="313" customFormat="1" ht="9" customHeight="1" x14ac:dyDescent="0.2">
      <c r="A1401" s="269"/>
      <c r="B1401" s="216"/>
      <c r="C1401" s="664"/>
      <c r="D1401" s="664"/>
      <c r="E1401" s="628"/>
      <c r="F1401" s="628"/>
      <c r="G1401" s="628"/>
      <c r="H1401" s="628"/>
      <c r="I1401" s="628"/>
      <c r="J1401" s="628"/>
      <c r="K1401" s="628"/>
      <c r="L1401" s="628"/>
      <c r="M1401" s="628"/>
      <c r="N1401" s="628"/>
      <c r="O1401" s="628"/>
      <c r="P1401" s="628"/>
      <c r="Q1401" s="628"/>
      <c r="R1401" s="664"/>
      <c r="S1401" s="664"/>
      <c r="T1401" s="664"/>
      <c r="U1401" s="664"/>
      <c r="V1401" s="664"/>
      <c r="W1401" s="664"/>
      <c r="X1401" s="628"/>
      <c r="Y1401" s="1243"/>
      <c r="Z1401" s="141"/>
      <c r="AA1401" s="794"/>
    </row>
    <row r="1402" spans="1:28" s="313" customFormat="1" ht="24" customHeight="1" x14ac:dyDescent="0.2">
      <c r="A1402" s="272" t="s">
        <v>1072</v>
      </c>
      <c r="B1402" s="216"/>
      <c r="C1402" s="2332" t="s">
        <v>1146</v>
      </c>
      <c r="D1402" s="2333"/>
      <c r="E1402" s="2333"/>
      <c r="F1402" s="2333"/>
      <c r="G1402" s="2333"/>
      <c r="H1402" s="2333"/>
      <c r="I1402" s="2333"/>
      <c r="J1402" s="2333"/>
      <c r="K1402" s="2333"/>
      <c r="L1402" s="2333"/>
      <c r="M1402" s="2333"/>
      <c r="N1402" s="2333"/>
      <c r="O1402" s="2333"/>
      <c r="P1402" s="2333"/>
      <c r="Q1402" s="2333"/>
      <c r="R1402" s="2333"/>
      <c r="S1402" s="2333"/>
      <c r="T1402" s="2333"/>
      <c r="U1402" s="1241"/>
      <c r="V1402" s="1213" t="s">
        <v>849</v>
      </c>
      <c r="W1402" s="93"/>
      <c r="X1402" s="1213" t="s">
        <v>849</v>
      </c>
      <c r="Y1402" s="664"/>
      <c r="Z1402" s="141"/>
      <c r="AA1402" s="794">
        <f>IF(V1402="?",0,IF(V1402&lt;&gt;"",1,0))+IF(X1402="?",0,IF(X1402&lt;&gt;"",1,0))</f>
        <v>0</v>
      </c>
    </row>
    <row r="1403" spans="1:28" s="313" customFormat="1" ht="9" customHeight="1" x14ac:dyDescent="0.2">
      <c r="A1403" s="269"/>
      <c r="B1403" s="216"/>
      <c r="C1403" s="664"/>
      <c r="D1403" s="664"/>
      <c r="E1403" s="628"/>
      <c r="F1403" s="628"/>
      <c r="G1403" s="628"/>
      <c r="H1403" s="628"/>
      <c r="I1403" s="628"/>
      <c r="J1403" s="628"/>
      <c r="K1403" s="628"/>
      <c r="L1403" s="628"/>
      <c r="M1403" s="628"/>
      <c r="N1403" s="628"/>
      <c r="O1403" s="628"/>
      <c r="P1403" s="628"/>
      <c r="Q1403" s="628"/>
      <c r="R1403" s="664"/>
      <c r="S1403" s="664"/>
      <c r="T1403" s="664"/>
      <c r="U1403" s="664"/>
      <c r="V1403" s="664"/>
      <c r="W1403" s="664"/>
      <c r="X1403" s="628"/>
      <c r="Y1403" s="1243"/>
      <c r="Z1403" s="141"/>
      <c r="AA1403" s="794"/>
    </row>
    <row r="1404" spans="1:28" s="313" customFormat="1" ht="21" customHeight="1" x14ac:dyDescent="0.2">
      <c r="A1404" s="272" t="s">
        <v>1073</v>
      </c>
      <c r="B1404" s="216"/>
      <c r="C1404" s="664"/>
      <c r="D1404" s="664"/>
      <c r="E1404" s="664"/>
      <c r="F1404" s="664"/>
      <c r="G1404" s="664"/>
      <c r="H1404" s="664" t="s">
        <v>1042</v>
      </c>
      <c r="I1404" s="2334" t="s">
        <v>849</v>
      </c>
      <c r="J1404" s="2335"/>
      <c r="K1404" s="2335"/>
      <c r="L1404" s="2335"/>
      <c r="M1404" s="2336"/>
      <c r="N1404" s="2336"/>
      <c r="O1404" s="2336"/>
      <c r="P1404" s="2336"/>
      <c r="Q1404" s="2336"/>
      <c r="R1404" s="2336"/>
      <c r="S1404" s="2336"/>
      <c r="T1404" s="2336"/>
      <c r="U1404" s="2336"/>
      <c r="V1404" s="2336"/>
      <c r="W1404" s="2336"/>
      <c r="X1404" s="2337"/>
      <c r="Y1404" s="1243"/>
      <c r="Z1404" s="141"/>
      <c r="AA1404" s="794">
        <f>IF(I1404="?",0,IF(I1404&lt;&gt;"",1,0))</f>
        <v>0</v>
      </c>
    </row>
    <row r="1405" spans="1:28" s="313" customFormat="1" ht="5.25" customHeight="1" x14ac:dyDescent="0.2">
      <c r="A1405" s="269"/>
      <c r="B1405" s="216"/>
      <c r="C1405" s="664"/>
      <c r="D1405" s="664"/>
      <c r="E1405" s="628"/>
      <c r="F1405" s="628"/>
      <c r="G1405" s="628"/>
      <c r="H1405" s="628"/>
      <c r="I1405" s="628"/>
      <c r="J1405" s="628"/>
      <c r="K1405" s="628"/>
      <c r="L1405" s="628"/>
      <c r="M1405" s="628"/>
      <c r="N1405" s="628"/>
      <c r="O1405" s="628"/>
      <c r="P1405" s="628"/>
      <c r="Q1405" s="628"/>
      <c r="R1405" s="664"/>
      <c r="S1405" s="664"/>
      <c r="T1405" s="664"/>
      <c r="U1405" s="664"/>
      <c r="V1405" s="664"/>
      <c r="W1405" s="664"/>
      <c r="X1405" s="628"/>
      <c r="Y1405" s="1243"/>
      <c r="Z1405" s="141"/>
      <c r="AA1405" s="794"/>
    </row>
    <row r="1406" spans="1:28" s="313" customFormat="1" ht="21" customHeight="1" x14ac:dyDescent="0.2">
      <c r="A1406" s="272" t="s">
        <v>1079</v>
      </c>
      <c r="B1406" s="216"/>
      <c r="C1406" s="628" t="s">
        <v>1517</v>
      </c>
      <c r="D1406" s="664"/>
      <c r="E1406" s="664"/>
      <c r="F1406" s="664"/>
      <c r="G1406" s="664"/>
      <c r="H1406" s="664"/>
      <c r="I1406" s="664"/>
      <c r="J1406" s="664"/>
      <c r="K1406" s="664"/>
      <c r="L1406" s="664"/>
      <c r="M1406" s="664"/>
      <c r="N1406" s="664"/>
      <c r="O1406" s="664"/>
      <c r="P1406" s="664"/>
      <c r="Q1406" s="1213" t="s">
        <v>849</v>
      </c>
      <c r="R1406" s="627" t="s">
        <v>1050</v>
      </c>
      <c r="S1406" s="1243"/>
      <c r="T1406" s="1213" t="s">
        <v>849</v>
      </c>
      <c r="U1406" s="627" t="s">
        <v>1051</v>
      </c>
      <c r="V1406" s="1243"/>
      <c r="W1406" s="1213" t="s">
        <v>849</v>
      </c>
      <c r="X1406" s="627" t="s">
        <v>1052</v>
      </c>
      <c r="Y1406" s="1243"/>
      <c r="Z1406" s="141"/>
      <c r="AA1406" s="794">
        <f>IF(Q1406="?",0,IF(Q1406&lt;&gt;"",1,0))+IF(T1406="?",0,IF(T1406&lt;&gt;"",1,0))+IF(W1406="?",0,IF(W1406&lt;&gt;"",1,0))</f>
        <v>0</v>
      </c>
    </row>
    <row r="1407" spans="1:28" ht="9" customHeight="1" x14ac:dyDescent="0.2">
      <c r="A1407" s="269"/>
      <c r="B1407" s="259"/>
      <c r="C1407" s="627"/>
      <c r="D1407" s="627"/>
      <c r="E1407" s="627"/>
      <c r="F1407" s="627"/>
      <c r="G1407" s="627"/>
      <c r="H1407" s="627"/>
      <c r="I1407" s="627"/>
      <c r="J1407" s="627"/>
      <c r="K1407" s="627"/>
      <c r="L1407" s="627"/>
      <c r="M1407" s="627"/>
      <c r="N1407" s="627"/>
      <c r="O1407" s="627"/>
      <c r="P1407" s="627"/>
      <c r="Q1407" s="627"/>
      <c r="R1407" s="627"/>
      <c r="S1407" s="627"/>
      <c r="T1407" s="627"/>
      <c r="U1407" s="627"/>
      <c r="V1407" s="627"/>
      <c r="W1407" s="627"/>
      <c r="X1407" s="627"/>
      <c r="Y1407" s="206"/>
      <c r="Z1407" s="175"/>
      <c r="AA1407" s="794"/>
      <c r="AB1407" s="313"/>
    </row>
    <row r="1408" spans="1:28" s="312" customFormat="1" ht="27" customHeight="1" x14ac:dyDescent="0.2">
      <c r="A1408" s="397" t="s">
        <v>219</v>
      </c>
      <c r="B1408" s="155"/>
      <c r="C1408" s="2338" t="s">
        <v>1521</v>
      </c>
      <c r="D1408" s="2339"/>
      <c r="E1408" s="2339"/>
      <c r="F1408" s="2339"/>
      <c r="G1408" s="2339"/>
      <c r="H1408" s="2339"/>
      <c r="I1408" s="2339"/>
      <c r="J1408" s="2339"/>
      <c r="K1408" s="2339"/>
      <c r="L1408" s="2339"/>
      <c r="M1408" s="2339"/>
      <c r="N1408" s="2339"/>
      <c r="O1408" s="2339"/>
      <c r="P1408" s="2339"/>
      <c r="Q1408" s="2339"/>
      <c r="R1408" s="2339"/>
      <c r="S1408" s="2339"/>
      <c r="T1408" s="2340"/>
      <c r="U1408" s="2340"/>
      <c r="V1408" s="2340"/>
      <c r="W1408" s="2340"/>
      <c r="X1408" s="2341"/>
      <c r="Y1408" s="225"/>
      <c r="Z1408" s="156"/>
      <c r="AA1408" s="794"/>
      <c r="AB1408" s="313"/>
    </row>
    <row r="1409" spans="1:28" ht="5.25" customHeight="1" x14ac:dyDescent="0.2">
      <c r="A1409" s="269"/>
      <c r="B1409" s="259"/>
      <c r="C1409" s="627"/>
      <c r="D1409" s="627"/>
      <c r="E1409" s="627"/>
      <c r="F1409" s="627"/>
      <c r="G1409" s="627"/>
      <c r="H1409" s="627"/>
      <c r="I1409" s="627"/>
      <c r="J1409" s="627"/>
      <c r="K1409" s="627"/>
      <c r="L1409" s="627"/>
      <c r="M1409" s="627"/>
      <c r="N1409" s="627"/>
      <c r="O1409" s="627"/>
      <c r="P1409" s="627"/>
      <c r="Q1409" s="627"/>
      <c r="R1409" s="627"/>
      <c r="S1409" s="627"/>
      <c r="T1409" s="627"/>
      <c r="U1409" s="627"/>
      <c r="V1409" s="627"/>
      <c r="W1409" s="627"/>
      <c r="X1409" s="627"/>
      <c r="Y1409" s="206"/>
      <c r="Z1409" s="175"/>
      <c r="AA1409" s="794"/>
      <c r="AB1409" s="313"/>
    </row>
    <row r="1410" spans="1:28" s="313" customFormat="1" ht="21" customHeight="1" x14ac:dyDescent="0.2">
      <c r="A1410" s="272" t="s">
        <v>1251</v>
      </c>
      <c r="B1410" s="216"/>
      <c r="C1410" s="2342" t="s">
        <v>1370</v>
      </c>
      <c r="D1410" s="2342"/>
      <c r="E1410" s="2342"/>
      <c r="F1410" s="2342"/>
      <c r="G1410" s="2342"/>
      <c r="H1410" s="2342"/>
      <c r="I1410" s="2342"/>
      <c r="J1410" s="2342"/>
      <c r="K1410" s="2342"/>
      <c r="L1410" s="2342"/>
      <c r="M1410" s="664"/>
      <c r="N1410" s="2343"/>
      <c r="O1410" s="2344"/>
      <c r="P1410" s="2345"/>
      <c r="Q1410" s="627" t="s">
        <v>783</v>
      </c>
      <c r="R1410" s="664"/>
      <c r="S1410" s="664"/>
      <c r="T1410" s="2343"/>
      <c r="U1410" s="2343"/>
      <c r="V1410" s="2343"/>
      <c r="W1410" s="627" t="s">
        <v>1043</v>
      </c>
      <c r="X1410" s="664"/>
      <c r="Y1410" s="664"/>
      <c r="Z1410" s="141"/>
      <c r="AA1410" s="794">
        <f>IF(N1410="?",0,IF(N1410&lt;&gt;"",1,0))+IF(T1410="?",0,IF(T1410&lt;&gt;"",1,0))</f>
        <v>0</v>
      </c>
    </row>
    <row r="1411" spans="1:28" s="313" customFormat="1" ht="5.25" customHeight="1" x14ac:dyDescent="0.2">
      <c r="A1411" s="269"/>
      <c r="B1411" s="216"/>
      <c r="C1411" s="664"/>
      <c r="D1411" s="664"/>
      <c r="E1411" s="628"/>
      <c r="F1411" s="628"/>
      <c r="G1411" s="628"/>
      <c r="H1411" s="628"/>
      <c r="I1411" s="628"/>
      <c r="J1411" s="628"/>
      <c r="K1411" s="628"/>
      <c r="L1411" s="628"/>
      <c r="M1411" s="628"/>
      <c r="N1411" s="628"/>
      <c r="O1411" s="628"/>
      <c r="P1411" s="628"/>
      <c r="Q1411" s="628"/>
      <c r="R1411" s="664"/>
      <c r="S1411" s="664"/>
      <c r="T1411" s="664"/>
      <c r="U1411" s="664"/>
      <c r="V1411" s="664"/>
      <c r="W1411" s="664"/>
      <c r="X1411" s="628"/>
      <c r="Y1411" s="1243"/>
      <c r="Z1411" s="141"/>
      <c r="AA1411" s="794"/>
    </row>
    <row r="1412" spans="1:28" s="312" customFormat="1" ht="27" customHeight="1" x14ac:dyDescent="0.2">
      <c r="A1412" s="397" t="s">
        <v>219</v>
      </c>
      <c r="B1412" s="155"/>
      <c r="C1412" s="2338" t="s">
        <v>1262</v>
      </c>
      <c r="D1412" s="2339"/>
      <c r="E1412" s="2339"/>
      <c r="F1412" s="2339"/>
      <c r="G1412" s="2339"/>
      <c r="H1412" s="2339"/>
      <c r="I1412" s="2339"/>
      <c r="J1412" s="2339"/>
      <c r="K1412" s="2339"/>
      <c r="L1412" s="2339"/>
      <c r="M1412" s="2339"/>
      <c r="N1412" s="2339"/>
      <c r="O1412" s="2339"/>
      <c r="P1412" s="2339"/>
      <c r="Q1412" s="2339"/>
      <c r="R1412" s="2339"/>
      <c r="S1412" s="2339"/>
      <c r="T1412" s="2340"/>
      <c r="U1412" s="2340"/>
      <c r="V1412" s="2340"/>
      <c r="W1412" s="2340"/>
      <c r="X1412" s="2341"/>
      <c r="Y1412" s="225"/>
      <c r="Z1412" s="156"/>
      <c r="AA1412" s="794"/>
      <c r="AB1412" s="313"/>
    </row>
    <row r="1413" spans="1:28" s="313" customFormat="1" ht="5.25" customHeight="1" x14ac:dyDescent="0.2">
      <c r="A1413" s="269"/>
      <c r="B1413" s="216"/>
      <c r="C1413" s="664"/>
      <c r="D1413" s="664"/>
      <c r="E1413" s="628"/>
      <c r="F1413" s="628"/>
      <c r="G1413" s="628"/>
      <c r="H1413" s="628"/>
      <c r="I1413" s="628"/>
      <c r="J1413" s="628"/>
      <c r="K1413" s="628"/>
      <c r="L1413" s="628"/>
      <c r="M1413" s="628"/>
      <c r="N1413" s="628"/>
      <c r="O1413" s="628"/>
      <c r="P1413" s="628"/>
      <c r="Q1413" s="628"/>
      <c r="R1413" s="664"/>
      <c r="S1413" s="664"/>
      <c r="T1413" s="664"/>
      <c r="U1413" s="664"/>
      <c r="V1413" s="664"/>
      <c r="W1413" s="664"/>
      <c r="X1413" s="628"/>
      <c r="Y1413" s="1243"/>
      <c r="Z1413" s="141"/>
      <c r="AA1413" s="794"/>
    </row>
    <row r="1414" spans="1:28" s="313" customFormat="1" ht="21" customHeight="1" x14ac:dyDescent="0.2">
      <c r="A1414" s="272" t="s">
        <v>1252</v>
      </c>
      <c r="B1414" s="216"/>
      <c r="C1414" s="2342" t="s">
        <v>1371</v>
      </c>
      <c r="D1414" s="2342"/>
      <c r="E1414" s="2342"/>
      <c r="F1414" s="2342"/>
      <c r="G1414" s="2342"/>
      <c r="H1414" s="2342"/>
      <c r="I1414" s="2342"/>
      <c r="J1414" s="2342"/>
      <c r="K1414" s="2342"/>
      <c r="L1414" s="2342"/>
      <c r="M1414" s="664"/>
      <c r="N1414" s="2343"/>
      <c r="O1414" s="2344"/>
      <c r="P1414" s="2345"/>
      <c r="Q1414" s="627" t="s">
        <v>783</v>
      </c>
      <c r="R1414" s="664"/>
      <c r="S1414" s="664"/>
      <c r="T1414" s="2343"/>
      <c r="U1414" s="2344"/>
      <c r="V1414" s="2345"/>
      <c r="W1414" s="627" t="s">
        <v>1043</v>
      </c>
      <c r="X1414" s="664"/>
      <c r="Y1414" s="664"/>
      <c r="Z1414" s="141"/>
      <c r="AA1414" s="794">
        <f>IF(N1414="?",0,IF(N1414&lt;&gt;"",1,0))+IF(T1414="?",0,IF(T1414&lt;&gt;"",1,0))</f>
        <v>0</v>
      </c>
    </row>
    <row r="1415" spans="1:28" s="313" customFormat="1" ht="9" customHeight="1" x14ac:dyDescent="0.2">
      <c r="A1415" s="269"/>
      <c r="B1415" s="259"/>
      <c r="C1415" s="627"/>
      <c r="D1415" s="627"/>
      <c r="E1415" s="627"/>
      <c r="F1415" s="627"/>
      <c r="G1415" s="627"/>
      <c r="H1415" s="627"/>
      <c r="I1415" s="627"/>
      <c r="J1415" s="627"/>
      <c r="K1415" s="627"/>
      <c r="L1415" s="627"/>
      <c r="M1415" s="627"/>
      <c r="N1415" s="627"/>
      <c r="O1415" s="627"/>
      <c r="P1415" s="627"/>
      <c r="Q1415" s="627"/>
      <c r="R1415" s="627"/>
      <c r="S1415" s="627"/>
      <c r="T1415" s="627"/>
      <c r="U1415" s="627"/>
      <c r="V1415" s="627"/>
      <c r="W1415" s="627"/>
      <c r="X1415" s="627"/>
      <c r="Y1415" s="206"/>
      <c r="Z1415" s="175"/>
      <c r="AA1415" s="794"/>
    </row>
    <row r="1416" spans="1:28" s="312" customFormat="1" ht="23.25" customHeight="1" x14ac:dyDescent="0.2">
      <c r="A1416" s="397" t="s">
        <v>219</v>
      </c>
      <c r="B1416" s="155"/>
      <c r="C1416" s="2320" t="s">
        <v>1491</v>
      </c>
      <c r="D1416" s="2321"/>
      <c r="E1416" s="2321"/>
      <c r="F1416" s="2321"/>
      <c r="G1416" s="2321"/>
      <c r="H1416" s="2321"/>
      <c r="I1416" s="2321"/>
      <c r="J1416" s="2321"/>
      <c r="K1416" s="2321"/>
      <c r="L1416" s="2321"/>
      <c r="M1416" s="2321"/>
      <c r="N1416" s="2321"/>
      <c r="O1416" s="2321"/>
      <c r="P1416" s="2321"/>
      <c r="Q1416" s="2321"/>
      <c r="R1416" s="2321"/>
      <c r="S1416" s="2321"/>
      <c r="T1416" s="2346"/>
      <c r="U1416" s="2346"/>
      <c r="V1416" s="2346"/>
      <c r="W1416" s="2346"/>
      <c r="X1416" s="2347"/>
      <c r="Y1416" s="225"/>
      <c r="Z1416" s="156"/>
      <c r="AA1416" s="794"/>
      <c r="AB1416" s="313"/>
    </row>
    <row r="1417" spans="1:28" s="313" customFormat="1" ht="5.25" customHeight="1" x14ac:dyDescent="0.2">
      <c r="A1417" s="269"/>
      <c r="B1417" s="259"/>
      <c r="C1417" s="627"/>
      <c r="D1417" s="627"/>
      <c r="E1417" s="627"/>
      <c r="F1417" s="627"/>
      <c r="G1417" s="627"/>
      <c r="H1417" s="627"/>
      <c r="I1417" s="627"/>
      <c r="J1417" s="627"/>
      <c r="K1417" s="627"/>
      <c r="L1417" s="627"/>
      <c r="M1417" s="627"/>
      <c r="N1417" s="627"/>
      <c r="O1417" s="627"/>
      <c r="P1417" s="627"/>
      <c r="Q1417" s="627"/>
      <c r="R1417" s="627"/>
      <c r="S1417" s="627"/>
      <c r="T1417" s="627"/>
      <c r="U1417" s="627"/>
      <c r="V1417" s="627"/>
      <c r="W1417" s="627"/>
      <c r="X1417" s="627"/>
      <c r="Y1417" s="206"/>
      <c r="Z1417" s="175"/>
      <c r="AA1417" s="794"/>
    </row>
    <row r="1418" spans="1:28" s="313" customFormat="1" ht="21" customHeight="1" x14ac:dyDescent="0.2">
      <c r="A1418" s="272" t="s">
        <v>1074</v>
      </c>
      <c r="B1418" s="216"/>
      <c r="C1418" s="628" t="s">
        <v>1831</v>
      </c>
      <c r="D1418" s="664"/>
      <c r="E1418" s="664"/>
      <c r="F1418" s="664"/>
      <c r="G1418" s="664"/>
      <c r="H1418" s="664"/>
      <c r="I1418" s="664"/>
      <c r="J1418" s="628"/>
      <c r="K1418" s="628"/>
      <c r="L1418" s="628"/>
      <c r="M1418" s="628"/>
      <c r="N1418" s="628"/>
      <c r="O1418" s="628"/>
      <c r="P1418" s="628"/>
      <c r="Q1418" s="628"/>
      <c r="R1418" s="628"/>
      <c r="S1418" s="628"/>
      <c r="T1418" s="2343"/>
      <c r="U1418" s="2344"/>
      <c r="V1418" s="2345"/>
      <c r="W1418" s="627" t="s">
        <v>122</v>
      </c>
      <c r="X1418" s="664"/>
      <c r="Y1418" s="664"/>
      <c r="Z1418" s="141"/>
      <c r="AA1418" s="794">
        <f>IF(T1418="?",0,IF(T1418&lt;&gt;"",1,0))</f>
        <v>0</v>
      </c>
    </row>
    <row r="1419" spans="1:28" s="313" customFormat="1" ht="5.25" customHeight="1" x14ac:dyDescent="0.2">
      <c r="A1419" s="269"/>
      <c r="B1419" s="259"/>
      <c r="C1419" s="627"/>
      <c r="D1419" s="627"/>
      <c r="E1419" s="627"/>
      <c r="F1419" s="627"/>
      <c r="G1419" s="627"/>
      <c r="H1419" s="627"/>
      <c r="I1419" s="627"/>
      <c r="J1419" s="627"/>
      <c r="K1419" s="627"/>
      <c r="L1419" s="627"/>
      <c r="M1419" s="627"/>
      <c r="N1419" s="627"/>
      <c r="O1419" s="627"/>
      <c r="P1419" s="627"/>
      <c r="Q1419" s="627"/>
      <c r="R1419" s="627"/>
      <c r="S1419" s="627"/>
      <c r="T1419" s="627"/>
      <c r="U1419" s="627"/>
      <c r="V1419" s="627"/>
      <c r="W1419" s="627"/>
      <c r="X1419" s="206"/>
      <c r="Y1419" s="206"/>
      <c r="Z1419" s="175"/>
      <c r="AA1419" s="794"/>
    </row>
    <row r="1420" spans="1:28" s="313" customFormat="1" ht="21" customHeight="1" x14ac:dyDescent="0.2">
      <c r="A1420" s="272" t="s">
        <v>1587</v>
      </c>
      <c r="B1420" s="216"/>
      <c r="C1420" s="628" t="s">
        <v>1749</v>
      </c>
      <c r="D1420" s="664"/>
      <c r="E1420" s="664"/>
      <c r="F1420" s="664"/>
      <c r="G1420" s="664"/>
      <c r="H1420" s="664"/>
      <c r="I1420" s="664"/>
      <c r="J1420" s="628"/>
      <c r="K1420" s="628"/>
      <c r="L1420" s="628"/>
      <c r="M1420" s="664"/>
      <c r="N1420" s="2348"/>
      <c r="O1420" s="2349"/>
      <c r="P1420" s="2350"/>
      <c r="Q1420" s="627" t="s">
        <v>1493</v>
      </c>
      <c r="R1420" s="628"/>
      <c r="S1420" s="628"/>
      <c r="T1420" s="2348"/>
      <c r="U1420" s="2349"/>
      <c r="V1420" s="2350"/>
      <c r="W1420" s="627" t="s">
        <v>1492</v>
      </c>
      <c r="X1420" s="664"/>
      <c r="Y1420" s="664"/>
      <c r="Z1420" s="141"/>
      <c r="AA1420" s="794">
        <f>IF(N1420="?",0,IF(N1420&lt;&gt;"",1,0))+IF(T1420="?",0,IF(T1420&lt;&gt;"",1,0))</f>
        <v>0</v>
      </c>
    </row>
    <row r="1421" spans="1:28" s="313" customFormat="1" ht="9" customHeight="1" x14ac:dyDescent="0.2">
      <c r="A1421" s="269"/>
      <c r="B1421" s="259"/>
      <c r="C1421" s="627"/>
      <c r="D1421" s="627"/>
      <c r="E1421" s="627"/>
      <c r="F1421" s="627"/>
      <c r="G1421" s="627"/>
      <c r="H1421" s="627"/>
      <c r="I1421" s="627"/>
      <c r="J1421" s="627"/>
      <c r="K1421" s="627"/>
      <c r="L1421" s="627"/>
      <c r="M1421" s="627"/>
      <c r="N1421" s="627"/>
      <c r="O1421" s="627"/>
      <c r="P1421" s="627"/>
      <c r="Q1421" s="627"/>
      <c r="R1421" s="627"/>
      <c r="S1421" s="627"/>
      <c r="T1421" s="627"/>
      <c r="U1421" s="627"/>
      <c r="V1421" s="627"/>
      <c r="W1421" s="627"/>
      <c r="X1421" s="627"/>
      <c r="Y1421" s="206"/>
      <c r="Z1421" s="175"/>
      <c r="AA1421" s="794"/>
    </row>
    <row r="1422" spans="1:28" s="313" customFormat="1" ht="36" customHeight="1" x14ac:dyDescent="0.2">
      <c r="A1422" s="746" t="s">
        <v>219</v>
      </c>
      <c r="B1422" s="221"/>
      <c r="C1422" s="1543" t="s">
        <v>1516</v>
      </c>
      <c r="D1422" s="2218"/>
      <c r="E1422" s="2218"/>
      <c r="F1422" s="2218"/>
      <c r="G1422" s="2218"/>
      <c r="H1422" s="2218"/>
      <c r="I1422" s="2218"/>
      <c r="J1422" s="2218"/>
      <c r="K1422" s="2218"/>
      <c r="L1422" s="2218"/>
      <c r="M1422" s="2218"/>
      <c r="N1422" s="2218"/>
      <c r="O1422" s="2218"/>
      <c r="P1422" s="2218"/>
      <c r="Q1422" s="2218"/>
      <c r="R1422" s="2218"/>
      <c r="S1422" s="2218"/>
      <c r="T1422" s="2218"/>
      <c r="U1422" s="2218"/>
      <c r="V1422" s="2218"/>
      <c r="W1422" s="2218"/>
      <c r="X1422" s="2219"/>
      <c r="Y1422" s="1240"/>
      <c r="Z1422" s="254"/>
      <c r="AA1422" s="794"/>
    </row>
    <row r="1423" spans="1:28" s="313" customFormat="1" ht="5.25" customHeight="1" x14ac:dyDescent="0.2">
      <c r="A1423" s="269"/>
      <c r="B1423" s="259"/>
      <c r="C1423" s="627"/>
      <c r="D1423" s="627"/>
      <c r="E1423" s="627"/>
      <c r="F1423" s="627"/>
      <c r="G1423" s="627"/>
      <c r="H1423" s="627"/>
      <c r="I1423" s="627"/>
      <c r="J1423" s="627"/>
      <c r="K1423" s="627"/>
      <c r="L1423" s="627"/>
      <c r="M1423" s="627"/>
      <c r="N1423" s="627"/>
      <c r="O1423" s="627"/>
      <c r="P1423" s="627"/>
      <c r="Q1423" s="627"/>
      <c r="R1423" s="627"/>
      <c r="S1423" s="627"/>
      <c r="T1423" s="627"/>
      <c r="U1423" s="627"/>
      <c r="V1423" s="627"/>
      <c r="W1423" s="627"/>
      <c r="X1423" s="627"/>
      <c r="Y1423" s="206"/>
      <c r="Z1423" s="175"/>
      <c r="AA1423" s="794"/>
    </row>
    <row r="1424" spans="1:28" s="313" customFormat="1" ht="12" customHeight="1" x14ac:dyDescent="0.2">
      <c r="A1424" s="269"/>
      <c r="B1424" s="216"/>
      <c r="C1424" s="242" t="s">
        <v>1495</v>
      </c>
      <c r="D1424" s="1149"/>
      <c r="E1424" s="1149"/>
      <c r="F1424" s="1149"/>
      <c r="G1424" s="1149"/>
      <c r="H1424" s="1149"/>
      <c r="I1424" s="1149"/>
      <c r="J1424" s="1149"/>
      <c r="K1424" s="1149"/>
      <c r="L1424" s="1149"/>
      <c r="M1424" s="1149"/>
      <c r="N1424" s="1149"/>
      <c r="O1424" s="1149"/>
      <c r="P1424" s="1149"/>
      <c r="Q1424" s="1149"/>
      <c r="R1424" s="1149"/>
      <c r="S1424" s="1149"/>
      <c r="T1424" s="1149"/>
      <c r="U1424" s="1149"/>
      <c r="V1424" s="1149"/>
      <c r="W1424" s="1149"/>
      <c r="X1424" s="1149"/>
      <c r="Y1424" s="1243"/>
      <c r="Z1424" s="141"/>
      <c r="AA1424" s="794"/>
    </row>
    <row r="1425" spans="1:28" s="313" customFormat="1" ht="5.25" customHeight="1" thickBot="1" x14ac:dyDescent="0.25">
      <c r="A1425" s="269"/>
      <c r="B1425" s="216"/>
      <c r="C1425" s="1139"/>
      <c r="D1425" s="1135"/>
      <c r="E1425" s="1136"/>
      <c r="F1425" s="1136"/>
      <c r="G1425" s="1143"/>
      <c r="H1425" s="708"/>
      <c r="I1425" s="708"/>
      <c r="J1425" s="708"/>
      <c r="K1425" s="708"/>
      <c r="L1425" s="708"/>
      <c r="M1425" s="708"/>
      <c r="N1425" s="708"/>
      <c r="O1425" s="708"/>
      <c r="P1425" s="708"/>
      <c r="Q1425" s="708"/>
      <c r="R1425" s="708"/>
      <c r="S1425" s="1145"/>
      <c r="T1425" s="1145"/>
      <c r="U1425" s="1145"/>
      <c r="V1425" s="1145"/>
      <c r="W1425" s="1145"/>
      <c r="X1425" s="1144"/>
      <c r="Y1425" s="1243"/>
      <c r="Z1425" s="141"/>
      <c r="AA1425" s="794"/>
    </row>
    <row r="1426" spans="1:28" s="313" customFormat="1" ht="24" customHeight="1" thickTop="1" thickBot="1" x14ac:dyDescent="0.25">
      <c r="A1426" s="1236" t="s">
        <v>1588</v>
      </c>
      <c r="B1426" s="216"/>
      <c r="C1426" s="2313" t="s">
        <v>849</v>
      </c>
      <c r="D1426" s="2314"/>
      <c r="E1426" s="2315"/>
      <c r="F1426" s="2316"/>
      <c r="G1426" s="2317"/>
      <c r="H1426" s="1363"/>
      <c r="I1426" s="1363"/>
      <c r="J1426" s="1363"/>
      <c r="K1426" s="1363"/>
      <c r="L1426" s="1363"/>
      <c r="M1426" s="1363"/>
      <c r="N1426" s="1363"/>
      <c r="O1426" s="1363"/>
      <c r="P1426" s="1363"/>
      <c r="Q1426" s="1363"/>
      <c r="R1426" s="1363"/>
      <c r="S1426" s="1363"/>
      <c r="T1426" s="1363"/>
      <c r="U1426" s="1363"/>
      <c r="V1426" s="1363"/>
      <c r="W1426" s="1363"/>
      <c r="X1426" s="2318"/>
      <c r="Y1426" s="1243"/>
      <c r="Z1426" s="141"/>
      <c r="AA1426" s="794">
        <f>IF(C1426="?",0,IF(C1426&lt;&gt;"",1,0))+IF(G1426="?",0,IF(G1426&lt;&gt;"",1,0))</f>
        <v>0</v>
      </c>
    </row>
    <row r="1427" spans="1:28" s="313" customFormat="1" ht="5.25" customHeight="1" thickTop="1" x14ac:dyDescent="0.2">
      <c r="A1427" s="269"/>
      <c r="B1427" s="216"/>
      <c r="C1427" s="1141"/>
      <c r="D1427" s="1134"/>
      <c r="E1427" s="215"/>
      <c r="F1427" s="215"/>
      <c r="G1427" s="1146"/>
      <c r="H1427" s="227"/>
      <c r="I1427" s="227"/>
      <c r="J1427" s="227"/>
      <c r="K1427" s="227"/>
      <c r="L1427" s="227"/>
      <c r="M1427" s="227"/>
      <c r="N1427" s="227"/>
      <c r="O1427" s="227"/>
      <c r="P1427" s="227"/>
      <c r="Q1427" s="227"/>
      <c r="R1427" s="227"/>
      <c r="S1427" s="227"/>
      <c r="T1427" s="227"/>
      <c r="U1427" s="227"/>
      <c r="V1427" s="227"/>
      <c r="W1427" s="227"/>
      <c r="X1427" s="1147"/>
      <c r="Y1427" s="1243"/>
      <c r="Z1427" s="141"/>
      <c r="AA1427" s="794"/>
    </row>
    <row r="1428" spans="1:28" s="313" customFormat="1" ht="9" customHeight="1" x14ac:dyDescent="0.2">
      <c r="A1428" s="265" t="str">
        <f>IF(L1371&lt;&gt;"",L1371,"")</f>
        <v/>
      </c>
      <c r="B1428" s="635"/>
      <c r="C1428" s="262"/>
      <c r="D1428" s="262"/>
      <c r="E1428" s="262"/>
      <c r="F1428" s="262"/>
      <c r="G1428" s="262"/>
      <c r="H1428" s="262"/>
      <c r="I1428" s="262"/>
      <c r="J1428" s="262"/>
      <c r="K1428" s="262"/>
      <c r="L1428" s="262"/>
      <c r="M1428" s="262"/>
      <c r="N1428" s="262"/>
      <c r="O1428" s="262"/>
      <c r="P1428" s="262"/>
      <c r="Q1428" s="262"/>
      <c r="R1428" s="262"/>
      <c r="S1428" s="262"/>
      <c r="T1428" s="262"/>
      <c r="U1428" s="262"/>
      <c r="V1428" s="262"/>
      <c r="W1428" s="262"/>
      <c r="X1428" s="262"/>
      <c r="Y1428" s="668"/>
      <c r="Z1428" s="196"/>
      <c r="AA1428" s="794"/>
    </row>
    <row r="1429" spans="1:28" s="313" customFormat="1" ht="5.25" customHeight="1" x14ac:dyDescent="0.2">
      <c r="A1429" s="269"/>
      <c r="B1429" s="1237"/>
      <c r="C1429" s="817"/>
      <c r="D1429" s="817"/>
      <c r="E1429" s="817"/>
      <c r="F1429" s="817"/>
      <c r="G1429" s="817"/>
      <c r="H1429" s="817"/>
      <c r="I1429" s="817"/>
      <c r="J1429" s="817"/>
      <c r="K1429" s="817"/>
      <c r="L1429" s="817"/>
      <c r="M1429" s="817"/>
      <c r="N1429" s="817"/>
      <c r="O1429" s="817"/>
      <c r="P1429" s="817"/>
      <c r="Q1429" s="817"/>
      <c r="R1429" s="817"/>
      <c r="S1429" s="817"/>
      <c r="T1429" s="817"/>
      <c r="U1429" s="817"/>
      <c r="V1429" s="817"/>
      <c r="W1429" s="817"/>
      <c r="X1429" s="817"/>
      <c r="Y1429" s="1238"/>
      <c r="Z1429" s="871"/>
      <c r="AA1429" s="794"/>
    </row>
    <row r="1430" spans="1:28" s="313" customFormat="1" ht="24" customHeight="1" x14ac:dyDescent="0.2">
      <c r="A1430" s="385"/>
      <c r="B1430" s="259"/>
      <c r="C1430" s="224" t="s">
        <v>1759</v>
      </c>
      <c r="D1430" s="627"/>
      <c r="E1430" s="627"/>
      <c r="F1430" s="627"/>
      <c r="G1430" s="627"/>
      <c r="H1430" s="627"/>
      <c r="I1430" s="627"/>
      <c r="J1430" s="627"/>
      <c r="K1430" s="627"/>
      <c r="L1430" s="627"/>
      <c r="M1430" s="2319" t="str">
        <f>IF(J1392&lt;&gt;"",J1392,"")</f>
        <v/>
      </c>
      <c r="N1430" s="1751"/>
      <c r="O1430" s="1751"/>
      <c r="P1430" s="1751"/>
      <c r="Q1430" s="1751"/>
      <c r="R1430" s="1751"/>
      <c r="S1430" s="1751"/>
      <c r="T1430" s="1751"/>
      <c r="U1430" s="1751"/>
      <c r="V1430" s="1751"/>
      <c r="W1430" s="1751"/>
      <c r="X1430" s="1751"/>
      <c r="Y1430" s="206"/>
      <c r="Z1430" s="175"/>
      <c r="AA1430" s="794"/>
    </row>
    <row r="1431" spans="1:28" s="764" customFormat="1" ht="5.25" customHeight="1" x14ac:dyDescent="0.2">
      <c r="A1431" s="269"/>
      <c r="B1431" s="216"/>
      <c r="C1431" s="627"/>
      <c r="D1431" s="628"/>
      <c r="E1431" s="627"/>
      <c r="F1431" s="627"/>
      <c r="G1431" s="627"/>
      <c r="H1431" s="627"/>
      <c r="I1431" s="627"/>
      <c r="J1431" s="627"/>
      <c r="K1431" s="627"/>
      <c r="L1431" s="627"/>
      <c r="M1431" s="627"/>
      <c r="N1431" s="627"/>
      <c r="O1431" s="627"/>
      <c r="P1431" s="627"/>
      <c r="Q1431" s="627"/>
      <c r="R1431" s="627"/>
      <c r="S1431" s="1241"/>
      <c r="T1431" s="1241"/>
      <c r="U1431" s="1241"/>
      <c r="V1431" s="1241"/>
      <c r="W1431" s="1241"/>
      <c r="X1431" s="1241"/>
      <c r="Y1431" s="1243"/>
      <c r="Z1431" s="141"/>
      <c r="AA1431" s="797"/>
      <c r="AB1431" s="313"/>
    </row>
    <row r="1432" spans="1:28" s="312" customFormat="1" ht="15" customHeight="1" x14ac:dyDescent="0.2">
      <c r="A1432" s="397" t="s">
        <v>219</v>
      </c>
      <c r="B1432" s="155"/>
      <c r="C1432" s="2320" t="s">
        <v>1054</v>
      </c>
      <c r="D1432" s="2321"/>
      <c r="E1432" s="2321"/>
      <c r="F1432" s="2321"/>
      <c r="G1432" s="2321"/>
      <c r="H1432" s="2321"/>
      <c r="I1432" s="2321"/>
      <c r="J1432" s="2321"/>
      <c r="K1432" s="2321"/>
      <c r="L1432" s="2321"/>
      <c r="M1432" s="2321"/>
      <c r="N1432" s="2321"/>
      <c r="O1432" s="2321"/>
      <c r="P1432" s="2321"/>
      <c r="Q1432" s="2321"/>
      <c r="R1432" s="2321"/>
      <c r="S1432" s="2321"/>
      <c r="T1432" s="2322"/>
      <c r="U1432" s="2322"/>
      <c r="V1432" s="2322"/>
      <c r="W1432" s="2322"/>
      <c r="X1432" s="2323"/>
      <c r="Y1432" s="225"/>
      <c r="Z1432" s="156"/>
      <c r="AA1432" s="794"/>
      <c r="AB1432" s="313"/>
    </row>
    <row r="1433" spans="1:28" s="313" customFormat="1" ht="9" customHeight="1" x14ac:dyDescent="0.2">
      <c r="A1433" s="269"/>
      <c r="B1433" s="259"/>
      <c r="C1433" s="627"/>
      <c r="D1433" s="627"/>
      <c r="E1433" s="627"/>
      <c r="F1433" s="627"/>
      <c r="G1433" s="627"/>
      <c r="H1433" s="627"/>
      <c r="I1433" s="627"/>
      <c r="J1433" s="627"/>
      <c r="K1433" s="627"/>
      <c r="L1433" s="627"/>
      <c r="M1433" s="627"/>
      <c r="N1433" s="627"/>
      <c r="O1433" s="627"/>
      <c r="P1433" s="627"/>
      <c r="Q1433" s="627"/>
      <c r="R1433" s="627"/>
      <c r="S1433" s="627"/>
      <c r="T1433" s="627"/>
      <c r="U1433" s="627"/>
      <c r="V1433" s="627"/>
      <c r="W1433" s="627"/>
      <c r="X1433" s="627"/>
      <c r="Y1433" s="206"/>
      <c r="Z1433" s="175"/>
      <c r="AA1433" s="794"/>
    </row>
    <row r="1434" spans="1:28" s="313" customFormat="1" ht="21" customHeight="1" x14ac:dyDescent="0.2">
      <c r="A1434" s="272" t="s">
        <v>1744</v>
      </c>
      <c r="B1434" s="216"/>
      <c r="C1434" s="627"/>
      <c r="D1434" s="1213" t="s">
        <v>849</v>
      </c>
      <c r="E1434" s="627" t="s">
        <v>1673</v>
      </c>
      <c r="F1434" s="627"/>
      <c r="G1434" s="627"/>
      <c r="H1434" s="627"/>
      <c r="I1434" s="627"/>
      <c r="J1434" s="627"/>
      <c r="K1434" s="627"/>
      <c r="L1434" s="627"/>
      <c r="M1434" s="627"/>
      <c r="N1434" s="627"/>
      <c r="O1434" s="627"/>
      <c r="P1434" s="627"/>
      <c r="Q1434" s="627"/>
      <c r="R1434" s="627"/>
      <c r="S1434" s="627"/>
      <c r="T1434" s="627"/>
      <c r="U1434" s="627"/>
      <c r="V1434" s="627"/>
      <c r="W1434" s="627"/>
      <c r="X1434" s="627"/>
      <c r="Y1434" s="206"/>
      <c r="Z1434" s="141"/>
      <c r="AA1434" s="794">
        <f>IF(D1434="?",0,IF(D1434&lt;&gt;"",1,0))</f>
        <v>0</v>
      </c>
    </row>
    <row r="1435" spans="1:28" s="764" customFormat="1" ht="5.25" customHeight="1" x14ac:dyDescent="0.2">
      <c r="A1435" s="269"/>
      <c r="B1435" s="216"/>
      <c r="C1435" s="627"/>
      <c r="D1435" s="628"/>
      <c r="E1435" s="627"/>
      <c r="F1435" s="627"/>
      <c r="G1435" s="627"/>
      <c r="H1435" s="627"/>
      <c r="I1435" s="627"/>
      <c r="J1435" s="627"/>
      <c r="K1435" s="627"/>
      <c r="L1435" s="627"/>
      <c r="M1435" s="627"/>
      <c r="N1435" s="627"/>
      <c r="O1435" s="627"/>
      <c r="P1435" s="627"/>
      <c r="Q1435" s="627"/>
      <c r="R1435" s="627"/>
      <c r="S1435" s="1241"/>
      <c r="T1435" s="1241"/>
      <c r="U1435" s="1241"/>
      <c r="V1435" s="1241"/>
      <c r="W1435" s="1241"/>
      <c r="X1435" s="1241"/>
      <c r="Y1435" s="1243"/>
      <c r="Z1435" s="141"/>
      <c r="AA1435" s="797"/>
      <c r="AB1435" s="313"/>
    </row>
    <row r="1436" spans="1:28" s="313" customFormat="1" ht="21" customHeight="1" x14ac:dyDescent="0.2">
      <c r="A1436" s="272" t="s">
        <v>1745</v>
      </c>
      <c r="B1436" s="216"/>
      <c r="C1436" s="627"/>
      <c r="D1436" s="1213" t="s">
        <v>849</v>
      </c>
      <c r="E1436" s="627" t="s">
        <v>1672</v>
      </c>
      <c r="F1436" s="627"/>
      <c r="G1436" s="627"/>
      <c r="H1436" s="627"/>
      <c r="I1436" s="627"/>
      <c r="J1436" s="627"/>
      <c r="K1436" s="627"/>
      <c r="L1436" s="627"/>
      <c r="M1436" s="627"/>
      <c r="N1436" s="627"/>
      <c r="O1436" s="627"/>
      <c r="P1436" s="627"/>
      <c r="Q1436" s="627"/>
      <c r="R1436" s="1241"/>
      <c r="S1436" s="1241"/>
      <c r="T1436" s="1241"/>
      <c r="U1436" s="1241"/>
      <c r="V1436" s="1241"/>
      <c r="W1436" s="1241"/>
      <c r="X1436" s="627"/>
      <c r="Y1436" s="206"/>
      <c r="Z1436" s="141"/>
      <c r="AA1436" s="794">
        <f>IF(D1436="?",0,IF(D1436&lt;&gt;"",1,0))</f>
        <v>0</v>
      </c>
    </row>
    <row r="1437" spans="1:28" s="764" customFormat="1" ht="5.25" customHeight="1" x14ac:dyDescent="0.2">
      <c r="A1437" s="269"/>
      <c r="B1437" s="216"/>
      <c r="C1437" s="627"/>
      <c r="D1437" s="628"/>
      <c r="E1437" s="627"/>
      <c r="F1437" s="627"/>
      <c r="G1437" s="627"/>
      <c r="H1437" s="627"/>
      <c r="I1437" s="627"/>
      <c r="J1437" s="627"/>
      <c r="K1437" s="627"/>
      <c r="L1437" s="627"/>
      <c r="M1437" s="627"/>
      <c r="N1437" s="627"/>
      <c r="O1437" s="627"/>
      <c r="P1437" s="627"/>
      <c r="Q1437" s="627"/>
      <c r="R1437" s="627"/>
      <c r="S1437" s="1241"/>
      <c r="T1437" s="1241"/>
      <c r="U1437" s="1241"/>
      <c r="V1437" s="1241"/>
      <c r="W1437" s="1241"/>
      <c r="X1437" s="1241"/>
      <c r="Y1437" s="1243"/>
      <c r="Z1437" s="141"/>
      <c r="AA1437" s="797"/>
      <c r="AB1437" s="313"/>
    </row>
    <row r="1438" spans="1:28" s="313" customFormat="1" ht="21" customHeight="1" x14ac:dyDescent="0.2">
      <c r="A1438" s="272" t="s">
        <v>1659</v>
      </c>
      <c r="B1438" s="216"/>
      <c r="C1438" s="627"/>
      <c r="D1438" s="1213" t="s">
        <v>849</v>
      </c>
      <c r="E1438" s="627" t="s">
        <v>1834</v>
      </c>
      <c r="F1438" s="627"/>
      <c r="G1438" s="627"/>
      <c r="H1438" s="627"/>
      <c r="I1438" s="627"/>
      <c r="J1438" s="627"/>
      <c r="K1438" s="627"/>
      <c r="L1438" s="627"/>
      <c r="M1438" s="627"/>
      <c r="N1438" s="1213" t="s">
        <v>849</v>
      </c>
      <c r="O1438" s="627" t="s">
        <v>1656</v>
      </c>
      <c r="P1438" s="627"/>
      <c r="Q1438" s="627"/>
      <c r="R1438" s="1241"/>
      <c r="S1438" s="1241"/>
      <c r="T1438" s="1241"/>
      <c r="U1438" s="1241"/>
      <c r="V1438" s="1241"/>
      <c r="W1438" s="1241"/>
      <c r="X1438" s="627"/>
      <c r="Y1438" s="206"/>
      <c r="Z1438" s="141"/>
      <c r="AA1438" s="794">
        <f>IF(D1438="?",0,IF(D1438&lt;&gt;"",1,0))+IF(N1438="?",0,IF(N1438&lt;&gt;"",1,0))</f>
        <v>0</v>
      </c>
    </row>
    <row r="1439" spans="1:28" s="764" customFormat="1" ht="5.25" customHeight="1" x14ac:dyDescent="0.2">
      <c r="A1439" s="269"/>
      <c r="B1439" s="216"/>
      <c r="C1439" s="627"/>
      <c r="D1439" s="628"/>
      <c r="E1439" s="627"/>
      <c r="F1439" s="627"/>
      <c r="G1439" s="627"/>
      <c r="H1439" s="627"/>
      <c r="I1439" s="627"/>
      <c r="J1439" s="627"/>
      <c r="K1439" s="627"/>
      <c r="L1439" s="627"/>
      <c r="M1439" s="627"/>
      <c r="N1439" s="627"/>
      <c r="O1439" s="627"/>
      <c r="P1439" s="627"/>
      <c r="Q1439" s="627"/>
      <c r="R1439" s="627"/>
      <c r="S1439" s="1241"/>
      <c r="T1439" s="1241"/>
      <c r="U1439" s="1241"/>
      <c r="V1439" s="1241"/>
      <c r="W1439" s="1241"/>
      <c r="X1439" s="1241"/>
      <c r="Y1439" s="1243"/>
      <c r="Z1439" s="141"/>
      <c r="AA1439" s="797"/>
      <c r="AB1439" s="313"/>
    </row>
    <row r="1440" spans="1:28" s="313" customFormat="1" ht="21" customHeight="1" x14ac:dyDescent="0.2">
      <c r="A1440" s="272" t="s">
        <v>1662</v>
      </c>
      <c r="B1440" s="216"/>
      <c r="C1440" s="627"/>
      <c r="D1440" s="1213" t="s">
        <v>849</v>
      </c>
      <c r="E1440" s="627" t="s">
        <v>1044</v>
      </c>
      <c r="F1440" s="627"/>
      <c r="G1440" s="627"/>
      <c r="H1440" s="627"/>
      <c r="I1440" s="1213" t="s">
        <v>849</v>
      </c>
      <c r="J1440" s="627" t="s">
        <v>1046</v>
      </c>
      <c r="K1440" s="627"/>
      <c r="L1440" s="627"/>
      <c r="M1440" s="627"/>
      <c r="N1440" s="1213" t="s">
        <v>849</v>
      </c>
      <c r="O1440" s="627" t="s">
        <v>1660</v>
      </c>
      <c r="P1440" s="627"/>
      <c r="Q1440" s="627"/>
      <c r="R1440" s="1241"/>
      <c r="S1440" s="1241"/>
      <c r="T1440" s="1241"/>
      <c r="U1440" s="1241"/>
      <c r="V1440" s="1241"/>
      <c r="W1440" s="1241"/>
      <c r="X1440" s="627"/>
      <c r="Y1440" s="206"/>
      <c r="Z1440" s="141"/>
      <c r="AA1440" s="794">
        <f>IF(D1440="?",0,IF(D1440&lt;&gt;"",1,0))+IF(I1440="?",0,IF(I1440&lt;&gt;"",1,0))+IF(N1440="?",0,IF(N1440&lt;&gt;"",1,0))</f>
        <v>0</v>
      </c>
    </row>
    <row r="1441" spans="1:28" s="764" customFormat="1" ht="5.25" customHeight="1" x14ac:dyDescent="0.2">
      <c r="A1441" s="269"/>
      <c r="B1441" s="216"/>
      <c r="C1441" s="627"/>
      <c r="D1441" s="628"/>
      <c r="E1441" s="627"/>
      <c r="F1441" s="627"/>
      <c r="G1441" s="627"/>
      <c r="H1441" s="627"/>
      <c r="I1441" s="627"/>
      <c r="J1441" s="627"/>
      <c r="K1441" s="627"/>
      <c r="L1441" s="627"/>
      <c r="M1441" s="627"/>
      <c r="N1441" s="627"/>
      <c r="O1441" s="627"/>
      <c r="P1441" s="627"/>
      <c r="Q1441" s="627"/>
      <c r="R1441" s="1241"/>
      <c r="S1441" s="1241"/>
      <c r="T1441" s="1241"/>
      <c r="U1441" s="1241"/>
      <c r="V1441" s="1241"/>
      <c r="W1441" s="1241"/>
      <c r="X1441" s="627"/>
      <c r="Y1441" s="1243"/>
      <c r="Z1441" s="141"/>
      <c r="AA1441" s="797"/>
      <c r="AB1441" s="313"/>
    </row>
    <row r="1442" spans="1:28" s="313" customFormat="1" ht="21" customHeight="1" x14ac:dyDescent="0.2">
      <c r="A1442" s="272" t="s">
        <v>1663</v>
      </c>
      <c r="B1442" s="216"/>
      <c r="C1442" s="627"/>
      <c r="D1442" s="1213" t="s">
        <v>849</v>
      </c>
      <c r="E1442" s="627" t="s">
        <v>1045</v>
      </c>
      <c r="F1442" s="627"/>
      <c r="G1442" s="627"/>
      <c r="H1442" s="627"/>
      <c r="I1442" s="1213" t="s">
        <v>849</v>
      </c>
      <c r="J1442" s="627" t="s">
        <v>1657</v>
      </c>
      <c r="K1442" s="627"/>
      <c r="L1442" s="627"/>
      <c r="M1442" s="627"/>
      <c r="N1442" s="1213" t="s">
        <v>849</v>
      </c>
      <c r="O1442" s="627" t="s">
        <v>1658</v>
      </c>
      <c r="P1442" s="627"/>
      <c r="Q1442" s="627"/>
      <c r="R1442" s="1241"/>
      <c r="S1442" s="1241"/>
      <c r="T1442" s="1241"/>
      <c r="U1442" s="1241"/>
      <c r="V1442" s="1241"/>
      <c r="W1442" s="1241"/>
      <c r="X1442" s="627"/>
      <c r="Y1442" s="206"/>
      <c r="Z1442" s="141"/>
      <c r="AA1442" s="794">
        <f>IF(D1442="?",0,IF(D1442&lt;&gt;"",1,0))+IF(I1442="?",0,IF(I1442&lt;&gt;"",1,0))+IF(N1442="?",0,IF(N1442&lt;&gt;"",1,0))</f>
        <v>0</v>
      </c>
    </row>
    <row r="1443" spans="1:28" s="764" customFormat="1" ht="5.25" customHeight="1" x14ac:dyDescent="0.2">
      <c r="A1443" s="269"/>
      <c r="B1443" s="216"/>
      <c r="C1443" s="627"/>
      <c r="D1443" s="628"/>
      <c r="E1443" s="628"/>
      <c r="F1443" s="628"/>
      <c r="G1443" s="628"/>
      <c r="H1443" s="628"/>
      <c r="I1443" s="628"/>
      <c r="J1443" s="628"/>
      <c r="K1443" s="628"/>
      <c r="L1443" s="628"/>
      <c r="M1443" s="627"/>
      <c r="N1443" s="627"/>
      <c r="O1443" s="628"/>
      <c r="P1443" s="628"/>
      <c r="Q1443" s="628"/>
      <c r="R1443" s="664"/>
      <c r="S1443" s="664"/>
      <c r="T1443" s="664"/>
      <c r="U1443" s="664"/>
      <c r="V1443" s="664"/>
      <c r="W1443" s="664"/>
      <c r="X1443" s="628"/>
      <c r="Y1443" s="1243"/>
      <c r="Z1443" s="141"/>
      <c r="AA1443" s="797"/>
      <c r="AB1443" s="313"/>
    </row>
    <row r="1444" spans="1:28" s="313" customFormat="1" ht="21" customHeight="1" x14ac:dyDescent="0.2">
      <c r="A1444" s="272" t="s">
        <v>1661</v>
      </c>
      <c r="B1444" s="216"/>
      <c r="C1444" s="627"/>
      <c r="D1444" s="627" t="s">
        <v>1053</v>
      </c>
      <c r="E1444" s="628"/>
      <c r="F1444" s="2324"/>
      <c r="G1444" s="2324"/>
      <c r="H1444" s="2324"/>
      <c r="I1444" s="2324"/>
      <c r="J1444" s="2324"/>
      <c r="K1444" s="1400"/>
      <c r="L1444" s="1400"/>
      <c r="M1444" s="1400"/>
      <c r="N1444" s="1400"/>
      <c r="O1444" s="1400"/>
      <c r="P1444" s="1400"/>
      <c r="Q1444" s="1400"/>
      <c r="R1444" s="1400"/>
      <c r="S1444" s="1400"/>
      <c r="T1444" s="1400"/>
      <c r="U1444" s="1400"/>
      <c r="V1444" s="1400"/>
      <c r="W1444" s="1400"/>
      <c r="X1444" s="1400"/>
      <c r="Y1444" s="206"/>
      <c r="Z1444" s="141"/>
      <c r="AA1444" s="794">
        <f>IF(F1444="?",0,IF(F1444&lt;&gt;"",1,0))</f>
        <v>0</v>
      </c>
    </row>
    <row r="1445" spans="1:28" ht="9" customHeight="1" x14ac:dyDescent="0.2">
      <c r="A1445" s="269"/>
      <c r="B1445" s="259"/>
      <c r="C1445" s="627"/>
      <c r="D1445" s="627"/>
      <c r="E1445" s="627"/>
      <c r="F1445" s="627"/>
      <c r="G1445" s="627"/>
      <c r="H1445" s="627"/>
      <c r="I1445" s="627"/>
      <c r="J1445" s="627"/>
      <c r="K1445" s="627"/>
      <c r="L1445" s="627"/>
      <c r="M1445" s="627"/>
      <c r="N1445" s="528"/>
      <c r="O1445" s="528"/>
      <c r="P1445" s="528"/>
      <c r="Q1445" s="528"/>
      <c r="R1445" s="627"/>
      <c r="S1445" s="627"/>
      <c r="T1445" s="627"/>
      <c r="U1445" s="528"/>
      <c r="V1445" s="528"/>
      <c r="W1445" s="528"/>
      <c r="X1445" s="528"/>
      <c r="Y1445" s="172"/>
      <c r="Z1445" s="175"/>
      <c r="AA1445" s="794"/>
      <c r="AB1445" s="313"/>
    </row>
    <row r="1446" spans="1:28" s="313" customFormat="1" ht="5.45" customHeight="1" x14ac:dyDescent="0.2">
      <c r="A1446" s="269"/>
      <c r="B1446" s="757"/>
      <c r="C1446" s="758"/>
      <c r="D1446" s="758"/>
      <c r="E1446" s="758"/>
      <c r="F1446" s="758"/>
      <c r="G1446" s="758"/>
      <c r="H1446" s="758"/>
      <c r="I1446" s="758"/>
      <c r="J1446" s="758"/>
      <c r="K1446" s="758"/>
      <c r="L1446" s="758"/>
      <c r="M1446" s="758"/>
      <c r="N1446" s="758"/>
      <c r="O1446" s="758"/>
      <c r="P1446" s="758"/>
      <c r="Q1446" s="758"/>
      <c r="R1446" s="758"/>
      <c r="S1446" s="758"/>
      <c r="T1446" s="758"/>
      <c r="U1446" s="758"/>
      <c r="V1446" s="669"/>
      <c r="W1446" s="669"/>
      <c r="X1446" s="669"/>
      <c r="Y1446" s="669"/>
      <c r="Z1446" s="670"/>
      <c r="AA1446" s="794"/>
    </row>
    <row r="1447" spans="1:28" s="712" customFormat="1" ht="36" customHeight="1" x14ac:dyDescent="0.2">
      <c r="A1447" s="269"/>
      <c r="B1447" s="211"/>
      <c r="C1447" s="2204" t="s">
        <v>751</v>
      </c>
      <c r="D1447" s="2325"/>
      <c r="E1447" s="2325"/>
      <c r="F1447" s="2325"/>
      <c r="G1447" s="2325"/>
      <c r="H1447" s="2325"/>
      <c r="I1447" s="2325"/>
      <c r="J1447" s="2325"/>
      <c r="K1447" s="2325"/>
      <c r="L1447" s="2325"/>
      <c r="M1447" s="2325"/>
      <c r="N1447" s="2325"/>
      <c r="O1447" s="2325"/>
      <c r="P1447" s="2325"/>
      <c r="Q1447" s="2325"/>
      <c r="R1447" s="2325"/>
      <c r="S1447" s="2325"/>
      <c r="T1447" s="2325"/>
      <c r="U1447" s="2325"/>
      <c r="V1447" s="2325"/>
      <c r="W1447" s="2325"/>
      <c r="X1447" s="2326"/>
      <c r="Y1447" s="594"/>
      <c r="Z1447" s="1231"/>
      <c r="AA1447" s="794"/>
      <c r="AB1447" s="313"/>
    </row>
    <row r="1448" spans="1:28" s="313" customFormat="1" ht="5.25" customHeight="1" x14ac:dyDescent="0.2">
      <c r="A1448" s="269"/>
      <c r="B1448" s="216"/>
      <c r="C1448" s="628"/>
      <c r="D1448" s="628"/>
      <c r="E1448" s="628"/>
      <c r="F1448" s="628"/>
      <c r="G1448" s="628"/>
      <c r="H1448" s="628"/>
      <c r="I1448" s="628"/>
      <c r="J1448" s="628"/>
      <c r="K1448" s="628"/>
      <c r="L1448" s="628"/>
      <c r="M1448" s="628"/>
      <c r="N1448" s="628"/>
      <c r="O1448" s="628"/>
      <c r="P1448" s="628"/>
      <c r="Q1448" s="628"/>
      <c r="R1448" s="628"/>
      <c r="S1448" s="628"/>
      <c r="T1448" s="628"/>
      <c r="U1448" s="628"/>
      <c r="V1448" s="628"/>
      <c r="W1448" s="628"/>
      <c r="X1448" s="628"/>
      <c r="Y1448" s="628"/>
      <c r="Z1448" s="141"/>
      <c r="AA1448" s="794"/>
    </row>
    <row r="1449" spans="1:28" s="767" customFormat="1" ht="22.5" customHeight="1" x14ac:dyDescent="0.2">
      <c r="A1449" s="269"/>
      <c r="B1449" s="759"/>
      <c r="C1449" s="624" t="s">
        <v>1047</v>
      </c>
      <c r="D1449" s="624"/>
      <c r="E1449" s="624"/>
      <c r="F1449" s="624"/>
      <c r="G1449" s="624"/>
      <c r="H1449" s="624"/>
      <c r="I1449" s="624"/>
      <c r="J1449" s="624"/>
      <c r="K1449" s="624"/>
      <c r="L1449" s="624"/>
      <c r="M1449" s="624"/>
      <c r="N1449" s="624"/>
      <c r="O1449" s="624"/>
      <c r="P1449" s="624"/>
      <c r="Q1449" s="624"/>
      <c r="R1449" s="627"/>
      <c r="S1449" s="627"/>
      <c r="T1449" s="627"/>
      <c r="U1449" s="627"/>
      <c r="V1449" s="627"/>
      <c r="W1449" s="627"/>
      <c r="X1449" s="627"/>
      <c r="Y1449" s="1228"/>
      <c r="Z1449" s="766"/>
      <c r="AA1449" s="794"/>
      <c r="AB1449" s="313"/>
    </row>
    <row r="1450" spans="1:28" s="313" customFormat="1" ht="5.25" customHeight="1" x14ac:dyDescent="0.2">
      <c r="A1450" s="269"/>
      <c r="B1450" s="216"/>
      <c r="C1450" s="628"/>
      <c r="D1450" s="1230"/>
      <c r="E1450" s="1230"/>
      <c r="F1450" s="628"/>
      <c r="G1450" s="628"/>
      <c r="H1450" s="628"/>
      <c r="I1450" s="628"/>
      <c r="J1450" s="628"/>
      <c r="K1450" s="628"/>
      <c r="L1450" s="628"/>
      <c r="M1450" s="628"/>
      <c r="N1450" s="628"/>
      <c r="O1450" s="628"/>
      <c r="P1450" s="628"/>
      <c r="Q1450" s="628"/>
      <c r="R1450" s="628"/>
      <c r="S1450" s="628"/>
      <c r="T1450" s="628"/>
      <c r="U1450" s="628"/>
      <c r="V1450" s="628"/>
      <c r="W1450" s="628"/>
      <c r="X1450" s="628"/>
      <c r="Y1450" s="628"/>
      <c r="Z1450" s="141"/>
      <c r="AA1450" s="794"/>
    </row>
    <row r="1451" spans="1:28" s="313" customFormat="1" ht="21" customHeight="1" x14ac:dyDescent="0.2">
      <c r="A1451" s="269" t="s">
        <v>1075</v>
      </c>
      <c r="B1451" s="216"/>
      <c r="C1451" s="628" t="s">
        <v>69</v>
      </c>
      <c r="D1451" s="1242"/>
      <c r="E1451" s="1242"/>
      <c r="F1451" s="628"/>
      <c r="G1451" s="628"/>
      <c r="H1451" s="628"/>
      <c r="I1451" s="1785"/>
      <c r="J1451" s="1786"/>
      <c r="K1451" s="1786"/>
      <c r="L1451" s="1786"/>
      <c r="M1451" s="1786"/>
      <c r="N1451" s="1786"/>
      <c r="O1451" s="1786"/>
      <c r="P1451" s="1786"/>
      <c r="Q1451" s="1786"/>
      <c r="R1451" s="1786"/>
      <c r="S1451" s="1786"/>
      <c r="T1451" s="1786"/>
      <c r="U1451" s="1786"/>
      <c r="V1451" s="1786"/>
      <c r="W1451" s="1786"/>
      <c r="X1451" s="1787"/>
      <c r="Y1451" s="628"/>
      <c r="Z1451" s="141"/>
      <c r="AA1451" s="794">
        <f>IF(I1451="?",0,IF(I1451&lt;&gt;"",1,0))</f>
        <v>0</v>
      </c>
    </row>
    <row r="1452" spans="1:28" s="313" customFormat="1" ht="5.25" customHeight="1" x14ac:dyDescent="0.2">
      <c r="A1452" s="269"/>
      <c r="B1452" s="216"/>
      <c r="C1452" s="627"/>
      <c r="D1452" s="1242"/>
      <c r="E1452" s="1242"/>
      <c r="F1452" s="628"/>
      <c r="G1452" s="628"/>
      <c r="H1452" s="628"/>
      <c r="I1452" s="628"/>
      <c r="J1452" s="628"/>
      <c r="K1452" s="628"/>
      <c r="L1452" s="628"/>
      <c r="M1452" s="628"/>
      <c r="N1452" s="628"/>
      <c r="O1452" s="628"/>
      <c r="P1452" s="628"/>
      <c r="Q1452" s="628"/>
      <c r="R1452" s="628"/>
      <c r="S1452" s="628"/>
      <c r="T1452" s="628"/>
      <c r="U1452" s="628"/>
      <c r="V1452" s="628"/>
      <c r="W1452" s="628"/>
      <c r="X1452" s="628"/>
      <c r="Y1452" s="628"/>
      <c r="Z1452" s="141"/>
      <c r="AA1452" s="794"/>
    </row>
    <row r="1453" spans="1:28" s="313" customFormat="1" ht="21" customHeight="1" x14ac:dyDescent="0.2">
      <c r="A1453" s="269" t="s">
        <v>1076</v>
      </c>
      <c r="B1453" s="221"/>
      <c r="C1453" s="628" t="s">
        <v>51</v>
      </c>
      <c r="D1453" s="1242"/>
      <c r="E1453" s="1242"/>
      <c r="F1453" s="628"/>
      <c r="G1453" s="628"/>
      <c r="H1453" s="628"/>
      <c r="I1453" s="1785"/>
      <c r="J1453" s="1786"/>
      <c r="K1453" s="1786"/>
      <c r="L1453" s="1786"/>
      <c r="M1453" s="1786"/>
      <c r="N1453" s="1786"/>
      <c r="O1453" s="1786"/>
      <c r="P1453" s="1786"/>
      <c r="Q1453" s="1786"/>
      <c r="R1453" s="1786"/>
      <c r="S1453" s="1786"/>
      <c r="T1453" s="1786"/>
      <c r="U1453" s="1786"/>
      <c r="V1453" s="1786"/>
      <c r="W1453" s="1786"/>
      <c r="X1453" s="1787"/>
      <c r="Y1453" s="628"/>
      <c r="Z1453" s="141"/>
      <c r="AA1453" s="794">
        <f>IF(I1453="?",0,IF(I1453&lt;&gt;"",1,0))</f>
        <v>0</v>
      </c>
    </row>
    <row r="1454" spans="1:28" s="313" customFormat="1" ht="5.25" customHeight="1" x14ac:dyDescent="0.2">
      <c r="A1454" s="269"/>
      <c r="B1454" s="216"/>
      <c r="C1454" s="627"/>
      <c r="D1454" s="1242"/>
      <c r="E1454" s="1242"/>
      <c r="F1454" s="628"/>
      <c r="G1454" s="628"/>
      <c r="H1454" s="628"/>
      <c r="I1454" s="628"/>
      <c r="J1454" s="628"/>
      <c r="K1454" s="628"/>
      <c r="L1454" s="628"/>
      <c r="M1454" s="628"/>
      <c r="N1454" s="628"/>
      <c r="O1454" s="628"/>
      <c r="P1454" s="628"/>
      <c r="Q1454" s="628"/>
      <c r="R1454" s="628"/>
      <c r="S1454" s="628"/>
      <c r="T1454" s="628"/>
      <c r="U1454" s="628"/>
      <c r="V1454" s="628"/>
      <c r="W1454" s="628"/>
      <c r="X1454" s="628"/>
      <c r="Y1454" s="628"/>
      <c r="Z1454" s="141"/>
      <c r="AA1454" s="794"/>
    </row>
    <row r="1455" spans="1:28" s="313" customFormat="1" ht="21" customHeight="1" x14ac:dyDescent="0.2">
      <c r="A1455" s="269" t="s">
        <v>1078</v>
      </c>
      <c r="B1455" s="221"/>
      <c r="C1455" s="628" t="s">
        <v>205</v>
      </c>
      <c r="D1455" s="1242"/>
      <c r="E1455" s="1242"/>
      <c r="F1455" s="628"/>
      <c r="G1455" s="628"/>
      <c r="H1455" s="628"/>
      <c r="I1455" s="1785"/>
      <c r="J1455" s="1786"/>
      <c r="K1455" s="1786"/>
      <c r="L1455" s="1786"/>
      <c r="M1455" s="1786"/>
      <c r="N1455" s="1786"/>
      <c r="O1455" s="1786"/>
      <c r="P1455" s="1786"/>
      <c r="Q1455" s="1786"/>
      <c r="R1455" s="1786"/>
      <c r="S1455" s="1786"/>
      <c r="T1455" s="1786"/>
      <c r="U1455" s="1786"/>
      <c r="V1455" s="1786"/>
      <c r="W1455" s="1786"/>
      <c r="X1455" s="1787"/>
      <c r="Y1455" s="628"/>
      <c r="Z1455" s="141"/>
      <c r="AA1455" s="794">
        <f>IF(I1455="?",0,IF(I1455&lt;&gt;"",1,0))</f>
        <v>0</v>
      </c>
    </row>
    <row r="1456" spans="1:28" s="313" customFormat="1" ht="5.25" customHeight="1" x14ac:dyDescent="0.2">
      <c r="A1456" s="269"/>
      <c r="B1456" s="214"/>
      <c r="C1456" s="215"/>
      <c r="D1456" s="215"/>
      <c r="E1456" s="215"/>
      <c r="F1456" s="215"/>
      <c r="G1456" s="215"/>
      <c r="H1456" s="215"/>
      <c r="I1456" s="215"/>
      <c r="J1456" s="215"/>
      <c r="K1456" s="215"/>
      <c r="L1456" s="215"/>
      <c r="M1456" s="215"/>
      <c r="N1456" s="215"/>
      <c r="O1456" s="215"/>
      <c r="P1456" s="215"/>
      <c r="Q1456" s="215"/>
      <c r="R1456" s="215"/>
      <c r="S1456" s="215"/>
      <c r="T1456" s="215"/>
      <c r="U1456" s="215"/>
      <c r="V1456" s="215"/>
      <c r="W1456" s="215"/>
      <c r="X1456" s="215"/>
      <c r="Y1456" s="215"/>
      <c r="Z1456" s="145"/>
      <c r="AA1456" s="794"/>
    </row>
    <row r="1457" spans="1:28" s="313" customFormat="1" ht="5.25" customHeight="1" x14ac:dyDescent="0.2">
      <c r="A1457" s="269"/>
      <c r="B1457" s="216"/>
      <c r="C1457" s="628"/>
      <c r="D1457" s="628"/>
      <c r="E1457" s="628"/>
      <c r="F1457" s="628"/>
      <c r="G1457" s="628"/>
      <c r="H1457" s="628"/>
      <c r="I1457" s="628"/>
      <c r="J1457" s="628"/>
      <c r="K1457" s="628"/>
      <c r="L1457" s="628"/>
      <c r="M1457" s="628"/>
      <c r="N1457" s="628"/>
      <c r="O1457" s="628"/>
      <c r="P1457" s="628"/>
      <c r="Q1457" s="628"/>
      <c r="R1457" s="628"/>
      <c r="S1457" s="628"/>
      <c r="T1457" s="628"/>
      <c r="U1457" s="628"/>
      <c r="V1457" s="628"/>
      <c r="W1457" s="628"/>
      <c r="X1457" s="628"/>
      <c r="Y1457" s="628"/>
      <c r="Z1457" s="141"/>
      <c r="AA1457" s="794"/>
    </row>
    <row r="1458" spans="1:28" s="711" customFormat="1" ht="36" customHeight="1" x14ac:dyDescent="0.2">
      <c r="A1458" s="269"/>
      <c r="B1458" s="211"/>
      <c r="C1458" s="2204" t="s">
        <v>750</v>
      </c>
      <c r="D1458" s="2325"/>
      <c r="E1458" s="2325"/>
      <c r="F1458" s="2325"/>
      <c r="G1458" s="2325"/>
      <c r="H1458" s="2325"/>
      <c r="I1458" s="2325"/>
      <c r="J1458" s="2325"/>
      <c r="K1458" s="2325"/>
      <c r="L1458" s="2325"/>
      <c r="M1458" s="2325"/>
      <c r="N1458" s="2325"/>
      <c r="O1458" s="2325"/>
      <c r="P1458" s="2325"/>
      <c r="Q1458" s="2325"/>
      <c r="R1458" s="2325"/>
      <c r="S1458" s="2325"/>
      <c r="T1458" s="2325"/>
      <c r="U1458" s="2325"/>
      <c r="V1458" s="2325"/>
      <c r="W1458" s="2325"/>
      <c r="X1458" s="2326"/>
      <c r="Y1458" s="594"/>
      <c r="Z1458" s="1231"/>
      <c r="AA1458" s="794"/>
      <c r="AB1458" s="313"/>
    </row>
    <row r="1459" spans="1:28" s="313" customFormat="1" ht="5.25" customHeight="1" x14ac:dyDescent="0.2">
      <c r="A1459" s="269"/>
      <c r="B1459" s="214"/>
      <c r="C1459" s="215"/>
      <c r="D1459" s="215"/>
      <c r="E1459" s="215"/>
      <c r="F1459" s="215"/>
      <c r="G1459" s="215"/>
      <c r="H1459" s="215"/>
      <c r="I1459" s="215"/>
      <c r="J1459" s="215"/>
      <c r="K1459" s="215"/>
      <c r="L1459" s="215"/>
      <c r="M1459" s="215"/>
      <c r="N1459" s="215"/>
      <c r="O1459" s="215"/>
      <c r="P1459" s="215"/>
      <c r="Q1459" s="215"/>
      <c r="R1459" s="215"/>
      <c r="S1459" s="215"/>
      <c r="T1459" s="215"/>
      <c r="U1459" s="215"/>
      <c r="V1459" s="215"/>
      <c r="W1459" s="215"/>
      <c r="X1459" s="215"/>
      <c r="Y1459" s="215"/>
      <c r="Z1459" s="145"/>
      <c r="AA1459" s="794"/>
    </row>
    <row r="1460" spans="1:28" s="313" customFormat="1" ht="5.25" customHeight="1" x14ac:dyDescent="0.2">
      <c r="A1460" s="269"/>
      <c r="B1460" s="216"/>
      <c r="C1460" s="628"/>
      <c r="D1460" s="628"/>
      <c r="E1460" s="628"/>
      <c r="F1460" s="628"/>
      <c r="G1460" s="628"/>
      <c r="H1460" s="628"/>
      <c r="I1460" s="628"/>
      <c r="J1460" s="628"/>
      <c r="K1460" s="628"/>
      <c r="L1460" s="628"/>
      <c r="M1460" s="628"/>
      <c r="N1460" s="628"/>
      <c r="O1460" s="628"/>
      <c r="P1460" s="628"/>
      <c r="Q1460" s="628"/>
      <c r="R1460" s="628"/>
      <c r="S1460" s="628"/>
      <c r="T1460" s="628"/>
      <c r="U1460" s="628"/>
      <c r="V1460" s="628"/>
      <c r="W1460" s="628"/>
      <c r="X1460" s="628"/>
      <c r="Y1460" s="628"/>
      <c r="Z1460" s="141"/>
      <c r="AA1460" s="794"/>
    </row>
    <row r="1461" spans="1:28" s="313" customFormat="1" ht="30.75" customHeight="1" x14ac:dyDescent="0.2">
      <c r="A1461" s="269" t="s">
        <v>1077</v>
      </c>
      <c r="B1461" s="216"/>
      <c r="C1461" s="1782" t="s">
        <v>837</v>
      </c>
      <c r="D1461" s="1782"/>
      <c r="E1461" s="1782"/>
      <c r="F1461" s="1782"/>
      <c r="G1461" s="1782"/>
      <c r="H1461" s="1782"/>
      <c r="I1461" s="1782"/>
      <c r="J1461" s="1782"/>
      <c r="K1461" s="1782"/>
      <c r="L1461" s="1782"/>
      <c r="M1461" s="1782"/>
      <c r="N1461" s="1675"/>
      <c r="O1461" s="1675"/>
      <c r="P1461" s="1675"/>
      <c r="Q1461" s="1675"/>
      <c r="R1461" s="1675"/>
      <c r="S1461" s="1675"/>
      <c r="T1461" s="1675"/>
      <c r="U1461" s="1229"/>
      <c r="V1461" s="1229"/>
      <c r="W1461" s="1358" t="s">
        <v>849</v>
      </c>
      <c r="X1461" s="1359"/>
      <c r="Y1461" s="628"/>
      <c r="Z1461" s="141"/>
      <c r="AA1461" s="794">
        <f>IF(W1461="?",0,IF(W1461&lt;&gt;"",1,0))</f>
        <v>0</v>
      </c>
    </row>
    <row r="1462" spans="1:28" s="313" customFormat="1" ht="10.5" customHeight="1" x14ac:dyDescent="0.2">
      <c r="A1462" s="265" t="str">
        <f>IF($L$4&lt;&gt;"",$L$4,"")</f>
        <v>00000000</v>
      </c>
      <c r="B1462" s="183"/>
      <c r="C1462" s="184"/>
      <c r="D1462" s="184"/>
      <c r="E1462" s="184"/>
      <c r="F1462" s="184"/>
      <c r="G1462" s="184"/>
      <c r="H1462" s="184"/>
      <c r="I1462" s="184"/>
      <c r="J1462" s="184"/>
      <c r="K1462" s="184"/>
      <c r="L1462" s="184"/>
      <c r="M1462" s="184"/>
      <c r="N1462" s="184"/>
      <c r="O1462" s="184"/>
      <c r="P1462" s="184"/>
      <c r="Q1462" s="184"/>
      <c r="R1462" s="184"/>
      <c r="S1462" s="184"/>
      <c r="T1462" s="184"/>
      <c r="U1462" s="184"/>
      <c r="V1462" s="184"/>
      <c r="W1462" s="184"/>
      <c r="X1462" s="184"/>
      <c r="Y1462" s="184"/>
      <c r="Z1462" s="149"/>
      <c r="AA1462" s="794"/>
    </row>
    <row r="1463" spans="1:28" s="313" customFormat="1" ht="5.25" customHeight="1" x14ac:dyDescent="0.2">
      <c r="A1463" s="269"/>
      <c r="B1463" s="757"/>
      <c r="C1463" s="758"/>
      <c r="D1463" s="758"/>
      <c r="E1463" s="758"/>
      <c r="F1463" s="758"/>
      <c r="G1463" s="758"/>
      <c r="H1463" s="758"/>
      <c r="I1463" s="758"/>
      <c r="J1463" s="758"/>
      <c r="K1463" s="758"/>
      <c r="L1463" s="758"/>
      <c r="M1463" s="758"/>
      <c r="N1463" s="758"/>
      <c r="O1463" s="758"/>
      <c r="P1463" s="758"/>
      <c r="Q1463" s="758"/>
      <c r="R1463" s="758"/>
      <c r="S1463" s="758"/>
      <c r="T1463" s="758"/>
      <c r="U1463" s="758"/>
      <c r="V1463" s="669"/>
      <c r="W1463" s="669"/>
      <c r="X1463" s="669"/>
      <c r="Y1463" s="669"/>
      <c r="Z1463" s="670"/>
      <c r="AA1463" s="794"/>
    </row>
    <row r="1464" spans="1:28" s="313" customFormat="1" ht="21" customHeight="1" x14ac:dyDescent="0.2">
      <c r="A1464" s="269"/>
      <c r="B1464" s="259"/>
      <c r="C1464" s="2361" t="s">
        <v>942</v>
      </c>
      <c r="D1464" s="2074"/>
      <c r="E1464" s="2074"/>
      <c r="F1464" s="2074"/>
      <c r="G1464" s="693" t="s">
        <v>944</v>
      </c>
      <c r="H1464" s="1432" t="str">
        <f>$L$10</f>
        <v/>
      </c>
      <c r="I1464" s="2362"/>
      <c r="J1464" s="2362"/>
      <c r="K1464" s="2362"/>
      <c r="L1464" s="2362"/>
      <c r="M1464" s="2362"/>
      <c r="N1464" s="2362"/>
      <c r="O1464" s="2362"/>
      <c r="P1464" s="2362"/>
      <c r="Q1464" s="2362"/>
      <c r="R1464" s="2362"/>
      <c r="S1464" s="2362"/>
      <c r="T1464" s="2363"/>
      <c r="U1464" s="2364" t="str">
        <f>$L$4</f>
        <v>00000000</v>
      </c>
      <c r="V1464" s="2365"/>
      <c r="W1464" s="2365"/>
      <c r="X1464" s="2366"/>
      <c r="Y1464" s="672"/>
      <c r="Z1464" s="175"/>
      <c r="AA1464" s="794">
        <f>IF(SUM(AA1465:AA1538)&gt;0,10000,0)</f>
        <v>0</v>
      </c>
    </row>
    <row r="1465" spans="1:28" ht="9" customHeight="1" x14ac:dyDescent="0.2">
      <c r="A1465" s="269"/>
      <c r="B1465" s="150"/>
      <c r="C1465" s="628"/>
      <c r="D1465" s="628"/>
      <c r="E1465" s="628"/>
      <c r="F1465" s="628"/>
      <c r="G1465" s="628"/>
      <c r="H1465" s="628"/>
      <c r="I1465" s="628"/>
      <c r="J1465" s="628"/>
      <c r="K1465" s="628"/>
      <c r="L1465" s="628"/>
      <c r="M1465" s="628"/>
      <c r="N1465" s="628"/>
      <c r="O1465" s="628"/>
      <c r="P1465" s="628"/>
      <c r="Q1465" s="628"/>
      <c r="R1465" s="628"/>
      <c r="S1465" s="628"/>
      <c r="T1465" s="628"/>
      <c r="U1465" s="628"/>
      <c r="V1465" s="628"/>
      <c r="W1465" s="628"/>
      <c r="X1465" s="628"/>
      <c r="Y1465" s="179"/>
      <c r="Z1465" s="175"/>
      <c r="AA1465" s="794"/>
      <c r="AB1465" s="313"/>
    </row>
    <row r="1466" spans="1:28" ht="21" customHeight="1" x14ac:dyDescent="0.2">
      <c r="A1466" s="272" t="s">
        <v>1070</v>
      </c>
      <c r="B1466" s="150"/>
      <c r="C1466" s="628"/>
      <c r="D1466" s="664"/>
      <c r="E1466" s="664" t="s">
        <v>1141</v>
      </c>
      <c r="F1466" s="2351"/>
      <c r="G1466" s="2352"/>
      <c r="H1466" s="2352"/>
      <c r="I1466" s="2352"/>
      <c r="J1466" s="2352"/>
      <c r="K1466" s="2352"/>
      <c r="L1466" s="2352"/>
      <c r="M1466" s="2352"/>
      <c r="N1466" s="2352"/>
      <c r="O1466" s="2352"/>
      <c r="P1466" s="2352"/>
      <c r="Q1466" s="2352"/>
      <c r="R1466" s="2352"/>
      <c r="S1466" s="2352"/>
      <c r="T1466" s="2352"/>
      <c r="U1466" s="2352"/>
      <c r="V1466" s="2352"/>
      <c r="W1466" s="2352"/>
      <c r="X1466" s="2352"/>
      <c r="Y1466" s="179"/>
      <c r="Z1466" s="175"/>
      <c r="AA1466" s="794">
        <f>IF(F1466="?",0,IF(F1466&lt;&gt;"",1,0))</f>
        <v>0</v>
      </c>
      <c r="AB1466" s="313"/>
    </row>
    <row r="1467" spans="1:28" s="313" customFormat="1" ht="5.25" customHeight="1" x14ac:dyDescent="0.2">
      <c r="A1467" s="269"/>
      <c r="B1467" s="216"/>
      <c r="C1467" s="664"/>
      <c r="D1467" s="664"/>
      <c r="E1467" s="628"/>
      <c r="F1467" s="628"/>
      <c r="G1467" s="628"/>
      <c r="H1467" s="628"/>
      <c r="I1467" s="628"/>
      <c r="J1467" s="628"/>
      <c r="K1467" s="628"/>
      <c r="L1467" s="628"/>
      <c r="M1467" s="628"/>
      <c r="N1467" s="628"/>
      <c r="O1467" s="628"/>
      <c r="P1467" s="628"/>
      <c r="Q1467" s="628"/>
      <c r="R1467" s="664"/>
      <c r="S1467" s="664"/>
      <c r="T1467" s="664"/>
      <c r="U1467" s="664"/>
      <c r="V1467" s="664"/>
      <c r="W1467" s="664"/>
      <c r="X1467" s="628"/>
      <c r="Y1467" s="1232"/>
      <c r="Z1467" s="141"/>
      <c r="AA1467" s="794"/>
    </row>
    <row r="1468" spans="1:28" ht="21" customHeight="1" x14ac:dyDescent="0.2">
      <c r="A1468" s="272" t="s">
        <v>1071</v>
      </c>
      <c r="B1468" s="150"/>
      <c r="C1468" s="628"/>
      <c r="D1468" s="628"/>
      <c r="E1468" s="664" t="s">
        <v>799</v>
      </c>
      <c r="F1468" s="2351"/>
      <c r="G1468" s="2352"/>
      <c r="H1468" s="628"/>
      <c r="I1468" s="664" t="s">
        <v>693</v>
      </c>
      <c r="J1468" s="2351"/>
      <c r="K1468" s="2352"/>
      <c r="L1468" s="2352"/>
      <c r="M1468" s="2352"/>
      <c r="N1468" s="2352"/>
      <c r="O1468" s="2352"/>
      <c r="P1468" s="2352"/>
      <c r="Q1468" s="2352"/>
      <c r="R1468" s="2352"/>
      <c r="S1468" s="2352"/>
      <c r="T1468" s="2352"/>
      <c r="U1468" s="2352"/>
      <c r="V1468" s="2352"/>
      <c r="W1468" s="2352"/>
      <c r="X1468" s="2352"/>
      <c r="Y1468" s="179"/>
      <c r="Z1468" s="175"/>
      <c r="AA1468" s="794">
        <f>IF(F1468="?",0,IF(F1468&lt;&gt;"",1,0))+IF(J1468="?",0,IF(J1468&lt;&gt;"",1,0))</f>
        <v>0</v>
      </c>
      <c r="AB1468" s="313"/>
    </row>
    <row r="1469" spans="1:28" ht="9" customHeight="1" x14ac:dyDescent="0.2">
      <c r="A1469" s="269"/>
      <c r="B1469" s="259"/>
      <c r="C1469" s="627"/>
      <c r="D1469" s="627"/>
      <c r="E1469" s="627"/>
      <c r="F1469" s="627"/>
      <c r="G1469" s="627"/>
      <c r="H1469" s="627"/>
      <c r="I1469" s="627"/>
      <c r="J1469" s="627"/>
      <c r="K1469" s="627"/>
      <c r="L1469" s="627"/>
      <c r="M1469" s="627"/>
      <c r="N1469" s="627"/>
      <c r="O1469" s="627"/>
      <c r="P1469" s="627"/>
      <c r="Q1469" s="627"/>
      <c r="R1469" s="627"/>
      <c r="S1469" s="627"/>
      <c r="T1469" s="627"/>
      <c r="U1469" s="627"/>
      <c r="V1469" s="627"/>
      <c r="W1469" s="627"/>
      <c r="X1469" s="627"/>
      <c r="Y1469" s="206"/>
      <c r="Z1469" s="175"/>
      <c r="AA1469" s="794"/>
      <c r="AB1469" s="313"/>
    </row>
    <row r="1470" spans="1:28" s="313" customFormat="1" ht="12" customHeight="1" x14ac:dyDescent="0.2">
      <c r="A1470" s="269"/>
      <c r="B1470" s="216"/>
      <c r="C1470" s="1139"/>
      <c r="D1470" s="1135"/>
      <c r="E1470" s="1136"/>
      <c r="F1470" s="1136"/>
      <c r="G1470" s="1136"/>
      <c r="H1470" s="1142"/>
      <c r="I1470" s="2353" t="s">
        <v>1489</v>
      </c>
      <c r="J1470" s="2354"/>
      <c r="K1470" s="2354"/>
      <c r="L1470" s="2354"/>
      <c r="M1470" s="2354"/>
      <c r="N1470" s="2354"/>
      <c r="O1470" s="2354"/>
      <c r="P1470" s="2354"/>
      <c r="Q1470" s="2355" t="s">
        <v>1490</v>
      </c>
      <c r="R1470" s="2356"/>
      <c r="S1470" s="2356"/>
      <c r="T1470" s="2356"/>
      <c r="U1470" s="2356"/>
      <c r="V1470" s="2356"/>
      <c r="W1470" s="2356"/>
      <c r="X1470" s="2357"/>
      <c r="Y1470" s="1232"/>
      <c r="Z1470" s="141"/>
      <c r="AA1470" s="794"/>
    </row>
    <row r="1471" spans="1:28" s="313" customFormat="1" ht="7.5" customHeight="1" thickBot="1" x14ac:dyDescent="0.25">
      <c r="A1471" s="269"/>
      <c r="B1471" s="216"/>
      <c r="C1471" s="1139"/>
      <c r="D1471" s="1135"/>
      <c r="E1471" s="1136"/>
      <c r="F1471" s="1136"/>
      <c r="G1471" s="1136"/>
      <c r="H1471" s="1140"/>
      <c r="I1471" s="1143"/>
      <c r="J1471" s="708"/>
      <c r="K1471" s="708"/>
      <c r="L1471" s="708"/>
      <c r="M1471" s="708"/>
      <c r="N1471" s="708"/>
      <c r="O1471" s="708"/>
      <c r="P1471" s="708"/>
      <c r="Q1471" s="1143"/>
      <c r="R1471" s="1145"/>
      <c r="S1471" s="1145"/>
      <c r="T1471" s="1145"/>
      <c r="U1471" s="1145"/>
      <c r="V1471" s="1145"/>
      <c r="W1471" s="1145"/>
      <c r="X1471" s="1144"/>
      <c r="Y1471" s="1232"/>
      <c r="Z1471" s="141"/>
      <c r="AA1471" s="794"/>
    </row>
    <row r="1472" spans="1:28" s="313" customFormat="1" ht="24.75" customHeight="1" thickTop="1" thickBot="1" x14ac:dyDescent="0.25">
      <c r="A1472" s="272" t="s">
        <v>1585</v>
      </c>
      <c r="B1472" s="216"/>
      <c r="C1472" s="2358" t="s">
        <v>1535</v>
      </c>
      <c r="D1472" s="2359"/>
      <c r="E1472" s="2359"/>
      <c r="F1472" s="2359"/>
      <c r="G1472" s="2359"/>
      <c r="H1472" s="2360"/>
      <c r="I1472" s="2313" t="s">
        <v>849</v>
      </c>
      <c r="J1472" s="2327"/>
      <c r="K1472" s="2328"/>
      <c r="L1472" s="2329"/>
      <c r="M1472" s="2329"/>
      <c r="N1472" s="1363"/>
      <c r="O1472" s="1363"/>
      <c r="P1472" s="1363"/>
      <c r="Q1472" s="2313" t="s">
        <v>849</v>
      </c>
      <c r="R1472" s="2327"/>
      <c r="S1472" s="2328"/>
      <c r="T1472" s="2330"/>
      <c r="U1472" s="2330"/>
      <c r="V1472" s="2331"/>
      <c r="W1472" s="2331"/>
      <c r="X1472" s="2318"/>
      <c r="Y1472" s="1243"/>
      <c r="Z1472" s="141"/>
      <c r="AA1472" s="794">
        <f>IF(I1472="?",0,IF(I1472&lt;&gt;"",1,0))+IF(K1472="?",0,IF(K1472&lt;&gt;"",1,0))+IF(Q1472="?",0,IF(Q1472&lt;&gt;"",1,0))+IF(S1472="?",0,IF(S1472&lt;&gt;"",1,0))</f>
        <v>0</v>
      </c>
    </row>
    <row r="1473" spans="1:28" s="313" customFormat="1" ht="6.75" customHeight="1" thickTop="1" x14ac:dyDescent="0.2">
      <c r="A1473" s="269"/>
      <c r="B1473" s="216"/>
      <c r="C1473" s="1141"/>
      <c r="D1473" s="1134"/>
      <c r="E1473" s="215"/>
      <c r="F1473" s="215"/>
      <c r="G1473" s="215"/>
      <c r="H1473" s="1138"/>
      <c r="I1473" s="1146"/>
      <c r="J1473" s="227"/>
      <c r="K1473" s="227"/>
      <c r="L1473" s="227"/>
      <c r="M1473" s="227"/>
      <c r="N1473" s="227"/>
      <c r="O1473" s="227"/>
      <c r="P1473" s="1147"/>
      <c r="Q1473" s="1146"/>
      <c r="R1473" s="227"/>
      <c r="S1473" s="227"/>
      <c r="T1473" s="227"/>
      <c r="U1473" s="227"/>
      <c r="V1473" s="227"/>
      <c r="W1473" s="227"/>
      <c r="X1473" s="1147"/>
      <c r="Y1473" s="1243"/>
      <c r="Z1473" s="141"/>
      <c r="AA1473" s="794"/>
    </row>
    <row r="1474" spans="1:28" s="313" customFormat="1" ht="5.25" customHeight="1" thickBot="1" x14ac:dyDescent="0.25">
      <c r="A1474" s="269"/>
      <c r="B1474" s="216"/>
      <c r="C1474" s="1139"/>
      <c r="D1474" s="1135"/>
      <c r="E1474" s="1136"/>
      <c r="F1474" s="1136"/>
      <c r="G1474" s="1136"/>
      <c r="H1474" s="1140"/>
      <c r="I1474" s="1143"/>
      <c r="J1474" s="708"/>
      <c r="K1474" s="708"/>
      <c r="L1474" s="708"/>
      <c r="M1474" s="708"/>
      <c r="N1474" s="708"/>
      <c r="O1474" s="708"/>
      <c r="P1474" s="1144"/>
      <c r="Q1474" s="1143"/>
      <c r="R1474" s="708"/>
      <c r="S1474" s="708"/>
      <c r="T1474" s="708"/>
      <c r="U1474" s="708"/>
      <c r="V1474" s="708"/>
      <c r="W1474" s="708"/>
      <c r="X1474" s="1144"/>
      <c r="Y1474" s="1243"/>
      <c r="Z1474" s="141"/>
      <c r="AA1474" s="794"/>
    </row>
    <row r="1475" spans="1:28" s="313" customFormat="1" ht="24.75" customHeight="1" thickTop="1" thickBot="1" x14ac:dyDescent="0.25">
      <c r="A1475" s="272" t="s">
        <v>1586</v>
      </c>
      <c r="B1475" s="216"/>
      <c r="C1475" s="1137" t="s">
        <v>1515</v>
      </c>
      <c r="D1475" s="664"/>
      <c r="E1475" s="628"/>
      <c r="F1475" s="628"/>
      <c r="G1475" s="628"/>
      <c r="H1475" s="628"/>
      <c r="I1475" s="2313" t="s">
        <v>849</v>
      </c>
      <c r="J1475" s="2327"/>
      <c r="K1475" s="2328"/>
      <c r="L1475" s="2329"/>
      <c r="M1475" s="2329"/>
      <c r="N1475" s="1363"/>
      <c r="O1475" s="1363"/>
      <c r="P1475" s="1363"/>
      <c r="Q1475" s="2313" t="s">
        <v>849</v>
      </c>
      <c r="R1475" s="2327"/>
      <c r="S1475" s="2328"/>
      <c r="T1475" s="2330"/>
      <c r="U1475" s="2330"/>
      <c r="V1475" s="2331"/>
      <c r="W1475" s="2331"/>
      <c r="X1475" s="2318"/>
      <c r="Y1475" s="1243"/>
      <c r="Z1475" s="141"/>
      <c r="AA1475" s="794">
        <f>IF(I1475="?",0,IF(I1475&lt;&gt;"",1,0))+IF(K1475="?",0,IF(K1475&lt;&gt;"",1,0))+IF(Q1475="?",0,IF(Q1475&lt;&gt;"",1,0))+IF(S1475="?",0,IF(S1475&lt;&gt;"",1,0))</f>
        <v>0</v>
      </c>
    </row>
    <row r="1476" spans="1:28" s="313" customFormat="1" ht="5.25" customHeight="1" thickTop="1" x14ac:dyDescent="0.2">
      <c r="A1476" s="269"/>
      <c r="B1476" s="216"/>
      <c r="C1476" s="1141"/>
      <c r="D1476" s="1134"/>
      <c r="E1476" s="215"/>
      <c r="F1476" s="215"/>
      <c r="G1476" s="215"/>
      <c r="H1476" s="1138"/>
      <c r="I1476" s="1146"/>
      <c r="J1476" s="227"/>
      <c r="K1476" s="227"/>
      <c r="L1476" s="227"/>
      <c r="M1476" s="227"/>
      <c r="N1476" s="227"/>
      <c r="O1476" s="227"/>
      <c r="P1476" s="227"/>
      <c r="Q1476" s="1146"/>
      <c r="R1476" s="1148"/>
      <c r="S1476" s="1148"/>
      <c r="T1476" s="1148"/>
      <c r="U1476" s="1148"/>
      <c r="V1476" s="1148"/>
      <c r="W1476" s="1148"/>
      <c r="X1476" s="1147"/>
      <c r="Y1476" s="1243"/>
      <c r="Z1476" s="141"/>
      <c r="AA1476" s="794"/>
    </row>
    <row r="1477" spans="1:28" s="313" customFormat="1" ht="9" customHeight="1" x14ac:dyDescent="0.2">
      <c r="A1477" s="269"/>
      <c r="B1477" s="216"/>
      <c r="C1477" s="664"/>
      <c r="D1477" s="664"/>
      <c r="E1477" s="628"/>
      <c r="F1477" s="628"/>
      <c r="G1477" s="628"/>
      <c r="H1477" s="628"/>
      <c r="I1477" s="628"/>
      <c r="J1477" s="628"/>
      <c r="K1477" s="628"/>
      <c r="L1477" s="628"/>
      <c r="M1477" s="628"/>
      <c r="N1477" s="628"/>
      <c r="O1477" s="628"/>
      <c r="P1477" s="628"/>
      <c r="Q1477" s="628"/>
      <c r="R1477" s="664"/>
      <c r="S1477" s="664"/>
      <c r="T1477" s="664"/>
      <c r="U1477" s="664"/>
      <c r="V1477" s="664"/>
      <c r="W1477" s="664"/>
      <c r="X1477" s="628"/>
      <c r="Y1477" s="1243"/>
      <c r="Z1477" s="141"/>
      <c r="AA1477" s="794"/>
    </row>
    <row r="1478" spans="1:28" s="313" customFormat="1" ht="24" customHeight="1" x14ac:dyDescent="0.2">
      <c r="A1478" s="272" t="s">
        <v>1072</v>
      </c>
      <c r="B1478" s="216"/>
      <c r="C1478" s="2332" t="s">
        <v>1146</v>
      </c>
      <c r="D1478" s="2333"/>
      <c r="E1478" s="2333"/>
      <c r="F1478" s="2333"/>
      <c r="G1478" s="2333"/>
      <c r="H1478" s="2333"/>
      <c r="I1478" s="2333"/>
      <c r="J1478" s="2333"/>
      <c r="K1478" s="2333"/>
      <c r="L1478" s="2333"/>
      <c r="M1478" s="2333"/>
      <c r="N1478" s="2333"/>
      <c r="O1478" s="2333"/>
      <c r="P1478" s="2333"/>
      <c r="Q1478" s="2333"/>
      <c r="R1478" s="2333"/>
      <c r="S1478" s="2333"/>
      <c r="T1478" s="2333"/>
      <c r="U1478" s="1241"/>
      <c r="V1478" s="1213" t="s">
        <v>849</v>
      </c>
      <c r="W1478" s="93"/>
      <c r="X1478" s="1213" t="s">
        <v>849</v>
      </c>
      <c r="Y1478" s="664"/>
      <c r="Z1478" s="141"/>
      <c r="AA1478" s="794">
        <f>IF(V1478="?",0,IF(V1478&lt;&gt;"",1,0))+IF(X1478="?",0,IF(X1478&lt;&gt;"",1,0))</f>
        <v>0</v>
      </c>
    </row>
    <row r="1479" spans="1:28" s="313" customFormat="1" ht="9" customHeight="1" x14ac:dyDescent="0.2">
      <c r="A1479" s="269"/>
      <c r="B1479" s="216"/>
      <c r="C1479" s="664"/>
      <c r="D1479" s="664"/>
      <c r="E1479" s="628"/>
      <c r="F1479" s="628"/>
      <c r="G1479" s="628"/>
      <c r="H1479" s="628"/>
      <c r="I1479" s="628"/>
      <c r="J1479" s="628"/>
      <c r="K1479" s="628"/>
      <c r="L1479" s="628"/>
      <c r="M1479" s="628"/>
      <c r="N1479" s="628"/>
      <c r="O1479" s="628"/>
      <c r="P1479" s="628"/>
      <c r="Q1479" s="628"/>
      <c r="R1479" s="664"/>
      <c r="S1479" s="664"/>
      <c r="T1479" s="664"/>
      <c r="U1479" s="664"/>
      <c r="V1479" s="664"/>
      <c r="W1479" s="664"/>
      <c r="X1479" s="628"/>
      <c r="Y1479" s="1243"/>
      <c r="Z1479" s="141"/>
      <c r="AA1479" s="794"/>
    </row>
    <row r="1480" spans="1:28" s="313" customFormat="1" ht="21" customHeight="1" x14ac:dyDescent="0.2">
      <c r="A1480" s="272" t="s">
        <v>1073</v>
      </c>
      <c r="B1480" s="216"/>
      <c r="C1480" s="664"/>
      <c r="D1480" s="664"/>
      <c r="E1480" s="664"/>
      <c r="F1480" s="664"/>
      <c r="G1480" s="664"/>
      <c r="H1480" s="664" t="s">
        <v>1042</v>
      </c>
      <c r="I1480" s="2334" t="s">
        <v>849</v>
      </c>
      <c r="J1480" s="2335"/>
      <c r="K1480" s="2335"/>
      <c r="L1480" s="2335"/>
      <c r="M1480" s="2336"/>
      <c r="N1480" s="2336"/>
      <c r="O1480" s="2336"/>
      <c r="P1480" s="2336"/>
      <c r="Q1480" s="2336"/>
      <c r="R1480" s="2336"/>
      <c r="S1480" s="2336"/>
      <c r="T1480" s="2336"/>
      <c r="U1480" s="2336"/>
      <c r="V1480" s="2336"/>
      <c r="W1480" s="2336"/>
      <c r="X1480" s="2337"/>
      <c r="Y1480" s="1243"/>
      <c r="Z1480" s="141"/>
      <c r="AA1480" s="794">
        <f>IF(I1480="?",0,IF(I1480&lt;&gt;"",1,0))</f>
        <v>0</v>
      </c>
    </row>
    <row r="1481" spans="1:28" s="313" customFormat="1" ht="5.25" customHeight="1" x14ac:dyDescent="0.2">
      <c r="A1481" s="269"/>
      <c r="B1481" s="216"/>
      <c r="C1481" s="664"/>
      <c r="D1481" s="664"/>
      <c r="E1481" s="628"/>
      <c r="F1481" s="628"/>
      <c r="G1481" s="628"/>
      <c r="H1481" s="628"/>
      <c r="I1481" s="628"/>
      <c r="J1481" s="628"/>
      <c r="K1481" s="628"/>
      <c r="L1481" s="628"/>
      <c r="M1481" s="628"/>
      <c r="N1481" s="628"/>
      <c r="O1481" s="628"/>
      <c r="P1481" s="628"/>
      <c r="Q1481" s="628"/>
      <c r="R1481" s="664"/>
      <c r="S1481" s="664"/>
      <c r="T1481" s="664"/>
      <c r="U1481" s="664"/>
      <c r="V1481" s="664"/>
      <c r="W1481" s="664"/>
      <c r="X1481" s="628"/>
      <c r="Y1481" s="1243"/>
      <c r="Z1481" s="141"/>
      <c r="AA1481" s="794"/>
    </row>
    <row r="1482" spans="1:28" s="313" customFormat="1" ht="21" customHeight="1" x14ac:dyDescent="0.2">
      <c r="A1482" s="272" t="s">
        <v>1079</v>
      </c>
      <c r="B1482" s="216"/>
      <c r="C1482" s="628" t="s">
        <v>1517</v>
      </c>
      <c r="D1482" s="664"/>
      <c r="E1482" s="664"/>
      <c r="F1482" s="664"/>
      <c r="G1482" s="664"/>
      <c r="H1482" s="664"/>
      <c r="I1482" s="664"/>
      <c r="J1482" s="664"/>
      <c r="K1482" s="664"/>
      <c r="L1482" s="664"/>
      <c r="M1482" s="664"/>
      <c r="N1482" s="664"/>
      <c r="O1482" s="664"/>
      <c r="P1482" s="664"/>
      <c r="Q1482" s="1213" t="s">
        <v>849</v>
      </c>
      <c r="R1482" s="627" t="s">
        <v>1050</v>
      </c>
      <c r="S1482" s="1243"/>
      <c r="T1482" s="1213" t="s">
        <v>849</v>
      </c>
      <c r="U1482" s="627" t="s">
        <v>1051</v>
      </c>
      <c r="V1482" s="1243"/>
      <c r="W1482" s="1213" t="s">
        <v>849</v>
      </c>
      <c r="X1482" s="627" t="s">
        <v>1052</v>
      </c>
      <c r="Y1482" s="1243"/>
      <c r="Z1482" s="141"/>
      <c r="AA1482" s="794">
        <f>IF(Q1482="?",0,IF(Q1482&lt;&gt;"",1,0))+IF(T1482="?",0,IF(T1482&lt;&gt;"",1,0))+IF(W1482="?",0,IF(W1482&lt;&gt;"",1,0))</f>
        <v>0</v>
      </c>
    </row>
    <row r="1483" spans="1:28" ht="9" customHeight="1" x14ac:dyDescent="0.2">
      <c r="A1483" s="269"/>
      <c r="B1483" s="259"/>
      <c r="C1483" s="627"/>
      <c r="D1483" s="627"/>
      <c r="E1483" s="627"/>
      <c r="F1483" s="627"/>
      <c r="G1483" s="627"/>
      <c r="H1483" s="627"/>
      <c r="I1483" s="627"/>
      <c r="J1483" s="627"/>
      <c r="K1483" s="627"/>
      <c r="L1483" s="627"/>
      <c r="M1483" s="627"/>
      <c r="N1483" s="627"/>
      <c r="O1483" s="627"/>
      <c r="P1483" s="627"/>
      <c r="Q1483" s="627"/>
      <c r="R1483" s="627"/>
      <c r="S1483" s="627"/>
      <c r="T1483" s="627"/>
      <c r="U1483" s="627"/>
      <c r="V1483" s="627"/>
      <c r="W1483" s="627"/>
      <c r="X1483" s="627"/>
      <c r="Y1483" s="206"/>
      <c r="Z1483" s="175"/>
      <c r="AA1483" s="794"/>
      <c r="AB1483" s="313"/>
    </row>
    <row r="1484" spans="1:28" s="312" customFormat="1" ht="27" customHeight="1" x14ac:dyDescent="0.2">
      <c r="A1484" s="397" t="s">
        <v>219</v>
      </c>
      <c r="B1484" s="155"/>
      <c r="C1484" s="2338" t="s">
        <v>1521</v>
      </c>
      <c r="D1484" s="2339"/>
      <c r="E1484" s="2339"/>
      <c r="F1484" s="2339"/>
      <c r="G1484" s="2339"/>
      <c r="H1484" s="2339"/>
      <c r="I1484" s="2339"/>
      <c r="J1484" s="2339"/>
      <c r="K1484" s="2339"/>
      <c r="L1484" s="2339"/>
      <c r="M1484" s="2339"/>
      <c r="N1484" s="2339"/>
      <c r="O1484" s="2339"/>
      <c r="P1484" s="2339"/>
      <c r="Q1484" s="2339"/>
      <c r="R1484" s="2339"/>
      <c r="S1484" s="2339"/>
      <c r="T1484" s="2340"/>
      <c r="U1484" s="2340"/>
      <c r="V1484" s="2340"/>
      <c r="W1484" s="2340"/>
      <c r="X1484" s="2341"/>
      <c r="Y1484" s="225"/>
      <c r="Z1484" s="156"/>
      <c r="AA1484" s="794"/>
      <c r="AB1484" s="313"/>
    </row>
    <row r="1485" spans="1:28" ht="5.25" customHeight="1" x14ac:dyDescent="0.2">
      <c r="A1485" s="269"/>
      <c r="B1485" s="259"/>
      <c r="C1485" s="627"/>
      <c r="D1485" s="627"/>
      <c r="E1485" s="627"/>
      <c r="F1485" s="627"/>
      <c r="G1485" s="627"/>
      <c r="H1485" s="627"/>
      <c r="I1485" s="627"/>
      <c r="J1485" s="627"/>
      <c r="K1485" s="627"/>
      <c r="L1485" s="627"/>
      <c r="M1485" s="627"/>
      <c r="N1485" s="627"/>
      <c r="O1485" s="627"/>
      <c r="P1485" s="627"/>
      <c r="Q1485" s="627"/>
      <c r="R1485" s="627"/>
      <c r="S1485" s="627"/>
      <c r="T1485" s="627"/>
      <c r="U1485" s="627"/>
      <c r="V1485" s="627"/>
      <c r="W1485" s="627"/>
      <c r="X1485" s="627"/>
      <c r="Y1485" s="206"/>
      <c r="Z1485" s="175"/>
      <c r="AA1485" s="794"/>
      <c r="AB1485" s="313"/>
    </row>
    <row r="1486" spans="1:28" s="313" customFormat="1" ht="21" customHeight="1" x14ac:dyDescent="0.2">
      <c r="A1486" s="272" t="s">
        <v>1251</v>
      </c>
      <c r="B1486" s="216"/>
      <c r="C1486" s="2342" t="s">
        <v>1370</v>
      </c>
      <c r="D1486" s="2342"/>
      <c r="E1486" s="2342"/>
      <c r="F1486" s="2342"/>
      <c r="G1486" s="2342"/>
      <c r="H1486" s="2342"/>
      <c r="I1486" s="2342"/>
      <c r="J1486" s="2342"/>
      <c r="K1486" s="2342"/>
      <c r="L1486" s="2342"/>
      <c r="M1486" s="664"/>
      <c r="N1486" s="2343"/>
      <c r="O1486" s="2344"/>
      <c r="P1486" s="2345"/>
      <c r="Q1486" s="627" t="s">
        <v>783</v>
      </c>
      <c r="R1486" s="664"/>
      <c r="S1486" s="664"/>
      <c r="T1486" s="2343"/>
      <c r="U1486" s="2343"/>
      <c r="V1486" s="2343"/>
      <c r="W1486" s="627" t="s">
        <v>1043</v>
      </c>
      <c r="X1486" s="664"/>
      <c r="Y1486" s="664"/>
      <c r="Z1486" s="141"/>
      <c r="AA1486" s="794">
        <f>IF(N1486="?",0,IF(N1486&lt;&gt;"",1,0))+IF(T1486="?",0,IF(T1486&lt;&gt;"",1,0))</f>
        <v>0</v>
      </c>
    </row>
    <row r="1487" spans="1:28" s="313" customFormat="1" ht="5.25" customHeight="1" x14ac:dyDescent="0.2">
      <c r="A1487" s="269"/>
      <c r="B1487" s="216"/>
      <c r="C1487" s="664"/>
      <c r="D1487" s="664"/>
      <c r="E1487" s="628"/>
      <c r="F1487" s="628"/>
      <c r="G1487" s="628"/>
      <c r="H1487" s="628"/>
      <c r="I1487" s="628"/>
      <c r="J1487" s="628"/>
      <c r="K1487" s="628"/>
      <c r="L1487" s="628"/>
      <c r="M1487" s="628"/>
      <c r="N1487" s="628"/>
      <c r="O1487" s="628"/>
      <c r="P1487" s="628"/>
      <c r="Q1487" s="628"/>
      <c r="R1487" s="664"/>
      <c r="S1487" s="664"/>
      <c r="T1487" s="664"/>
      <c r="U1487" s="664"/>
      <c r="V1487" s="664"/>
      <c r="W1487" s="664"/>
      <c r="X1487" s="628"/>
      <c r="Y1487" s="1243"/>
      <c r="Z1487" s="141"/>
      <c r="AA1487" s="794"/>
    </row>
    <row r="1488" spans="1:28" s="312" customFormat="1" ht="27" customHeight="1" x14ac:dyDescent="0.2">
      <c r="A1488" s="397" t="s">
        <v>219</v>
      </c>
      <c r="B1488" s="155"/>
      <c r="C1488" s="2338" t="s">
        <v>1262</v>
      </c>
      <c r="D1488" s="2339"/>
      <c r="E1488" s="2339"/>
      <c r="F1488" s="2339"/>
      <c r="G1488" s="2339"/>
      <c r="H1488" s="2339"/>
      <c r="I1488" s="2339"/>
      <c r="J1488" s="2339"/>
      <c r="K1488" s="2339"/>
      <c r="L1488" s="2339"/>
      <c r="M1488" s="2339"/>
      <c r="N1488" s="2339"/>
      <c r="O1488" s="2339"/>
      <c r="P1488" s="2339"/>
      <c r="Q1488" s="2339"/>
      <c r="R1488" s="2339"/>
      <c r="S1488" s="2339"/>
      <c r="T1488" s="2340"/>
      <c r="U1488" s="2340"/>
      <c r="V1488" s="2340"/>
      <c r="W1488" s="2340"/>
      <c r="X1488" s="2341"/>
      <c r="Y1488" s="225"/>
      <c r="Z1488" s="156"/>
      <c r="AA1488" s="794"/>
      <c r="AB1488" s="313"/>
    </row>
    <row r="1489" spans="1:28" s="313" customFormat="1" ht="5.25" customHeight="1" x14ac:dyDescent="0.2">
      <c r="A1489" s="269"/>
      <c r="B1489" s="216"/>
      <c r="C1489" s="664"/>
      <c r="D1489" s="664"/>
      <c r="E1489" s="628"/>
      <c r="F1489" s="628"/>
      <c r="G1489" s="628"/>
      <c r="H1489" s="628"/>
      <c r="I1489" s="628"/>
      <c r="J1489" s="628"/>
      <c r="K1489" s="628"/>
      <c r="L1489" s="628"/>
      <c r="M1489" s="628"/>
      <c r="N1489" s="628"/>
      <c r="O1489" s="628"/>
      <c r="P1489" s="628"/>
      <c r="Q1489" s="628"/>
      <c r="R1489" s="664"/>
      <c r="S1489" s="664"/>
      <c r="T1489" s="664"/>
      <c r="U1489" s="664"/>
      <c r="V1489" s="664"/>
      <c r="W1489" s="664"/>
      <c r="X1489" s="628"/>
      <c r="Y1489" s="1243"/>
      <c r="Z1489" s="141"/>
      <c r="AA1489" s="794"/>
    </row>
    <row r="1490" spans="1:28" s="313" customFormat="1" ht="21" customHeight="1" x14ac:dyDescent="0.2">
      <c r="A1490" s="272" t="s">
        <v>1252</v>
      </c>
      <c r="B1490" s="216"/>
      <c r="C1490" s="2342" t="s">
        <v>1371</v>
      </c>
      <c r="D1490" s="2342"/>
      <c r="E1490" s="2342"/>
      <c r="F1490" s="2342"/>
      <c r="G1490" s="2342"/>
      <c r="H1490" s="2342"/>
      <c r="I1490" s="2342"/>
      <c r="J1490" s="2342"/>
      <c r="K1490" s="2342"/>
      <c r="L1490" s="2342"/>
      <c r="M1490" s="664"/>
      <c r="N1490" s="2343"/>
      <c r="O1490" s="2344"/>
      <c r="P1490" s="2345"/>
      <c r="Q1490" s="627" t="s">
        <v>783</v>
      </c>
      <c r="R1490" s="664"/>
      <c r="S1490" s="664"/>
      <c r="T1490" s="2343"/>
      <c r="U1490" s="2344"/>
      <c r="V1490" s="2345"/>
      <c r="W1490" s="627" t="s">
        <v>1043</v>
      </c>
      <c r="X1490" s="664"/>
      <c r="Y1490" s="664"/>
      <c r="Z1490" s="141"/>
      <c r="AA1490" s="794">
        <f>IF(N1490="?",0,IF(N1490&lt;&gt;"",1,0))+IF(T1490="?",0,IF(T1490&lt;&gt;"",1,0))</f>
        <v>0</v>
      </c>
    </row>
    <row r="1491" spans="1:28" s="313" customFormat="1" ht="9" customHeight="1" x14ac:dyDescent="0.2">
      <c r="A1491" s="269"/>
      <c r="B1491" s="259"/>
      <c r="C1491" s="627"/>
      <c r="D1491" s="627"/>
      <c r="E1491" s="627"/>
      <c r="F1491" s="627"/>
      <c r="G1491" s="627"/>
      <c r="H1491" s="627"/>
      <c r="I1491" s="627"/>
      <c r="J1491" s="627"/>
      <c r="K1491" s="627"/>
      <c r="L1491" s="627"/>
      <c r="M1491" s="627"/>
      <c r="N1491" s="627"/>
      <c r="O1491" s="627"/>
      <c r="P1491" s="627"/>
      <c r="Q1491" s="627"/>
      <c r="R1491" s="627"/>
      <c r="S1491" s="627"/>
      <c r="T1491" s="627"/>
      <c r="U1491" s="627"/>
      <c r="V1491" s="627"/>
      <c r="W1491" s="627"/>
      <c r="X1491" s="627"/>
      <c r="Y1491" s="206"/>
      <c r="Z1491" s="175"/>
      <c r="AA1491" s="794"/>
    </row>
    <row r="1492" spans="1:28" s="312" customFormat="1" ht="23.25" customHeight="1" x14ac:dyDescent="0.2">
      <c r="A1492" s="397" t="s">
        <v>219</v>
      </c>
      <c r="B1492" s="155"/>
      <c r="C1492" s="2320" t="s">
        <v>1491</v>
      </c>
      <c r="D1492" s="2321"/>
      <c r="E1492" s="2321"/>
      <c r="F1492" s="2321"/>
      <c r="G1492" s="2321"/>
      <c r="H1492" s="2321"/>
      <c r="I1492" s="2321"/>
      <c r="J1492" s="2321"/>
      <c r="K1492" s="2321"/>
      <c r="L1492" s="2321"/>
      <c r="M1492" s="2321"/>
      <c r="N1492" s="2321"/>
      <c r="O1492" s="2321"/>
      <c r="P1492" s="2321"/>
      <c r="Q1492" s="2321"/>
      <c r="R1492" s="2321"/>
      <c r="S1492" s="2321"/>
      <c r="T1492" s="2346"/>
      <c r="U1492" s="2346"/>
      <c r="V1492" s="2346"/>
      <c r="W1492" s="2346"/>
      <c r="X1492" s="2347"/>
      <c r="Y1492" s="225"/>
      <c r="Z1492" s="156"/>
      <c r="AA1492" s="794"/>
      <c r="AB1492" s="313"/>
    </row>
    <row r="1493" spans="1:28" s="313" customFormat="1" ht="5.25" customHeight="1" x14ac:dyDescent="0.2">
      <c r="A1493" s="269"/>
      <c r="B1493" s="259"/>
      <c r="C1493" s="627"/>
      <c r="D1493" s="627"/>
      <c r="E1493" s="627"/>
      <c r="F1493" s="627"/>
      <c r="G1493" s="627"/>
      <c r="H1493" s="627"/>
      <c r="I1493" s="627"/>
      <c r="J1493" s="627"/>
      <c r="K1493" s="627"/>
      <c r="L1493" s="627"/>
      <c r="M1493" s="627"/>
      <c r="N1493" s="627"/>
      <c r="O1493" s="627"/>
      <c r="P1493" s="627"/>
      <c r="Q1493" s="627"/>
      <c r="R1493" s="627"/>
      <c r="S1493" s="627"/>
      <c r="T1493" s="627"/>
      <c r="U1493" s="627"/>
      <c r="V1493" s="627"/>
      <c r="W1493" s="627"/>
      <c r="X1493" s="627"/>
      <c r="Y1493" s="206"/>
      <c r="Z1493" s="175"/>
      <c r="AA1493" s="794"/>
    </row>
    <row r="1494" spans="1:28" s="313" customFormat="1" ht="21" customHeight="1" x14ac:dyDescent="0.2">
      <c r="A1494" s="272" t="s">
        <v>1074</v>
      </c>
      <c r="B1494" s="216"/>
      <c r="C1494" s="628" t="s">
        <v>1831</v>
      </c>
      <c r="D1494" s="664"/>
      <c r="E1494" s="664"/>
      <c r="F1494" s="664"/>
      <c r="G1494" s="664"/>
      <c r="H1494" s="664"/>
      <c r="I1494" s="664"/>
      <c r="J1494" s="628"/>
      <c r="K1494" s="628"/>
      <c r="L1494" s="628"/>
      <c r="M1494" s="628"/>
      <c r="N1494" s="628"/>
      <c r="O1494" s="628"/>
      <c r="P1494" s="628"/>
      <c r="Q1494" s="628"/>
      <c r="R1494" s="628"/>
      <c r="S1494" s="628"/>
      <c r="T1494" s="2343"/>
      <c r="U1494" s="2344"/>
      <c r="V1494" s="2345"/>
      <c r="W1494" s="627" t="s">
        <v>122</v>
      </c>
      <c r="X1494" s="664"/>
      <c r="Y1494" s="664"/>
      <c r="Z1494" s="141"/>
      <c r="AA1494" s="794">
        <f>IF(T1494="?",0,IF(T1494&lt;&gt;"",1,0))</f>
        <v>0</v>
      </c>
    </row>
    <row r="1495" spans="1:28" s="313" customFormat="1" ht="5.25" customHeight="1" x14ac:dyDescent="0.2">
      <c r="A1495" s="269"/>
      <c r="B1495" s="259"/>
      <c r="C1495" s="627"/>
      <c r="D1495" s="627"/>
      <c r="E1495" s="627"/>
      <c r="F1495" s="627"/>
      <c r="G1495" s="627"/>
      <c r="H1495" s="627"/>
      <c r="I1495" s="627"/>
      <c r="J1495" s="627"/>
      <c r="K1495" s="627"/>
      <c r="L1495" s="627"/>
      <c r="M1495" s="627"/>
      <c r="N1495" s="627"/>
      <c r="O1495" s="627"/>
      <c r="P1495" s="627"/>
      <c r="Q1495" s="627"/>
      <c r="R1495" s="627"/>
      <c r="S1495" s="627"/>
      <c r="T1495" s="627"/>
      <c r="U1495" s="627"/>
      <c r="V1495" s="627"/>
      <c r="W1495" s="627"/>
      <c r="X1495" s="206"/>
      <c r="Y1495" s="206"/>
      <c r="Z1495" s="175"/>
      <c r="AA1495" s="794"/>
    </row>
    <row r="1496" spans="1:28" s="313" customFormat="1" ht="21" customHeight="1" x14ac:dyDescent="0.2">
      <c r="A1496" s="272" t="s">
        <v>1587</v>
      </c>
      <c r="B1496" s="216"/>
      <c r="C1496" s="628" t="s">
        <v>1749</v>
      </c>
      <c r="D1496" s="664"/>
      <c r="E1496" s="664"/>
      <c r="F1496" s="664"/>
      <c r="G1496" s="664"/>
      <c r="H1496" s="664"/>
      <c r="I1496" s="664"/>
      <c r="J1496" s="628"/>
      <c r="K1496" s="628"/>
      <c r="L1496" s="628"/>
      <c r="M1496" s="664"/>
      <c r="N1496" s="2348"/>
      <c r="O1496" s="2349"/>
      <c r="P1496" s="2350"/>
      <c r="Q1496" s="627" t="s">
        <v>1493</v>
      </c>
      <c r="R1496" s="628"/>
      <c r="S1496" s="628"/>
      <c r="T1496" s="2348"/>
      <c r="U1496" s="2349"/>
      <c r="V1496" s="2350"/>
      <c r="W1496" s="627" t="s">
        <v>1492</v>
      </c>
      <c r="X1496" s="664"/>
      <c r="Y1496" s="664"/>
      <c r="Z1496" s="141"/>
      <c r="AA1496" s="794">
        <f>IF(N1496="?",0,IF(N1496&lt;&gt;"",1,0))+IF(T1496="?",0,IF(T1496&lt;&gt;"",1,0))</f>
        <v>0</v>
      </c>
    </row>
    <row r="1497" spans="1:28" s="313" customFormat="1" ht="9" customHeight="1" x14ac:dyDescent="0.2">
      <c r="A1497" s="269"/>
      <c r="B1497" s="259"/>
      <c r="C1497" s="627"/>
      <c r="D1497" s="627"/>
      <c r="E1497" s="627"/>
      <c r="F1497" s="627"/>
      <c r="G1497" s="627"/>
      <c r="H1497" s="627"/>
      <c r="I1497" s="627"/>
      <c r="J1497" s="627"/>
      <c r="K1497" s="627"/>
      <c r="L1497" s="627"/>
      <c r="M1497" s="627"/>
      <c r="N1497" s="627"/>
      <c r="O1497" s="627"/>
      <c r="P1497" s="627"/>
      <c r="Q1497" s="627"/>
      <c r="R1497" s="627"/>
      <c r="S1497" s="627"/>
      <c r="T1497" s="627"/>
      <c r="U1497" s="627"/>
      <c r="V1497" s="627"/>
      <c r="W1497" s="627"/>
      <c r="X1497" s="627"/>
      <c r="Y1497" s="206"/>
      <c r="Z1497" s="175"/>
      <c r="AA1497" s="794"/>
    </row>
    <row r="1498" spans="1:28" s="313" customFormat="1" ht="36" customHeight="1" x14ac:dyDescent="0.2">
      <c r="A1498" s="746" t="s">
        <v>219</v>
      </c>
      <c r="B1498" s="221"/>
      <c r="C1498" s="1543" t="s">
        <v>1516</v>
      </c>
      <c r="D1498" s="2218"/>
      <c r="E1498" s="2218"/>
      <c r="F1498" s="2218"/>
      <c r="G1498" s="2218"/>
      <c r="H1498" s="2218"/>
      <c r="I1498" s="2218"/>
      <c r="J1498" s="2218"/>
      <c r="K1498" s="2218"/>
      <c r="L1498" s="2218"/>
      <c r="M1498" s="2218"/>
      <c r="N1498" s="2218"/>
      <c r="O1498" s="2218"/>
      <c r="P1498" s="2218"/>
      <c r="Q1498" s="2218"/>
      <c r="R1498" s="2218"/>
      <c r="S1498" s="2218"/>
      <c r="T1498" s="2218"/>
      <c r="U1498" s="2218"/>
      <c r="V1498" s="2218"/>
      <c r="W1498" s="2218"/>
      <c r="X1498" s="2219"/>
      <c r="Y1498" s="1240"/>
      <c r="Z1498" s="254"/>
      <c r="AA1498" s="794"/>
    </row>
    <row r="1499" spans="1:28" s="313" customFormat="1" ht="5.25" customHeight="1" x14ac:dyDescent="0.2">
      <c r="A1499" s="269"/>
      <c r="B1499" s="259"/>
      <c r="C1499" s="627"/>
      <c r="D1499" s="627"/>
      <c r="E1499" s="627"/>
      <c r="F1499" s="627"/>
      <c r="G1499" s="627"/>
      <c r="H1499" s="627"/>
      <c r="I1499" s="627"/>
      <c r="J1499" s="627"/>
      <c r="K1499" s="627"/>
      <c r="L1499" s="627"/>
      <c r="M1499" s="627"/>
      <c r="N1499" s="627"/>
      <c r="O1499" s="627"/>
      <c r="P1499" s="627"/>
      <c r="Q1499" s="627"/>
      <c r="R1499" s="627"/>
      <c r="S1499" s="627"/>
      <c r="T1499" s="627"/>
      <c r="U1499" s="627"/>
      <c r="V1499" s="627"/>
      <c r="W1499" s="627"/>
      <c r="X1499" s="627"/>
      <c r="Y1499" s="206"/>
      <c r="Z1499" s="175"/>
      <c r="AA1499" s="794"/>
    </row>
    <row r="1500" spans="1:28" s="313" customFormat="1" ht="12" customHeight="1" x14ac:dyDescent="0.2">
      <c r="A1500" s="269"/>
      <c r="B1500" s="216"/>
      <c r="C1500" s="242" t="s">
        <v>1495</v>
      </c>
      <c r="D1500" s="1149"/>
      <c r="E1500" s="1149"/>
      <c r="F1500" s="1149"/>
      <c r="G1500" s="1149"/>
      <c r="H1500" s="1149"/>
      <c r="I1500" s="1149"/>
      <c r="J1500" s="1149"/>
      <c r="K1500" s="1149"/>
      <c r="L1500" s="1149"/>
      <c r="M1500" s="1149"/>
      <c r="N1500" s="1149"/>
      <c r="O1500" s="1149"/>
      <c r="P1500" s="1149"/>
      <c r="Q1500" s="1149"/>
      <c r="R1500" s="1149"/>
      <c r="S1500" s="1149"/>
      <c r="T1500" s="1149"/>
      <c r="U1500" s="1149"/>
      <c r="V1500" s="1149"/>
      <c r="W1500" s="1149"/>
      <c r="X1500" s="1149"/>
      <c r="Y1500" s="1243"/>
      <c r="Z1500" s="141"/>
      <c r="AA1500" s="794"/>
    </row>
    <row r="1501" spans="1:28" s="313" customFormat="1" ht="5.25" customHeight="1" thickBot="1" x14ac:dyDescent="0.25">
      <c r="A1501" s="269"/>
      <c r="B1501" s="216"/>
      <c r="C1501" s="1139"/>
      <c r="D1501" s="1135"/>
      <c r="E1501" s="1136"/>
      <c r="F1501" s="1136"/>
      <c r="G1501" s="1143"/>
      <c r="H1501" s="708"/>
      <c r="I1501" s="708"/>
      <c r="J1501" s="708"/>
      <c r="K1501" s="708"/>
      <c r="L1501" s="708"/>
      <c r="M1501" s="708"/>
      <c r="N1501" s="708"/>
      <c r="O1501" s="708"/>
      <c r="P1501" s="708"/>
      <c r="Q1501" s="708"/>
      <c r="R1501" s="708"/>
      <c r="S1501" s="1145"/>
      <c r="T1501" s="1145"/>
      <c r="U1501" s="1145"/>
      <c r="V1501" s="1145"/>
      <c r="W1501" s="1145"/>
      <c r="X1501" s="1144"/>
      <c r="Y1501" s="1243"/>
      <c r="Z1501" s="141"/>
      <c r="AA1501" s="794"/>
    </row>
    <row r="1502" spans="1:28" s="313" customFormat="1" ht="24" customHeight="1" thickTop="1" thickBot="1" x14ac:dyDescent="0.25">
      <c r="A1502" s="1236" t="s">
        <v>1588</v>
      </c>
      <c r="B1502" s="216"/>
      <c r="C1502" s="2313" t="s">
        <v>849</v>
      </c>
      <c r="D1502" s="2314"/>
      <c r="E1502" s="2315"/>
      <c r="F1502" s="2316"/>
      <c r="G1502" s="2317"/>
      <c r="H1502" s="1363"/>
      <c r="I1502" s="1363"/>
      <c r="J1502" s="1363"/>
      <c r="K1502" s="1363"/>
      <c r="L1502" s="1363"/>
      <c r="M1502" s="1363"/>
      <c r="N1502" s="1363"/>
      <c r="O1502" s="1363"/>
      <c r="P1502" s="1363"/>
      <c r="Q1502" s="1363"/>
      <c r="R1502" s="1363"/>
      <c r="S1502" s="1363"/>
      <c r="T1502" s="1363"/>
      <c r="U1502" s="1363"/>
      <c r="V1502" s="1363"/>
      <c r="W1502" s="1363"/>
      <c r="X1502" s="2318"/>
      <c r="Y1502" s="1243"/>
      <c r="Z1502" s="141"/>
      <c r="AA1502" s="794">
        <f>IF(C1502="?",0,IF(C1502&lt;&gt;"",1,0))+IF(G1502="?",0,IF(G1502&lt;&gt;"",1,0))</f>
        <v>0</v>
      </c>
    </row>
    <row r="1503" spans="1:28" s="313" customFormat="1" ht="5.25" customHeight="1" thickTop="1" x14ac:dyDescent="0.2">
      <c r="A1503" s="269"/>
      <c r="B1503" s="216"/>
      <c r="C1503" s="1141"/>
      <c r="D1503" s="1134"/>
      <c r="E1503" s="215"/>
      <c r="F1503" s="215"/>
      <c r="G1503" s="1146"/>
      <c r="H1503" s="227"/>
      <c r="I1503" s="227"/>
      <c r="J1503" s="227"/>
      <c r="K1503" s="227"/>
      <c r="L1503" s="227"/>
      <c r="M1503" s="227"/>
      <c r="N1503" s="227"/>
      <c r="O1503" s="227"/>
      <c r="P1503" s="227"/>
      <c r="Q1503" s="227"/>
      <c r="R1503" s="227"/>
      <c r="S1503" s="227"/>
      <c r="T1503" s="227"/>
      <c r="U1503" s="227"/>
      <c r="V1503" s="227"/>
      <c r="W1503" s="227"/>
      <c r="X1503" s="1147"/>
      <c r="Y1503" s="1243"/>
      <c r="Z1503" s="141"/>
      <c r="AA1503" s="794"/>
    </row>
    <row r="1504" spans="1:28" s="313" customFormat="1" ht="9" customHeight="1" x14ac:dyDescent="0.2">
      <c r="A1504" s="265" t="str">
        <f>IF(L1447&lt;&gt;"",L1447,"")</f>
        <v/>
      </c>
      <c r="B1504" s="635"/>
      <c r="C1504" s="262"/>
      <c r="D1504" s="262"/>
      <c r="E1504" s="262"/>
      <c r="F1504" s="262"/>
      <c r="G1504" s="262"/>
      <c r="H1504" s="262"/>
      <c r="I1504" s="262"/>
      <c r="J1504" s="262"/>
      <c r="K1504" s="262"/>
      <c r="L1504" s="262"/>
      <c r="M1504" s="262"/>
      <c r="N1504" s="262"/>
      <c r="O1504" s="262"/>
      <c r="P1504" s="262"/>
      <c r="Q1504" s="262"/>
      <c r="R1504" s="262"/>
      <c r="S1504" s="262"/>
      <c r="T1504" s="262"/>
      <c r="U1504" s="262"/>
      <c r="V1504" s="262"/>
      <c r="W1504" s="262"/>
      <c r="X1504" s="262"/>
      <c r="Y1504" s="668"/>
      <c r="Z1504" s="196"/>
      <c r="AA1504" s="794"/>
    </row>
    <row r="1505" spans="1:28" s="313" customFormat="1" ht="5.25" customHeight="1" x14ac:dyDescent="0.2">
      <c r="A1505" s="269"/>
      <c r="B1505" s="1237"/>
      <c r="C1505" s="817"/>
      <c r="D1505" s="817"/>
      <c r="E1505" s="817"/>
      <c r="F1505" s="817"/>
      <c r="G1505" s="817"/>
      <c r="H1505" s="817"/>
      <c r="I1505" s="817"/>
      <c r="J1505" s="817"/>
      <c r="K1505" s="817"/>
      <c r="L1505" s="817"/>
      <c r="M1505" s="817"/>
      <c r="N1505" s="817"/>
      <c r="O1505" s="817"/>
      <c r="P1505" s="817"/>
      <c r="Q1505" s="817"/>
      <c r="R1505" s="817"/>
      <c r="S1505" s="817"/>
      <c r="T1505" s="817"/>
      <c r="U1505" s="817"/>
      <c r="V1505" s="817"/>
      <c r="W1505" s="817"/>
      <c r="X1505" s="817"/>
      <c r="Y1505" s="1238"/>
      <c r="Z1505" s="871"/>
      <c r="AA1505" s="794"/>
    </row>
    <row r="1506" spans="1:28" s="313" customFormat="1" ht="24" customHeight="1" x14ac:dyDescent="0.2">
      <c r="A1506" s="385"/>
      <c r="B1506" s="259"/>
      <c r="C1506" s="224" t="s">
        <v>1759</v>
      </c>
      <c r="D1506" s="627"/>
      <c r="E1506" s="627"/>
      <c r="F1506" s="627"/>
      <c r="G1506" s="627"/>
      <c r="H1506" s="627"/>
      <c r="I1506" s="627"/>
      <c r="J1506" s="627"/>
      <c r="K1506" s="627"/>
      <c r="L1506" s="627"/>
      <c r="M1506" s="2319" t="str">
        <f>IF(J1468&lt;&gt;"",J1468,"")</f>
        <v/>
      </c>
      <c r="N1506" s="1751"/>
      <c r="O1506" s="1751"/>
      <c r="P1506" s="1751"/>
      <c r="Q1506" s="1751"/>
      <c r="R1506" s="1751"/>
      <c r="S1506" s="1751"/>
      <c r="T1506" s="1751"/>
      <c r="U1506" s="1751"/>
      <c r="V1506" s="1751"/>
      <c r="W1506" s="1751"/>
      <c r="X1506" s="1751"/>
      <c r="Y1506" s="206"/>
      <c r="Z1506" s="175"/>
      <c r="AA1506" s="794"/>
    </row>
    <row r="1507" spans="1:28" s="764" customFormat="1" ht="5.25" customHeight="1" x14ac:dyDescent="0.2">
      <c r="A1507" s="269"/>
      <c r="B1507" s="216"/>
      <c r="C1507" s="627"/>
      <c r="D1507" s="628"/>
      <c r="E1507" s="627"/>
      <c r="F1507" s="627"/>
      <c r="G1507" s="627"/>
      <c r="H1507" s="627"/>
      <c r="I1507" s="627"/>
      <c r="J1507" s="627"/>
      <c r="K1507" s="627"/>
      <c r="L1507" s="627"/>
      <c r="M1507" s="627"/>
      <c r="N1507" s="627"/>
      <c r="O1507" s="627"/>
      <c r="P1507" s="627"/>
      <c r="Q1507" s="627"/>
      <c r="R1507" s="627"/>
      <c r="S1507" s="1241"/>
      <c r="T1507" s="1241"/>
      <c r="U1507" s="1241"/>
      <c r="V1507" s="1241"/>
      <c r="W1507" s="1241"/>
      <c r="X1507" s="1241"/>
      <c r="Y1507" s="1243"/>
      <c r="Z1507" s="141"/>
      <c r="AA1507" s="797"/>
      <c r="AB1507" s="313"/>
    </row>
    <row r="1508" spans="1:28" s="312" customFormat="1" ht="15" customHeight="1" x14ac:dyDescent="0.2">
      <c r="A1508" s="397" t="s">
        <v>219</v>
      </c>
      <c r="B1508" s="155"/>
      <c r="C1508" s="2320" t="s">
        <v>1054</v>
      </c>
      <c r="D1508" s="2321"/>
      <c r="E1508" s="2321"/>
      <c r="F1508" s="2321"/>
      <c r="G1508" s="2321"/>
      <c r="H1508" s="2321"/>
      <c r="I1508" s="2321"/>
      <c r="J1508" s="2321"/>
      <c r="K1508" s="2321"/>
      <c r="L1508" s="2321"/>
      <c r="M1508" s="2321"/>
      <c r="N1508" s="2321"/>
      <c r="O1508" s="2321"/>
      <c r="P1508" s="2321"/>
      <c r="Q1508" s="2321"/>
      <c r="R1508" s="2321"/>
      <c r="S1508" s="2321"/>
      <c r="T1508" s="2322"/>
      <c r="U1508" s="2322"/>
      <c r="V1508" s="2322"/>
      <c r="W1508" s="2322"/>
      <c r="X1508" s="2323"/>
      <c r="Y1508" s="225"/>
      <c r="Z1508" s="156"/>
      <c r="AA1508" s="794"/>
      <c r="AB1508" s="313"/>
    </row>
    <row r="1509" spans="1:28" s="313" customFormat="1" ht="9" customHeight="1" x14ac:dyDescent="0.2">
      <c r="A1509" s="269"/>
      <c r="B1509" s="259"/>
      <c r="C1509" s="627"/>
      <c r="D1509" s="627"/>
      <c r="E1509" s="627"/>
      <c r="F1509" s="627"/>
      <c r="G1509" s="627"/>
      <c r="H1509" s="627"/>
      <c r="I1509" s="627"/>
      <c r="J1509" s="627"/>
      <c r="K1509" s="627"/>
      <c r="L1509" s="627"/>
      <c r="M1509" s="627"/>
      <c r="N1509" s="627"/>
      <c r="O1509" s="627"/>
      <c r="P1509" s="627"/>
      <c r="Q1509" s="627"/>
      <c r="R1509" s="627"/>
      <c r="S1509" s="627"/>
      <c r="T1509" s="627"/>
      <c r="U1509" s="627"/>
      <c r="V1509" s="627"/>
      <c r="W1509" s="627"/>
      <c r="X1509" s="627"/>
      <c r="Y1509" s="206"/>
      <c r="Z1509" s="175"/>
      <c r="AA1509" s="794"/>
    </row>
    <row r="1510" spans="1:28" s="313" customFormat="1" ht="21" customHeight="1" x14ac:dyDescent="0.2">
      <c r="A1510" s="272" t="s">
        <v>1744</v>
      </c>
      <c r="B1510" s="216"/>
      <c r="C1510" s="627"/>
      <c r="D1510" s="1213" t="s">
        <v>849</v>
      </c>
      <c r="E1510" s="627" t="s">
        <v>1673</v>
      </c>
      <c r="F1510" s="627"/>
      <c r="G1510" s="627"/>
      <c r="H1510" s="627"/>
      <c r="I1510" s="627"/>
      <c r="J1510" s="627"/>
      <c r="K1510" s="627"/>
      <c r="L1510" s="627"/>
      <c r="M1510" s="627"/>
      <c r="N1510" s="627"/>
      <c r="O1510" s="627"/>
      <c r="P1510" s="627"/>
      <c r="Q1510" s="627"/>
      <c r="R1510" s="627"/>
      <c r="S1510" s="627"/>
      <c r="T1510" s="627"/>
      <c r="U1510" s="627"/>
      <c r="V1510" s="627"/>
      <c r="W1510" s="627"/>
      <c r="X1510" s="627"/>
      <c r="Y1510" s="206"/>
      <c r="Z1510" s="141"/>
      <c r="AA1510" s="794">
        <f>IF(D1510="?",0,IF(D1510&lt;&gt;"",1,0))</f>
        <v>0</v>
      </c>
    </row>
    <row r="1511" spans="1:28" s="764" customFormat="1" ht="5.25" customHeight="1" x14ac:dyDescent="0.2">
      <c r="A1511" s="269"/>
      <c r="B1511" s="216"/>
      <c r="C1511" s="627"/>
      <c r="D1511" s="628"/>
      <c r="E1511" s="627"/>
      <c r="F1511" s="627"/>
      <c r="G1511" s="627"/>
      <c r="H1511" s="627"/>
      <c r="I1511" s="627"/>
      <c r="J1511" s="627"/>
      <c r="K1511" s="627"/>
      <c r="L1511" s="627"/>
      <c r="M1511" s="627"/>
      <c r="N1511" s="627"/>
      <c r="O1511" s="627"/>
      <c r="P1511" s="627"/>
      <c r="Q1511" s="627"/>
      <c r="R1511" s="627"/>
      <c r="S1511" s="1241"/>
      <c r="T1511" s="1241"/>
      <c r="U1511" s="1241"/>
      <c r="V1511" s="1241"/>
      <c r="W1511" s="1241"/>
      <c r="X1511" s="1241"/>
      <c r="Y1511" s="1243"/>
      <c r="Z1511" s="141"/>
      <c r="AA1511" s="797"/>
      <c r="AB1511" s="313"/>
    </row>
    <row r="1512" spans="1:28" s="313" customFormat="1" ht="21" customHeight="1" x14ac:dyDescent="0.2">
      <c r="A1512" s="272" t="s">
        <v>1745</v>
      </c>
      <c r="B1512" s="216"/>
      <c r="C1512" s="627"/>
      <c r="D1512" s="1213" t="s">
        <v>849</v>
      </c>
      <c r="E1512" s="627" t="s">
        <v>1672</v>
      </c>
      <c r="F1512" s="627"/>
      <c r="G1512" s="627"/>
      <c r="H1512" s="627"/>
      <c r="I1512" s="627"/>
      <c r="J1512" s="627"/>
      <c r="K1512" s="627"/>
      <c r="L1512" s="627"/>
      <c r="M1512" s="627"/>
      <c r="N1512" s="627"/>
      <c r="O1512" s="627"/>
      <c r="P1512" s="627"/>
      <c r="Q1512" s="627"/>
      <c r="R1512" s="1241"/>
      <c r="S1512" s="1241"/>
      <c r="T1512" s="1241"/>
      <c r="U1512" s="1241"/>
      <c r="V1512" s="1241"/>
      <c r="W1512" s="1241"/>
      <c r="X1512" s="627"/>
      <c r="Y1512" s="206"/>
      <c r="Z1512" s="141"/>
      <c r="AA1512" s="794">
        <f>IF(D1512="?",0,IF(D1512&lt;&gt;"",1,0))</f>
        <v>0</v>
      </c>
    </row>
    <row r="1513" spans="1:28" s="764" customFormat="1" ht="5.25" customHeight="1" x14ac:dyDescent="0.2">
      <c r="A1513" s="269"/>
      <c r="B1513" s="216"/>
      <c r="C1513" s="627"/>
      <c r="D1513" s="628"/>
      <c r="E1513" s="627"/>
      <c r="F1513" s="627"/>
      <c r="G1513" s="627"/>
      <c r="H1513" s="627"/>
      <c r="I1513" s="627"/>
      <c r="J1513" s="627"/>
      <c r="K1513" s="627"/>
      <c r="L1513" s="627"/>
      <c r="M1513" s="627"/>
      <c r="N1513" s="627"/>
      <c r="O1513" s="627"/>
      <c r="P1513" s="627"/>
      <c r="Q1513" s="627"/>
      <c r="R1513" s="627"/>
      <c r="S1513" s="1241"/>
      <c r="T1513" s="1241"/>
      <c r="U1513" s="1241"/>
      <c r="V1513" s="1241"/>
      <c r="W1513" s="1241"/>
      <c r="X1513" s="1241"/>
      <c r="Y1513" s="1243"/>
      <c r="Z1513" s="141"/>
      <c r="AA1513" s="797"/>
      <c r="AB1513" s="313"/>
    </row>
    <row r="1514" spans="1:28" s="313" customFormat="1" ht="21" customHeight="1" x14ac:dyDescent="0.2">
      <c r="A1514" s="272" t="s">
        <v>1659</v>
      </c>
      <c r="B1514" s="216"/>
      <c r="C1514" s="627"/>
      <c r="D1514" s="1213" t="s">
        <v>849</v>
      </c>
      <c r="E1514" s="627" t="s">
        <v>1834</v>
      </c>
      <c r="F1514" s="627"/>
      <c r="G1514" s="627"/>
      <c r="H1514" s="627"/>
      <c r="I1514" s="627"/>
      <c r="J1514" s="627"/>
      <c r="K1514" s="627"/>
      <c r="L1514" s="627"/>
      <c r="M1514" s="627"/>
      <c r="N1514" s="1213" t="s">
        <v>849</v>
      </c>
      <c r="O1514" s="627" t="s">
        <v>1656</v>
      </c>
      <c r="P1514" s="627"/>
      <c r="Q1514" s="627"/>
      <c r="R1514" s="1241"/>
      <c r="S1514" s="1241"/>
      <c r="T1514" s="1241"/>
      <c r="U1514" s="1241"/>
      <c r="V1514" s="1241"/>
      <c r="W1514" s="1241"/>
      <c r="X1514" s="627"/>
      <c r="Y1514" s="206"/>
      <c r="Z1514" s="141"/>
      <c r="AA1514" s="794">
        <f>IF(D1514="?",0,IF(D1514&lt;&gt;"",1,0))+IF(N1514="?",0,IF(N1514&lt;&gt;"",1,0))</f>
        <v>0</v>
      </c>
    </row>
    <row r="1515" spans="1:28" s="764" customFormat="1" ht="5.25" customHeight="1" x14ac:dyDescent="0.2">
      <c r="A1515" s="269"/>
      <c r="B1515" s="216"/>
      <c r="C1515" s="627"/>
      <c r="D1515" s="628"/>
      <c r="E1515" s="627"/>
      <c r="F1515" s="627"/>
      <c r="G1515" s="627"/>
      <c r="H1515" s="627"/>
      <c r="I1515" s="627"/>
      <c r="J1515" s="627"/>
      <c r="K1515" s="627"/>
      <c r="L1515" s="627"/>
      <c r="M1515" s="627"/>
      <c r="N1515" s="627"/>
      <c r="O1515" s="627"/>
      <c r="P1515" s="627"/>
      <c r="Q1515" s="627"/>
      <c r="R1515" s="627"/>
      <c r="S1515" s="1241"/>
      <c r="T1515" s="1241"/>
      <c r="U1515" s="1241"/>
      <c r="V1515" s="1241"/>
      <c r="W1515" s="1241"/>
      <c r="X1515" s="1241"/>
      <c r="Y1515" s="1243"/>
      <c r="Z1515" s="141"/>
      <c r="AA1515" s="797"/>
      <c r="AB1515" s="313"/>
    </row>
    <row r="1516" spans="1:28" s="313" customFormat="1" ht="21" customHeight="1" x14ac:dyDescent="0.2">
      <c r="A1516" s="272" t="s">
        <v>1662</v>
      </c>
      <c r="B1516" s="216"/>
      <c r="C1516" s="627"/>
      <c r="D1516" s="1213" t="s">
        <v>849</v>
      </c>
      <c r="E1516" s="627" t="s">
        <v>1044</v>
      </c>
      <c r="F1516" s="627"/>
      <c r="G1516" s="627"/>
      <c r="H1516" s="627"/>
      <c r="I1516" s="1213" t="s">
        <v>849</v>
      </c>
      <c r="J1516" s="627" t="s">
        <v>1046</v>
      </c>
      <c r="K1516" s="627"/>
      <c r="L1516" s="627"/>
      <c r="M1516" s="627"/>
      <c r="N1516" s="1213" t="s">
        <v>849</v>
      </c>
      <c r="O1516" s="627" t="s">
        <v>1660</v>
      </c>
      <c r="P1516" s="627"/>
      <c r="Q1516" s="627"/>
      <c r="R1516" s="1241"/>
      <c r="S1516" s="1241"/>
      <c r="T1516" s="1241"/>
      <c r="U1516" s="1241"/>
      <c r="V1516" s="1241"/>
      <c r="W1516" s="1241"/>
      <c r="X1516" s="627"/>
      <c r="Y1516" s="206"/>
      <c r="Z1516" s="141"/>
      <c r="AA1516" s="794">
        <f>IF(D1516="?",0,IF(D1516&lt;&gt;"",1,0))+IF(I1516="?",0,IF(I1516&lt;&gt;"",1,0))+IF(N1516="?",0,IF(N1516&lt;&gt;"",1,0))</f>
        <v>0</v>
      </c>
    </row>
    <row r="1517" spans="1:28" s="764" customFormat="1" ht="5.25" customHeight="1" x14ac:dyDescent="0.2">
      <c r="A1517" s="269"/>
      <c r="B1517" s="216"/>
      <c r="C1517" s="627"/>
      <c r="D1517" s="628"/>
      <c r="E1517" s="627"/>
      <c r="F1517" s="627"/>
      <c r="G1517" s="627"/>
      <c r="H1517" s="627"/>
      <c r="I1517" s="627"/>
      <c r="J1517" s="627"/>
      <c r="K1517" s="627"/>
      <c r="L1517" s="627"/>
      <c r="M1517" s="627"/>
      <c r="N1517" s="627"/>
      <c r="O1517" s="627"/>
      <c r="P1517" s="627"/>
      <c r="Q1517" s="627"/>
      <c r="R1517" s="1241"/>
      <c r="S1517" s="1241"/>
      <c r="T1517" s="1241"/>
      <c r="U1517" s="1241"/>
      <c r="V1517" s="1241"/>
      <c r="W1517" s="1241"/>
      <c r="X1517" s="627"/>
      <c r="Y1517" s="1243"/>
      <c r="Z1517" s="141"/>
      <c r="AA1517" s="797"/>
      <c r="AB1517" s="313"/>
    </row>
    <row r="1518" spans="1:28" s="313" customFormat="1" ht="21" customHeight="1" x14ac:dyDescent="0.2">
      <c r="A1518" s="272" t="s">
        <v>1663</v>
      </c>
      <c r="B1518" s="216"/>
      <c r="C1518" s="627"/>
      <c r="D1518" s="1213" t="s">
        <v>849</v>
      </c>
      <c r="E1518" s="627" t="s">
        <v>1045</v>
      </c>
      <c r="F1518" s="627"/>
      <c r="G1518" s="627"/>
      <c r="H1518" s="627"/>
      <c r="I1518" s="1213" t="s">
        <v>849</v>
      </c>
      <c r="J1518" s="627" t="s">
        <v>1657</v>
      </c>
      <c r="K1518" s="627"/>
      <c r="L1518" s="627"/>
      <c r="M1518" s="627"/>
      <c r="N1518" s="1213" t="s">
        <v>849</v>
      </c>
      <c r="O1518" s="627" t="s">
        <v>1658</v>
      </c>
      <c r="P1518" s="627"/>
      <c r="Q1518" s="627"/>
      <c r="R1518" s="1241"/>
      <c r="S1518" s="1241"/>
      <c r="T1518" s="1241"/>
      <c r="U1518" s="1241"/>
      <c r="V1518" s="1241"/>
      <c r="W1518" s="1241"/>
      <c r="X1518" s="627"/>
      <c r="Y1518" s="206"/>
      <c r="Z1518" s="141"/>
      <c r="AA1518" s="794">
        <f>IF(D1518="?",0,IF(D1518&lt;&gt;"",1,0))+IF(I1518="?",0,IF(I1518&lt;&gt;"",1,0))+IF(N1518="?",0,IF(N1518&lt;&gt;"",1,0))</f>
        <v>0</v>
      </c>
    </row>
    <row r="1519" spans="1:28" s="764" customFormat="1" ht="5.25" customHeight="1" x14ac:dyDescent="0.2">
      <c r="A1519" s="269"/>
      <c r="B1519" s="216"/>
      <c r="C1519" s="627"/>
      <c r="D1519" s="628"/>
      <c r="E1519" s="628"/>
      <c r="F1519" s="628"/>
      <c r="G1519" s="628"/>
      <c r="H1519" s="628"/>
      <c r="I1519" s="628"/>
      <c r="J1519" s="628"/>
      <c r="K1519" s="628"/>
      <c r="L1519" s="628"/>
      <c r="M1519" s="627"/>
      <c r="N1519" s="627"/>
      <c r="O1519" s="628"/>
      <c r="P1519" s="628"/>
      <c r="Q1519" s="628"/>
      <c r="R1519" s="664"/>
      <c r="S1519" s="664"/>
      <c r="T1519" s="664"/>
      <c r="U1519" s="664"/>
      <c r="V1519" s="664"/>
      <c r="W1519" s="664"/>
      <c r="X1519" s="628"/>
      <c r="Y1519" s="1243"/>
      <c r="Z1519" s="141"/>
      <c r="AA1519" s="797"/>
      <c r="AB1519" s="313"/>
    </row>
    <row r="1520" spans="1:28" s="313" customFormat="1" ht="21" customHeight="1" x14ac:dyDescent="0.2">
      <c r="A1520" s="272" t="s">
        <v>1661</v>
      </c>
      <c r="B1520" s="216"/>
      <c r="C1520" s="627"/>
      <c r="D1520" s="627" t="s">
        <v>1053</v>
      </c>
      <c r="E1520" s="628"/>
      <c r="F1520" s="2324"/>
      <c r="G1520" s="2324"/>
      <c r="H1520" s="2324"/>
      <c r="I1520" s="2324"/>
      <c r="J1520" s="2324"/>
      <c r="K1520" s="1400"/>
      <c r="L1520" s="1400"/>
      <c r="M1520" s="1400"/>
      <c r="N1520" s="1400"/>
      <c r="O1520" s="1400"/>
      <c r="P1520" s="1400"/>
      <c r="Q1520" s="1400"/>
      <c r="R1520" s="1400"/>
      <c r="S1520" s="1400"/>
      <c r="T1520" s="1400"/>
      <c r="U1520" s="1400"/>
      <c r="V1520" s="1400"/>
      <c r="W1520" s="1400"/>
      <c r="X1520" s="1400"/>
      <c r="Y1520" s="206"/>
      <c r="Z1520" s="141"/>
      <c r="AA1520" s="794">
        <f>IF(F1520="?",0,IF(F1520&lt;&gt;"",1,0))</f>
        <v>0</v>
      </c>
    </row>
    <row r="1521" spans="1:28" ht="9" customHeight="1" x14ac:dyDescent="0.2">
      <c r="A1521" s="269"/>
      <c r="B1521" s="259"/>
      <c r="C1521" s="627"/>
      <c r="D1521" s="627"/>
      <c r="E1521" s="627"/>
      <c r="F1521" s="627"/>
      <c r="G1521" s="627"/>
      <c r="H1521" s="627"/>
      <c r="I1521" s="627"/>
      <c r="J1521" s="627"/>
      <c r="K1521" s="627"/>
      <c r="L1521" s="627"/>
      <c r="M1521" s="627"/>
      <c r="N1521" s="528"/>
      <c r="O1521" s="528"/>
      <c r="P1521" s="528"/>
      <c r="Q1521" s="528"/>
      <c r="R1521" s="627"/>
      <c r="S1521" s="627"/>
      <c r="T1521" s="627"/>
      <c r="U1521" s="528"/>
      <c r="V1521" s="528"/>
      <c r="W1521" s="528"/>
      <c r="X1521" s="528"/>
      <c r="Y1521" s="172"/>
      <c r="Z1521" s="175"/>
      <c r="AA1521" s="794"/>
      <c r="AB1521" s="313"/>
    </row>
    <row r="1522" spans="1:28" s="313" customFormat="1" ht="5.45" customHeight="1" x14ac:dyDescent="0.2">
      <c r="A1522" s="269"/>
      <c r="B1522" s="757"/>
      <c r="C1522" s="758"/>
      <c r="D1522" s="758"/>
      <c r="E1522" s="758"/>
      <c r="F1522" s="758"/>
      <c r="G1522" s="758"/>
      <c r="H1522" s="758"/>
      <c r="I1522" s="758"/>
      <c r="J1522" s="758"/>
      <c r="K1522" s="758"/>
      <c r="L1522" s="758"/>
      <c r="M1522" s="758"/>
      <c r="N1522" s="758"/>
      <c r="O1522" s="758"/>
      <c r="P1522" s="758"/>
      <c r="Q1522" s="758"/>
      <c r="R1522" s="758"/>
      <c r="S1522" s="758"/>
      <c r="T1522" s="758"/>
      <c r="U1522" s="758"/>
      <c r="V1522" s="669"/>
      <c r="W1522" s="669"/>
      <c r="X1522" s="669"/>
      <c r="Y1522" s="669"/>
      <c r="Z1522" s="670"/>
      <c r="AA1522" s="794"/>
    </row>
    <row r="1523" spans="1:28" s="712" customFormat="1" ht="36" customHeight="1" x14ac:dyDescent="0.2">
      <c r="A1523" s="269"/>
      <c r="B1523" s="211"/>
      <c r="C1523" s="2204" t="s">
        <v>751</v>
      </c>
      <c r="D1523" s="2325"/>
      <c r="E1523" s="2325"/>
      <c r="F1523" s="2325"/>
      <c r="G1523" s="2325"/>
      <c r="H1523" s="2325"/>
      <c r="I1523" s="2325"/>
      <c r="J1523" s="2325"/>
      <c r="K1523" s="2325"/>
      <c r="L1523" s="2325"/>
      <c r="M1523" s="2325"/>
      <c r="N1523" s="2325"/>
      <c r="O1523" s="2325"/>
      <c r="P1523" s="2325"/>
      <c r="Q1523" s="2325"/>
      <c r="R1523" s="2325"/>
      <c r="S1523" s="2325"/>
      <c r="T1523" s="2325"/>
      <c r="U1523" s="2325"/>
      <c r="V1523" s="2325"/>
      <c r="W1523" s="2325"/>
      <c r="X1523" s="2326"/>
      <c r="Y1523" s="594"/>
      <c r="Z1523" s="1231"/>
      <c r="AA1523" s="794"/>
      <c r="AB1523" s="313"/>
    </row>
    <row r="1524" spans="1:28" s="313" customFormat="1" ht="5.25" customHeight="1" x14ac:dyDescent="0.2">
      <c r="A1524" s="269"/>
      <c r="B1524" s="216"/>
      <c r="C1524" s="628"/>
      <c r="D1524" s="628"/>
      <c r="E1524" s="628"/>
      <c r="F1524" s="628"/>
      <c r="G1524" s="628"/>
      <c r="H1524" s="628"/>
      <c r="I1524" s="628"/>
      <c r="J1524" s="628"/>
      <c r="K1524" s="628"/>
      <c r="L1524" s="628"/>
      <c r="M1524" s="628"/>
      <c r="N1524" s="628"/>
      <c r="O1524" s="628"/>
      <c r="P1524" s="628"/>
      <c r="Q1524" s="628"/>
      <c r="R1524" s="628"/>
      <c r="S1524" s="628"/>
      <c r="T1524" s="628"/>
      <c r="U1524" s="628"/>
      <c r="V1524" s="628"/>
      <c r="W1524" s="628"/>
      <c r="X1524" s="628"/>
      <c r="Y1524" s="628"/>
      <c r="Z1524" s="141"/>
      <c r="AA1524" s="794"/>
    </row>
    <row r="1525" spans="1:28" s="767" customFormat="1" ht="22.5" customHeight="1" x14ac:dyDescent="0.2">
      <c r="A1525" s="269"/>
      <c r="B1525" s="759"/>
      <c r="C1525" s="624" t="s">
        <v>1047</v>
      </c>
      <c r="D1525" s="624"/>
      <c r="E1525" s="624"/>
      <c r="F1525" s="624"/>
      <c r="G1525" s="624"/>
      <c r="H1525" s="624"/>
      <c r="I1525" s="624"/>
      <c r="J1525" s="624"/>
      <c r="K1525" s="624"/>
      <c r="L1525" s="624"/>
      <c r="M1525" s="624"/>
      <c r="N1525" s="624"/>
      <c r="O1525" s="624"/>
      <c r="P1525" s="624"/>
      <c r="Q1525" s="624"/>
      <c r="R1525" s="627"/>
      <c r="S1525" s="627"/>
      <c r="T1525" s="627"/>
      <c r="U1525" s="627"/>
      <c r="V1525" s="627"/>
      <c r="W1525" s="627"/>
      <c r="X1525" s="627"/>
      <c r="Y1525" s="1228"/>
      <c r="Z1525" s="766"/>
      <c r="AA1525" s="794"/>
      <c r="AB1525" s="313"/>
    </row>
    <row r="1526" spans="1:28" s="313" customFormat="1" ht="5.25" customHeight="1" x14ac:dyDescent="0.2">
      <c r="A1526" s="269"/>
      <c r="B1526" s="216"/>
      <c r="C1526" s="628"/>
      <c r="D1526" s="1230"/>
      <c r="E1526" s="1230"/>
      <c r="F1526" s="628"/>
      <c r="G1526" s="628"/>
      <c r="H1526" s="628"/>
      <c r="I1526" s="628"/>
      <c r="J1526" s="628"/>
      <c r="K1526" s="628"/>
      <c r="L1526" s="628"/>
      <c r="M1526" s="628"/>
      <c r="N1526" s="628"/>
      <c r="O1526" s="628"/>
      <c r="P1526" s="628"/>
      <c r="Q1526" s="628"/>
      <c r="R1526" s="628"/>
      <c r="S1526" s="628"/>
      <c r="T1526" s="628"/>
      <c r="U1526" s="628"/>
      <c r="V1526" s="628"/>
      <c r="W1526" s="628"/>
      <c r="X1526" s="628"/>
      <c r="Y1526" s="628"/>
      <c r="Z1526" s="141"/>
      <c r="AA1526" s="794"/>
    </row>
    <row r="1527" spans="1:28" s="313" customFormat="1" ht="21" customHeight="1" x14ac:dyDescent="0.2">
      <c r="A1527" s="269" t="s">
        <v>1075</v>
      </c>
      <c r="B1527" s="216"/>
      <c r="C1527" s="628" t="s">
        <v>69</v>
      </c>
      <c r="D1527" s="1242"/>
      <c r="E1527" s="1242"/>
      <c r="F1527" s="628"/>
      <c r="G1527" s="628"/>
      <c r="H1527" s="628"/>
      <c r="I1527" s="1785"/>
      <c r="J1527" s="1786"/>
      <c r="K1527" s="1786"/>
      <c r="L1527" s="1786"/>
      <c r="M1527" s="1786"/>
      <c r="N1527" s="1786"/>
      <c r="O1527" s="1786"/>
      <c r="P1527" s="1786"/>
      <c r="Q1527" s="1786"/>
      <c r="R1527" s="1786"/>
      <c r="S1527" s="1786"/>
      <c r="T1527" s="1786"/>
      <c r="U1527" s="1786"/>
      <c r="V1527" s="1786"/>
      <c r="W1527" s="1786"/>
      <c r="X1527" s="1787"/>
      <c r="Y1527" s="628"/>
      <c r="Z1527" s="141"/>
      <c r="AA1527" s="794">
        <f>IF(I1527="?",0,IF(I1527&lt;&gt;"",1,0))</f>
        <v>0</v>
      </c>
    </row>
    <row r="1528" spans="1:28" s="313" customFormat="1" ht="5.25" customHeight="1" x14ac:dyDescent="0.2">
      <c r="A1528" s="269"/>
      <c r="B1528" s="216"/>
      <c r="C1528" s="627"/>
      <c r="D1528" s="1242"/>
      <c r="E1528" s="1242"/>
      <c r="F1528" s="628"/>
      <c r="G1528" s="628"/>
      <c r="H1528" s="628"/>
      <c r="I1528" s="628"/>
      <c r="J1528" s="628"/>
      <c r="K1528" s="628"/>
      <c r="L1528" s="628"/>
      <c r="M1528" s="628"/>
      <c r="N1528" s="628"/>
      <c r="O1528" s="628"/>
      <c r="P1528" s="628"/>
      <c r="Q1528" s="628"/>
      <c r="R1528" s="628"/>
      <c r="S1528" s="628"/>
      <c r="T1528" s="628"/>
      <c r="U1528" s="628"/>
      <c r="V1528" s="628"/>
      <c r="W1528" s="628"/>
      <c r="X1528" s="628"/>
      <c r="Y1528" s="628"/>
      <c r="Z1528" s="141"/>
      <c r="AA1528" s="794"/>
    </row>
    <row r="1529" spans="1:28" s="313" customFormat="1" ht="21" customHeight="1" x14ac:dyDescent="0.2">
      <c r="A1529" s="269" t="s">
        <v>1076</v>
      </c>
      <c r="B1529" s="221"/>
      <c r="C1529" s="628" t="s">
        <v>51</v>
      </c>
      <c r="D1529" s="1242"/>
      <c r="E1529" s="1242"/>
      <c r="F1529" s="628"/>
      <c r="G1529" s="628"/>
      <c r="H1529" s="628"/>
      <c r="I1529" s="1785"/>
      <c r="J1529" s="1786"/>
      <c r="K1529" s="1786"/>
      <c r="L1529" s="1786"/>
      <c r="M1529" s="1786"/>
      <c r="N1529" s="1786"/>
      <c r="O1529" s="1786"/>
      <c r="P1529" s="1786"/>
      <c r="Q1529" s="1786"/>
      <c r="R1529" s="1786"/>
      <c r="S1529" s="1786"/>
      <c r="T1529" s="1786"/>
      <c r="U1529" s="1786"/>
      <c r="V1529" s="1786"/>
      <c r="W1529" s="1786"/>
      <c r="X1529" s="1787"/>
      <c r="Y1529" s="628"/>
      <c r="Z1529" s="141"/>
      <c r="AA1529" s="794">
        <f>IF(I1529="?",0,IF(I1529&lt;&gt;"",1,0))</f>
        <v>0</v>
      </c>
    </row>
    <row r="1530" spans="1:28" s="313" customFormat="1" ht="5.25" customHeight="1" x14ac:dyDescent="0.2">
      <c r="A1530" s="269"/>
      <c r="B1530" s="216"/>
      <c r="C1530" s="627"/>
      <c r="D1530" s="1242"/>
      <c r="E1530" s="1242"/>
      <c r="F1530" s="628"/>
      <c r="G1530" s="628"/>
      <c r="H1530" s="628"/>
      <c r="I1530" s="628"/>
      <c r="J1530" s="628"/>
      <c r="K1530" s="628"/>
      <c r="L1530" s="628"/>
      <c r="M1530" s="628"/>
      <c r="N1530" s="628"/>
      <c r="O1530" s="628"/>
      <c r="P1530" s="628"/>
      <c r="Q1530" s="628"/>
      <c r="R1530" s="628"/>
      <c r="S1530" s="628"/>
      <c r="T1530" s="628"/>
      <c r="U1530" s="628"/>
      <c r="V1530" s="628"/>
      <c r="W1530" s="628"/>
      <c r="X1530" s="628"/>
      <c r="Y1530" s="628"/>
      <c r="Z1530" s="141"/>
      <c r="AA1530" s="794"/>
    </row>
    <row r="1531" spans="1:28" s="313" customFormat="1" ht="21" customHeight="1" x14ac:dyDescent="0.2">
      <c r="A1531" s="269" t="s">
        <v>1078</v>
      </c>
      <c r="B1531" s="221"/>
      <c r="C1531" s="628" t="s">
        <v>205</v>
      </c>
      <c r="D1531" s="1242"/>
      <c r="E1531" s="1242"/>
      <c r="F1531" s="628"/>
      <c r="G1531" s="628"/>
      <c r="H1531" s="628"/>
      <c r="I1531" s="1785"/>
      <c r="J1531" s="1786"/>
      <c r="K1531" s="1786"/>
      <c r="L1531" s="1786"/>
      <c r="M1531" s="1786"/>
      <c r="N1531" s="1786"/>
      <c r="O1531" s="1786"/>
      <c r="P1531" s="1786"/>
      <c r="Q1531" s="1786"/>
      <c r="R1531" s="1786"/>
      <c r="S1531" s="1786"/>
      <c r="T1531" s="1786"/>
      <c r="U1531" s="1786"/>
      <c r="V1531" s="1786"/>
      <c r="W1531" s="1786"/>
      <c r="X1531" s="1787"/>
      <c r="Y1531" s="628"/>
      <c r="Z1531" s="141"/>
      <c r="AA1531" s="794">
        <f>IF(I1531="?",0,IF(I1531&lt;&gt;"",1,0))</f>
        <v>0</v>
      </c>
    </row>
    <row r="1532" spans="1:28" s="313" customFormat="1" ht="5.25" customHeight="1" x14ac:dyDescent="0.2">
      <c r="A1532" s="269"/>
      <c r="B1532" s="214"/>
      <c r="C1532" s="215"/>
      <c r="D1532" s="215"/>
      <c r="E1532" s="215"/>
      <c r="F1532" s="215"/>
      <c r="G1532" s="215"/>
      <c r="H1532" s="215"/>
      <c r="I1532" s="215"/>
      <c r="J1532" s="215"/>
      <c r="K1532" s="215"/>
      <c r="L1532" s="215"/>
      <c r="M1532" s="215"/>
      <c r="N1532" s="215"/>
      <c r="O1532" s="215"/>
      <c r="P1532" s="215"/>
      <c r="Q1532" s="215"/>
      <c r="R1532" s="215"/>
      <c r="S1532" s="215"/>
      <c r="T1532" s="215"/>
      <c r="U1532" s="215"/>
      <c r="V1532" s="215"/>
      <c r="W1532" s="215"/>
      <c r="X1532" s="215"/>
      <c r="Y1532" s="215"/>
      <c r="Z1532" s="145"/>
      <c r="AA1532" s="794"/>
    </row>
    <row r="1533" spans="1:28" s="313" customFormat="1" ht="5.25" customHeight="1" x14ac:dyDescent="0.2">
      <c r="A1533" s="269"/>
      <c r="B1533" s="216"/>
      <c r="C1533" s="628"/>
      <c r="D1533" s="628"/>
      <c r="E1533" s="628"/>
      <c r="F1533" s="628"/>
      <c r="G1533" s="628"/>
      <c r="H1533" s="628"/>
      <c r="I1533" s="628"/>
      <c r="J1533" s="628"/>
      <c r="K1533" s="628"/>
      <c r="L1533" s="628"/>
      <c r="M1533" s="628"/>
      <c r="N1533" s="628"/>
      <c r="O1533" s="628"/>
      <c r="P1533" s="628"/>
      <c r="Q1533" s="628"/>
      <c r="R1533" s="628"/>
      <c r="S1533" s="628"/>
      <c r="T1533" s="628"/>
      <c r="U1533" s="628"/>
      <c r="V1533" s="628"/>
      <c r="W1533" s="628"/>
      <c r="X1533" s="628"/>
      <c r="Y1533" s="628"/>
      <c r="Z1533" s="141"/>
      <c r="AA1533" s="794"/>
    </row>
    <row r="1534" spans="1:28" s="711" customFormat="1" ht="36" customHeight="1" x14ac:dyDescent="0.2">
      <c r="A1534" s="269"/>
      <c r="B1534" s="211"/>
      <c r="C1534" s="2204" t="s">
        <v>750</v>
      </c>
      <c r="D1534" s="2325"/>
      <c r="E1534" s="2325"/>
      <c r="F1534" s="2325"/>
      <c r="G1534" s="2325"/>
      <c r="H1534" s="2325"/>
      <c r="I1534" s="2325"/>
      <c r="J1534" s="2325"/>
      <c r="K1534" s="2325"/>
      <c r="L1534" s="2325"/>
      <c r="M1534" s="2325"/>
      <c r="N1534" s="2325"/>
      <c r="O1534" s="2325"/>
      <c r="P1534" s="2325"/>
      <c r="Q1534" s="2325"/>
      <c r="R1534" s="2325"/>
      <c r="S1534" s="2325"/>
      <c r="T1534" s="2325"/>
      <c r="U1534" s="2325"/>
      <c r="V1534" s="2325"/>
      <c r="W1534" s="2325"/>
      <c r="X1534" s="2326"/>
      <c r="Y1534" s="594"/>
      <c r="Z1534" s="1231"/>
      <c r="AA1534" s="794"/>
      <c r="AB1534" s="313"/>
    </row>
    <row r="1535" spans="1:28" s="313" customFormat="1" ht="5.25" customHeight="1" x14ac:dyDescent="0.2">
      <c r="A1535" s="269"/>
      <c r="B1535" s="214"/>
      <c r="C1535" s="215"/>
      <c r="D1535" s="215"/>
      <c r="E1535" s="215"/>
      <c r="F1535" s="215"/>
      <c r="G1535" s="215"/>
      <c r="H1535" s="215"/>
      <c r="I1535" s="215"/>
      <c r="J1535" s="215"/>
      <c r="K1535" s="215"/>
      <c r="L1535" s="215"/>
      <c r="M1535" s="215"/>
      <c r="N1535" s="215"/>
      <c r="O1535" s="215"/>
      <c r="P1535" s="215"/>
      <c r="Q1535" s="215"/>
      <c r="R1535" s="215"/>
      <c r="S1535" s="215"/>
      <c r="T1535" s="215"/>
      <c r="U1535" s="215"/>
      <c r="V1535" s="215"/>
      <c r="W1535" s="215"/>
      <c r="X1535" s="215"/>
      <c r="Y1535" s="215"/>
      <c r="Z1535" s="145"/>
      <c r="AA1535" s="794"/>
    </row>
    <row r="1536" spans="1:28" s="313" customFormat="1" ht="5.25" customHeight="1" x14ac:dyDescent="0.2">
      <c r="A1536" s="269"/>
      <c r="B1536" s="216"/>
      <c r="C1536" s="628"/>
      <c r="D1536" s="628"/>
      <c r="E1536" s="628"/>
      <c r="F1536" s="628"/>
      <c r="G1536" s="628"/>
      <c r="H1536" s="628"/>
      <c r="I1536" s="628"/>
      <c r="J1536" s="628"/>
      <c r="K1536" s="628"/>
      <c r="L1536" s="628"/>
      <c r="M1536" s="628"/>
      <c r="N1536" s="628"/>
      <c r="O1536" s="628"/>
      <c r="P1536" s="628"/>
      <c r="Q1536" s="628"/>
      <c r="R1536" s="628"/>
      <c r="S1536" s="628"/>
      <c r="T1536" s="628"/>
      <c r="U1536" s="628"/>
      <c r="V1536" s="628"/>
      <c r="W1536" s="628"/>
      <c r="X1536" s="628"/>
      <c r="Y1536" s="628"/>
      <c r="Z1536" s="141"/>
      <c r="AA1536" s="794"/>
    </row>
    <row r="1537" spans="1:28" s="313" customFormat="1" ht="30.75" customHeight="1" x14ac:dyDescent="0.2">
      <c r="A1537" s="269" t="s">
        <v>1077</v>
      </c>
      <c r="B1537" s="216"/>
      <c r="C1537" s="1782" t="s">
        <v>837</v>
      </c>
      <c r="D1537" s="1782"/>
      <c r="E1537" s="1782"/>
      <c r="F1537" s="1782"/>
      <c r="G1537" s="1782"/>
      <c r="H1537" s="1782"/>
      <c r="I1537" s="1782"/>
      <c r="J1537" s="1782"/>
      <c r="K1537" s="1782"/>
      <c r="L1537" s="1782"/>
      <c r="M1537" s="1782"/>
      <c r="N1537" s="1675"/>
      <c r="O1537" s="1675"/>
      <c r="P1537" s="1675"/>
      <c r="Q1537" s="1675"/>
      <c r="R1537" s="1675"/>
      <c r="S1537" s="1675"/>
      <c r="T1537" s="1675"/>
      <c r="U1537" s="1229"/>
      <c r="V1537" s="1229"/>
      <c r="W1537" s="1358" t="s">
        <v>849</v>
      </c>
      <c r="X1537" s="1359"/>
      <c r="Y1537" s="628"/>
      <c r="Z1537" s="141"/>
      <c r="AA1537" s="794">
        <f>IF(W1537="?",0,IF(W1537&lt;&gt;"",1,0))</f>
        <v>0</v>
      </c>
    </row>
    <row r="1538" spans="1:28" s="313" customFormat="1" ht="10.5" customHeight="1" x14ac:dyDescent="0.2">
      <c r="A1538" s="265" t="str">
        <f>IF($L$4&lt;&gt;"",$L$4,"")</f>
        <v>00000000</v>
      </c>
      <c r="B1538" s="183"/>
      <c r="C1538" s="184"/>
      <c r="D1538" s="184"/>
      <c r="E1538" s="184"/>
      <c r="F1538" s="184"/>
      <c r="G1538" s="184"/>
      <c r="H1538" s="184"/>
      <c r="I1538" s="184"/>
      <c r="J1538" s="184"/>
      <c r="K1538" s="184"/>
      <c r="L1538" s="184"/>
      <c r="M1538" s="184"/>
      <c r="N1538" s="184"/>
      <c r="O1538" s="184"/>
      <c r="P1538" s="184"/>
      <c r="Q1538" s="184"/>
      <c r="R1538" s="184"/>
      <c r="S1538" s="184"/>
      <c r="T1538" s="184"/>
      <c r="U1538" s="184"/>
      <c r="V1538" s="184"/>
      <c r="W1538" s="184"/>
      <c r="X1538" s="184"/>
      <c r="Y1538" s="184"/>
      <c r="Z1538" s="149"/>
      <c r="AA1538" s="794"/>
    </row>
    <row r="1539" spans="1:28" s="313" customFormat="1" ht="5.25" customHeight="1" x14ac:dyDescent="0.2">
      <c r="A1539" s="269"/>
      <c r="B1539" s="757"/>
      <c r="C1539" s="758"/>
      <c r="D1539" s="758"/>
      <c r="E1539" s="758"/>
      <c r="F1539" s="758"/>
      <c r="G1539" s="758"/>
      <c r="H1539" s="758"/>
      <c r="I1539" s="758"/>
      <c r="J1539" s="758"/>
      <c r="K1539" s="758"/>
      <c r="L1539" s="758"/>
      <c r="M1539" s="758"/>
      <c r="N1539" s="758"/>
      <c r="O1539" s="758"/>
      <c r="P1539" s="758"/>
      <c r="Q1539" s="758"/>
      <c r="R1539" s="758"/>
      <c r="S1539" s="758"/>
      <c r="T1539" s="758"/>
      <c r="U1539" s="758"/>
      <c r="V1539" s="669"/>
      <c r="W1539" s="669"/>
      <c r="X1539" s="669"/>
      <c r="Y1539" s="669"/>
      <c r="Z1539" s="670"/>
      <c r="AA1539" s="794"/>
    </row>
    <row r="1540" spans="1:28" s="313" customFormat="1" ht="21" customHeight="1" x14ac:dyDescent="0.2">
      <c r="A1540" s="269"/>
      <c r="B1540" s="259"/>
      <c r="C1540" s="2361" t="s">
        <v>942</v>
      </c>
      <c r="D1540" s="2074"/>
      <c r="E1540" s="2074"/>
      <c r="F1540" s="2074"/>
      <c r="G1540" s="693" t="s">
        <v>1055</v>
      </c>
      <c r="H1540" s="1432" t="str">
        <f>$L$10</f>
        <v/>
      </c>
      <c r="I1540" s="2362"/>
      <c r="J1540" s="2362"/>
      <c r="K1540" s="2362"/>
      <c r="L1540" s="2362"/>
      <c r="M1540" s="2362"/>
      <c r="N1540" s="2362"/>
      <c r="O1540" s="2362"/>
      <c r="P1540" s="2362"/>
      <c r="Q1540" s="2362"/>
      <c r="R1540" s="2362"/>
      <c r="S1540" s="2362"/>
      <c r="T1540" s="2363"/>
      <c r="U1540" s="2364" t="str">
        <f>$L$4</f>
        <v>00000000</v>
      </c>
      <c r="V1540" s="2365"/>
      <c r="W1540" s="2365"/>
      <c r="X1540" s="2366"/>
      <c r="Y1540" s="672"/>
      <c r="Z1540" s="175"/>
      <c r="AA1540" s="794">
        <f>IF(SUM(AA1541:AA1614)&gt;0,10000,0)</f>
        <v>0</v>
      </c>
    </row>
    <row r="1541" spans="1:28" ht="9" customHeight="1" x14ac:dyDescent="0.2">
      <c r="A1541" s="269"/>
      <c r="B1541" s="150"/>
      <c r="C1541" s="628"/>
      <c r="D1541" s="628"/>
      <c r="E1541" s="628"/>
      <c r="F1541" s="628"/>
      <c r="G1541" s="628"/>
      <c r="H1541" s="628"/>
      <c r="I1541" s="628"/>
      <c r="J1541" s="628"/>
      <c r="K1541" s="628"/>
      <c r="L1541" s="628"/>
      <c r="M1541" s="628"/>
      <c r="N1541" s="628"/>
      <c r="O1541" s="628"/>
      <c r="P1541" s="628"/>
      <c r="Q1541" s="628"/>
      <c r="R1541" s="628"/>
      <c r="S1541" s="628"/>
      <c r="T1541" s="628"/>
      <c r="U1541" s="628"/>
      <c r="V1541" s="628"/>
      <c r="W1541" s="628"/>
      <c r="X1541" s="628"/>
      <c r="Y1541" s="179"/>
      <c r="Z1541" s="175"/>
      <c r="AA1541" s="794"/>
      <c r="AB1541" s="313"/>
    </row>
    <row r="1542" spans="1:28" ht="21" customHeight="1" x14ac:dyDescent="0.2">
      <c r="A1542" s="272" t="s">
        <v>1070</v>
      </c>
      <c r="B1542" s="150"/>
      <c r="C1542" s="628"/>
      <c r="D1542" s="664"/>
      <c r="E1542" s="664" t="s">
        <v>1141</v>
      </c>
      <c r="F1542" s="2351"/>
      <c r="G1542" s="2352"/>
      <c r="H1542" s="2352"/>
      <c r="I1542" s="2352"/>
      <c r="J1542" s="2352"/>
      <c r="K1542" s="2352"/>
      <c r="L1542" s="2352"/>
      <c r="M1542" s="2352"/>
      <c r="N1542" s="2352"/>
      <c r="O1542" s="2352"/>
      <c r="P1542" s="2352"/>
      <c r="Q1542" s="2352"/>
      <c r="R1542" s="2352"/>
      <c r="S1542" s="2352"/>
      <c r="T1542" s="2352"/>
      <c r="U1542" s="2352"/>
      <c r="V1542" s="2352"/>
      <c r="W1542" s="2352"/>
      <c r="X1542" s="2352"/>
      <c r="Y1542" s="179"/>
      <c r="Z1542" s="175"/>
      <c r="AA1542" s="794">
        <f>IF(F1542="?",0,IF(F1542&lt;&gt;"",1,0))</f>
        <v>0</v>
      </c>
      <c r="AB1542" s="313"/>
    </row>
    <row r="1543" spans="1:28" s="313" customFormat="1" ht="5.25" customHeight="1" x14ac:dyDescent="0.2">
      <c r="A1543" s="269"/>
      <c r="B1543" s="216"/>
      <c r="C1543" s="664"/>
      <c r="D1543" s="664"/>
      <c r="E1543" s="628"/>
      <c r="F1543" s="628"/>
      <c r="G1543" s="628"/>
      <c r="H1543" s="628"/>
      <c r="I1543" s="628"/>
      <c r="J1543" s="628"/>
      <c r="K1543" s="628"/>
      <c r="L1543" s="628"/>
      <c r="M1543" s="628"/>
      <c r="N1543" s="628"/>
      <c r="O1543" s="628"/>
      <c r="P1543" s="628"/>
      <c r="Q1543" s="628"/>
      <c r="R1543" s="664"/>
      <c r="S1543" s="664"/>
      <c r="T1543" s="664"/>
      <c r="U1543" s="664"/>
      <c r="V1543" s="664"/>
      <c r="W1543" s="664"/>
      <c r="X1543" s="628"/>
      <c r="Y1543" s="1232"/>
      <c r="Z1543" s="141"/>
      <c r="AA1543" s="794"/>
    </row>
    <row r="1544" spans="1:28" ht="21" customHeight="1" x14ac:dyDescent="0.2">
      <c r="A1544" s="272" t="s">
        <v>1071</v>
      </c>
      <c r="B1544" s="150"/>
      <c r="C1544" s="628"/>
      <c r="D1544" s="628"/>
      <c r="E1544" s="664" t="s">
        <v>799</v>
      </c>
      <c r="F1544" s="2351"/>
      <c r="G1544" s="2352"/>
      <c r="H1544" s="628"/>
      <c r="I1544" s="664" t="s">
        <v>693</v>
      </c>
      <c r="J1544" s="2351"/>
      <c r="K1544" s="2352"/>
      <c r="L1544" s="2352"/>
      <c r="M1544" s="2352"/>
      <c r="N1544" s="2352"/>
      <c r="O1544" s="2352"/>
      <c r="P1544" s="2352"/>
      <c r="Q1544" s="2352"/>
      <c r="R1544" s="2352"/>
      <c r="S1544" s="2352"/>
      <c r="T1544" s="2352"/>
      <c r="U1544" s="2352"/>
      <c r="V1544" s="2352"/>
      <c r="W1544" s="2352"/>
      <c r="X1544" s="2352"/>
      <c r="Y1544" s="179"/>
      <c r="Z1544" s="175"/>
      <c r="AA1544" s="794">
        <f>IF(F1544="?",0,IF(F1544&lt;&gt;"",1,0))+IF(J1544="?",0,IF(J1544&lt;&gt;"",1,0))</f>
        <v>0</v>
      </c>
      <c r="AB1544" s="313"/>
    </row>
    <row r="1545" spans="1:28" ht="9" customHeight="1" x14ac:dyDescent="0.2">
      <c r="A1545" s="269"/>
      <c r="B1545" s="259"/>
      <c r="C1545" s="627"/>
      <c r="D1545" s="627"/>
      <c r="E1545" s="627"/>
      <c r="F1545" s="627"/>
      <c r="G1545" s="627"/>
      <c r="H1545" s="627"/>
      <c r="I1545" s="627"/>
      <c r="J1545" s="627"/>
      <c r="K1545" s="627"/>
      <c r="L1545" s="627"/>
      <c r="M1545" s="627"/>
      <c r="N1545" s="627"/>
      <c r="O1545" s="627"/>
      <c r="P1545" s="627"/>
      <c r="Q1545" s="627"/>
      <c r="R1545" s="627"/>
      <c r="S1545" s="627"/>
      <c r="T1545" s="627"/>
      <c r="U1545" s="627"/>
      <c r="V1545" s="627"/>
      <c r="W1545" s="627"/>
      <c r="X1545" s="627"/>
      <c r="Y1545" s="206"/>
      <c r="Z1545" s="175"/>
      <c r="AA1545" s="794"/>
      <c r="AB1545" s="313"/>
    </row>
    <row r="1546" spans="1:28" s="313" customFormat="1" ht="12" customHeight="1" x14ac:dyDescent="0.2">
      <c r="A1546" s="269"/>
      <c r="B1546" s="216"/>
      <c r="C1546" s="1139"/>
      <c r="D1546" s="1135"/>
      <c r="E1546" s="1136"/>
      <c r="F1546" s="1136"/>
      <c r="G1546" s="1136"/>
      <c r="H1546" s="1142"/>
      <c r="I1546" s="2353" t="s">
        <v>1489</v>
      </c>
      <c r="J1546" s="2354"/>
      <c r="K1546" s="2354"/>
      <c r="L1546" s="2354"/>
      <c r="M1546" s="2354"/>
      <c r="N1546" s="2354"/>
      <c r="O1546" s="2354"/>
      <c r="P1546" s="2354"/>
      <c r="Q1546" s="2355" t="s">
        <v>1490</v>
      </c>
      <c r="R1546" s="2356"/>
      <c r="S1546" s="2356"/>
      <c r="T1546" s="2356"/>
      <c r="U1546" s="2356"/>
      <c r="V1546" s="2356"/>
      <c r="W1546" s="2356"/>
      <c r="X1546" s="2357"/>
      <c r="Y1546" s="1232"/>
      <c r="Z1546" s="141"/>
      <c r="AA1546" s="794"/>
    </row>
    <row r="1547" spans="1:28" s="313" customFormat="1" ht="7.5" customHeight="1" thickBot="1" x14ac:dyDescent="0.25">
      <c r="A1547" s="269"/>
      <c r="B1547" s="216"/>
      <c r="C1547" s="1139"/>
      <c r="D1547" s="1135"/>
      <c r="E1547" s="1136"/>
      <c r="F1547" s="1136"/>
      <c r="G1547" s="1136"/>
      <c r="H1547" s="1140"/>
      <c r="I1547" s="1143"/>
      <c r="J1547" s="708"/>
      <c r="K1547" s="708"/>
      <c r="L1547" s="708"/>
      <c r="M1547" s="708"/>
      <c r="N1547" s="708"/>
      <c r="O1547" s="708"/>
      <c r="P1547" s="708"/>
      <c r="Q1547" s="1143"/>
      <c r="R1547" s="1145"/>
      <c r="S1547" s="1145"/>
      <c r="T1547" s="1145"/>
      <c r="U1547" s="1145"/>
      <c r="V1547" s="1145"/>
      <c r="W1547" s="1145"/>
      <c r="X1547" s="1144"/>
      <c r="Y1547" s="1232"/>
      <c r="Z1547" s="141"/>
      <c r="AA1547" s="794"/>
    </row>
    <row r="1548" spans="1:28" s="313" customFormat="1" ht="24.75" customHeight="1" thickTop="1" thickBot="1" x14ac:dyDescent="0.25">
      <c r="A1548" s="272" t="s">
        <v>1585</v>
      </c>
      <c r="B1548" s="216"/>
      <c r="C1548" s="2358" t="s">
        <v>1535</v>
      </c>
      <c r="D1548" s="2359"/>
      <c r="E1548" s="2359"/>
      <c r="F1548" s="2359"/>
      <c r="G1548" s="2359"/>
      <c r="H1548" s="2360"/>
      <c r="I1548" s="2313" t="s">
        <v>849</v>
      </c>
      <c r="J1548" s="2327"/>
      <c r="K1548" s="2328"/>
      <c r="L1548" s="2329"/>
      <c r="M1548" s="2329"/>
      <c r="N1548" s="1363"/>
      <c r="O1548" s="1363"/>
      <c r="P1548" s="1363"/>
      <c r="Q1548" s="2313" t="s">
        <v>849</v>
      </c>
      <c r="R1548" s="2327"/>
      <c r="S1548" s="2328"/>
      <c r="T1548" s="2330"/>
      <c r="U1548" s="2330"/>
      <c r="V1548" s="2331"/>
      <c r="W1548" s="2331"/>
      <c r="X1548" s="2318"/>
      <c r="Y1548" s="1243"/>
      <c r="Z1548" s="141"/>
      <c r="AA1548" s="794">
        <f>IF(I1548="?",0,IF(I1548&lt;&gt;"",1,0))+IF(K1548="?",0,IF(K1548&lt;&gt;"",1,0))+IF(Q1548="?",0,IF(Q1548&lt;&gt;"",1,0))+IF(S1548="?",0,IF(S1548&lt;&gt;"",1,0))</f>
        <v>0</v>
      </c>
    </row>
    <row r="1549" spans="1:28" s="313" customFormat="1" ht="6.75" customHeight="1" thickTop="1" x14ac:dyDescent="0.2">
      <c r="A1549" s="269"/>
      <c r="B1549" s="216"/>
      <c r="C1549" s="1141"/>
      <c r="D1549" s="1134"/>
      <c r="E1549" s="215"/>
      <c r="F1549" s="215"/>
      <c r="G1549" s="215"/>
      <c r="H1549" s="1138"/>
      <c r="I1549" s="1146"/>
      <c r="J1549" s="227"/>
      <c r="K1549" s="227"/>
      <c r="L1549" s="227"/>
      <c r="M1549" s="227"/>
      <c r="N1549" s="227"/>
      <c r="O1549" s="227"/>
      <c r="P1549" s="1147"/>
      <c r="Q1549" s="1146"/>
      <c r="R1549" s="227"/>
      <c r="S1549" s="227"/>
      <c r="T1549" s="227"/>
      <c r="U1549" s="227"/>
      <c r="V1549" s="227"/>
      <c r="W1549" s="227"/>
      <c r="X1549" s="1147"/>
      <c r="Y1549" s="1243"/>
      <c r="Z1549" s="141"/>
      <c r="AA1549" s="794"/>
    </row>
    <row r="1550" spans="1:28" s="313" customFormat="1" ht="5.25" customHeight="1" thickBot="1" x14ac:dyDescent="0.25">
      <c r="A1550" s="269"/>
      <c r="B1550" s="216"/>
      <c r="C1550" s="1139"/>
      <c r="D1550" s="1135"/>
      <c r="E1550" s="1136"/>
      <c r="F1550" s="1136"/>
      <c r="G1550" s="1136"/>
      <c r="H1550" s="1140"/>
      <c r="I1550" s="1143"/>
      <c r="J1550" s="708"/>
      <c r="K1550" s="708"/>
      <c r="L1550" s="708"/>
      <c r="M1550" s="708"/>
      <c r="N1550" s="708"/>
      <c r="O1550" s="708"/>
      <c r="P1550" s="1144"/>
      <c r="Q1550" s="1143"/>
      <c r="R1550" s="708"/>
      <c r="S1550" s="708"/>
      <c r="T1550" s="708"/>
      <c r="U1550" s="708"/>
      <c r="V1550" s="708"/>
      <c r="W1550" s="708"/>
      <c r="X1550" s="1144"/>
      <c r="Y1550" s="1243"/>
      <c r="Z1550" s="141"/>
      <c r="AA1550" s="794"/>
    </row>
    <row r="1551" spans="1:28" s="313" customFormat="1" ht="24.75" customHeight="1" thickTop="1" thickBot="1" x14ac:dyDescent="0.25">
      <c r="A1551" s="272" t="s">
        <v>1586</v>
      </c>
      <c r="B1551" s="216"/>
      <c r="C1551" s="1137" t="s">
        <v>1515</v>
      </c>
      <c r="D1551" s="664"/>
      <c r="E1551" s="628"/>
      <c r="F1551" s="628"/>
      <c r="G1551" s="628"/>
      <c r="H1551" s="628"/>
      <c r="I1551" s="2313" t="s">
        <v>849</v>
      </c>
      <c r="J1551" s="2327"/>
      <c r="K1551" s="2328"/>
      <c r="L1551" s="2329"/>
      <c r="M1551" s="2329"/>
      <c r="N1551" s="1363"/>
      <c r="O1551" s="1363"/>
      <c r="P1551" s="1363"/>
      <c r="Q1551" s="2313" t="s">
        <v>849</v>
      </c>
      <c r="R1551" s="2327"/>
      <c r="S1551" s="2328"/>
      <c r="T1551" s="2330"/>
      <c r="U1551" s="2330"/>
      <c r="V1551" s="2331"/>
      <c r="W1551" s="2331"/>
      <c r="X1551" s="2318"/>
      <c r="Y1551" s="1243"/>
      <c r="Z1551" s="141"/>
      <c r="AA1551" s="794">
        <f>IF(I1551="?",0,IF(I1551&lt;&gt;"",1,0))+IF(K1551="?",0,IF(K1551&lt;&gt;"",1,0))+IF(Q1551="?",0,IF(Q1551&lt;&gt;"",1,0))+IF(S1551="?",0,IF(S1551&lt;&gt;"",1,0))</f>
        <v>0</v>
      </c>
    </row>
    <row r="1552" spans="1:28" s="313" customFormat="1" ht="5.25" customHeight="1" thickTop="1" x14ac:dyDescent="0.2">
      <c r="A1552" s="269"/>
      <c r="B1552" s="216"/>
      <c r="C1552" s="1141"/>
      <c r="D1552" s="1134"/>
      <c r="E1552" s="215"/>
      <c r="F1552" s="215"/>
      <c r="G1552" s="215"/>
      <c r="H1552" s="1138"/>
      <c r="I1552" s="1146"/>
      <c r="J1552" s="227"/>
      <c r="K1552" s="227"/>
      <c r="L1552" s="227"/>
      <c r="M1552" s="227"/>
      <c r="N1552" s="227"/>
      <c r="O1552" s="227"/>
      <c r="P1552" s="227"/>
      <c r="Q1552" s="1146"/>
      <c r="R1552" s="1148"/>
      <c r="S1552" s="1148"/>
      <c r="T1552" s="1148"/>
      <c r="U1552" s="1148"/>
      <c r="V1552" s="1148"/>
      <c r="W1552" s="1148"/>
      <c r="X1552" s="1147"/>
      <c r="Y1552" s="1243"/>
      <c r="Z1552" s="141"/>
      <c r="AA1552" s="794"/>
    </row>
    <row r="1553" spans="1:28" s="313" customFormat="1" ht="9" customHeight="1" x14ac:dyDescent="0.2">
      <c r="A1553" s="269"/>
      <c r="B1553" s="216"/>
      <c r="C1553" s="664"/>
      <c r="D1553" s="664"/>
      <c r="E1553" s="628"/>
      <c r="F1553" s="628"/>
      <c r="G1553" s="628"/>
      <c r="H1553" s="628"/>
      <c r="I1553" s="628"/>
      <c r="J1553" s="628"/>
      <c r="K1553" s="628"/>
      <c r="L1553" s="628"/>
      <c r="M1553" s="628"/>
      <c r="N1553" s="628"/>
      <c r="O1553" s="628"/>
      <c r="P1553" s="628"/>
      <c r="Q1553" s="628"/>
      <c r="R1553" s="664"/>
      <c r="S1553" s="664"/>
      <c r="T1553" s="664"/>
      <c r="U1553" s="664"/>
      <c r="V1553" s="664"/>
      <c r="W1553" s="664"/>
      <c r="X1553" s="628"/>
      <c r="Y1553" s="1243"/>
      <c r="Z1553" s="141"/>
      <c r="AA1553" s="794"/>
    </row>
    <row r="1554" spans="1:28" s="313" customFormat="1" ht="24" customHeight="1" x14ac:dyDescent="0.2">
      <c r="A1554" s="272" t="s">
        <v>1072</v>
      </c>
      <c r="B1554" s="216"/>
      <c r="C1554" s="2332" t="s">
        <v>1146</v>
      </c>
      <c r="D1554" s="2333"/>
      <c r="E1554" s="2333"/>
      <c r="F1554" s="2333"/>
      <c r="G1554" s="2333"/>
      <c r="H1554" s="2333"/>
      <c r="I1554" s="2333"/>
      <c r="J1554" s="2333"/>
      <c r="K1554" s="2333"/>
      <c r="L1554" s="2333"/>
      <c r="M1554" s="2333"/>
      <c r="N1554" s="2333"/>
      <c r="O1554" s="2333"/>
      <c r="P1554" s="2333"/>
      <c r="Q1554" s="2333"/>
      <c r="R1554" s="2333"/>
      <c r="S1554" s="2333"/>
      <c r="T1554" s="2333"/>
      <c r="U1554" s="1241"/>
      <c r="V1554" s="1213" t="s">
        <v>849</v>
      </c>
      <c r="W1554" s="93"/>
      <c r="X1554" s="1213" t="s">
        <v>849</v>
      </c>
      <c r="Y1554" s="664"/>
      <c r="Z1554" s="141"/>
      <c r="AA1554" s="794">
        <f>IF(V1554="?",0,IF(V1554&lt;&gt;"",1,0))+IF(X1554="?",0,IF(X1554&lt;&gt;"",1,0))</f>
        <v>0</v>
      </c>
    </row>
    <row r="1555" spans="1:28" s="313" customFormat="1" ht="9" customHeight="1" x14ac:dyDescent="0.2">
      <c r="A1555" s="269"/>
      <c r="B1555" s="216"/>
      <c r="C1555" s="664"/>
      <c r="D1555" s="664"/>
      <c r="E1555" s="628"/>
      <c r="F1555" s="628"/>
      <c r="G1555" s="628"/>
      <c r="H1555" s="628"/>
      <c r="I1555" s="628"/>
      <c r="J1555" s="628"/>
      <c r="K1555" s="628"/>
      <c r="L1555" s="628"/>
      <c r="M1555" s="628"/>
      <c r="N1555" s="628"/>
      <c r="O1555" s="628"/>
      <c r="P1555" s="628"/>
      <c r="Q1555" s="628"/>
      <c r="R1555" s="664"/>
      <c r="S1555" s="664"/>
      <c r="T1555" s="664"/>
      <c r="U1555" s="664"/>
      <c r="V1555" s="664"/>
      <c r="W1555" s="664"/>
      <c r="X1555" s="628"/>
      <c r="Y1555" s="1243"/>
      <c r="Z1555" s="141"/>
      <c r="AA1555" s="794"/>
    </row>
    <row r="1556" spans="1:28" s="313" customFormat="1" ht="21" customHeight="1" x14ac:dyDescent="0.2">
      <c r="A1556" s="272" t="s">
        <v>1073</v>
      </c>
      <c r="B1556" s="216"/>
      <c r="C1556" s="664"/>
      <c r="D1556" s="664"/>
      <c r="E1556" s="664"/>
      <c r="F1556" s="664"/>
      <c r="G1556" s="664"/>
      <c r="H1556" s="664" t="s">
        <v>1042</v>
      </c>
      <c r="I1556" s="2334" t="s">
        <v>849</v>
      </c>
      <c r="J1556" s="2335"/>
      <c r="K1556" s="2335"/>
      <c r="L1556" s="2335"/>
      <c r="M1556" s="2336"/>
      <c r="N1556" s="2336"/>
      <c r="O1556" s="2336"/>
      <c r="P1556" s="2336"/>
      <c r="Q1556" s="2336"/>
      <c r="R1556" s="2336"/>
      <c r="S1556" s="2336"/>
      <c r="T1556" s="2336"/>
      <c r="U1556" s="2336"/>
      <c r="V1556" s="2336"/>
      <c r="W1556" s="2336"/>
      <c r="X1556" s="2337"/>
      <c r="Y1556" s="1243"/>
      <c r="Z1556" s="141"/>
      <c r="AA1556" s="794">
        <f>IF(I1556="?",0,IF(I1556&lt;&gt;"",1,0))</f>
        <v>0</v>
      </c>
    </row>
    <row r="1557" spans="1:28" s="313" customFormat="1" ht="5.25" customHeight="1" x14ac:dyDescent="0.2">
      <c r="A1557" s="269"/>
      <c r="B1557" s="216"/>
      <c r="C1557" s="664"/>
      <c r="D1557" s="664"/>
      <c r="E1557" s="628"/>
      <c r="F1557" s="628"/>
      <c r="G1557" s="628"/>
      <c r="H1557" s="628"/>
      <c r="I1557" s="628"/>
      <c r="J1557" s="628"/>
      <c r="K1557" s="628"/>
      <c r="L1557" s="628"/>
      <c r="M1557" s="628"/>
      <c r="N1557" s="628"/>
      <c r="O1557" s="628"/>
      <c r="P1557" s="628"/>
      <c r="Q1557" s="628"/>
      <c r="R1557" s="664"/>
      <c r="S1557" s="664"/>
      <c r="T1557" s="664"/>
      <c r="U1557" s="664"/>
      <c r="V1557" s="664"/>
      <c r="W1557" s="664"/>
      <c r="X1557" s="628"/>
      <c r="Y1557" s="1243"/>
      <c r="Z1557" s="141"/>
      <c r="AA1557" s="794"/>
    </row>
    <row r="1558" spans="1:28" s="313" customFormat="1" ht="21" customHeight="1" x14ac:dyDescent="0.2">
      <c r="A1558" s="272" t="s">
        <v>1079</v>
      </c>
      <c r="B1558" s="216"/>
      <c r="C1558" s="628" t="s">
        <v>1517</v>
      </c>
      <c r="D1558" s="664"/>
      <c r="E1558" s="664"/>
      <c r="F1558" s="664"/>
      <c r="G1558" s="664"/>
      <c r="H1558" s="664"/>
      <c r="I1558" s="664"/>
      <c r="J1558" s="664"/>
      <c r="K1558" s="664"/>
      <c r="L1558" s="664"/>
      <c r="M1558" s="664"/>
      <c r="N1558" s="664"/>
      <c r="O1558" s="664"/>
      <c r="P1558" s="664"/>
      <c r="Q1558" s="1213" t="s">
        <v>849</v>
      </c>
      <c r="R1558" s="627" t="s">
        <v>1050</v>
      </c>
      <c r="S1558" s="1243"/>
      <c r="T1558" s="1213" t="s">
        <v>849</v>
      </c>
      <c r="U1558" s="627" t="s">
        <v>1051</v>
      </c>
      <c r="V1558" s="1243"/>
      <c r="W1558" s="1213" t="s">
        <v>849</v>
      </c>
      <c r="X1558" s="627" t="s">
        <v>1052</v>
      </c>
      <c r="Y1558" s="1243"/>
      <c r="Z1558" s="141"/>
      <c r="AA1558" s="794">
        <f>IF(Q1558="?",0,IF(Q1558&lt;&gt;"",1,0))+IF(T1558="?",0,IF(T1558&lt;&gt;"",1,0))+IF(W1558="?",0,IF(W1558&lt;&gt;"",1,0))</f>
        <v>0</v>
      </c>
    </row>
    <row r="1559" spans="1:28" ht="9" customHeight="1" x14ac:dyDescent="0.2">
      <c r="A1559" s="269"/>
      <c r="B1559" s="259"/>
      <c r="C1559" s="627"/>
      <c r="D1559" s="627"/>
      <c r="E1559" s="627"/>
      <c r="F1559" s="627"/>
      <c r="G1559" s="627"/>
      <c r="H1559" s="627"/>
      <c r="I1559" s="627"/>
      <c r="J1559" s="627"/>
      <c r="K1559" s="627"/>
      <c r="L1559" s="627"/>
      <c r="M1559" s="627"/>
      <c r="N1559" s="627"/>
      <c r="O1559" s="627"/>
      <c r="P1559" s="627"/>
      <c r="Q1559" s="627"/>
      <c r="R1559" s="627"/>
      <c r="S1559" s="627"/>
      <c r="T1559" s="627"/>
      <c r="U1559" s="627"/>
      <c r="V1559" s="627"/>
      <c r="W1559" s="627"/>
      <c r="X1559" s="627"/>
      <c r="Y1559" s="206"/>
      <c r="Z1559" s="175"/>
      <c r="AA1559" s="794"/>
      <c r="AB1559" s="313"/>
    </row>
    <row r="1560" spans="1:28" s="312" customFormat="1" ht="27" customHeight="1" x14ac:dyDescent="0.2">
      <c r="A1560" s="397" t="s">
        <v>219</v>
      </c>
      <c r="B1560" s="155"/>
      <c r="C1560" s="2338" t="s">
        <v>1521</v>
      </c>
      <c r="D1560" s="2339"/>
      <c r="E1560" s="2339"/>
      <c r="F1560" s="2339"/>
      <c r="G1560" s="2339"/>
      <c r="H1560" s="2339"/>
      <c r="I1560" s="2339"/>
      <c r="J1560" s="2339"/>
      <c r="K1560" s="2339"/>
      <c r="L1560" s="2339"/>
      <c r="M1560" s="2339"/>
      <c r="N1560" s="2339"/>
      <c r="O1560" s="2339"/>
      <c r="P1560" s="2339"/>
      <c r="Q1560" s="2339"/>
      <c r="R1560" s="2339"/>
      <c r="S1560" s="2339"/>
      <c r="T1560" s="2340"/>
      <c r="U1560" s="2340"/>
      <c r="V1560" s="2340"/>
      <c r="W1560" s="2340"/>
      <c r="X1560" s="2341"/>
      <c r="Y1560" s="225"/>
      <c r="Z1560" s="156"/>
      <c r="AA1560" s="794"/>
      <c r="AB1560" s="313"/>
    </row>
    <row r="1561" spans="1:28" ht="5.25" customHeight="1" x14ac:dyDescent="0.2">
      <c r="A1561" s="269"/>
      <c r="B1561" s="259"/>
      <c r="C1561" s="627"/>
      <c r="D1561" s="627"/>
      <c r="E1561" s="627"/>
      <c r="F1561" s="627"/>
      <c r="G1561" s="627"/>
      <c r="H1561" s="627"/>
      <c r="I1561" s="627"/>
      <c r="J1561" s="627"/>
      <c r="K1561" s="627"/>
      <c r="L1561" s="627"/>
      <c r="M1561" s="627"/>
      <c r="N1561" s="627"/>
      <c r="O1561" s="627"/>
      <c r="P1561" s="627"/>
      <c r="Q1561" s="627"/>
      <c r="R1561" s="627"/>
      <c r="S1561" s="627"/>
      <c r="T1561" s="627"/>
      <c r="U1561" s="627"/>
      <c r="V1561" s="627"/>
      <c r="W1561" s="627"/>
      <c r="X1561" s="627"/>
      <c r="Y1561" s="206"/>
      <c r="Z1561" s="175"/>
      <c r="AA1561" s="794"/>
      <c r="AB1561" s="313"/>
    </row>
    <row r="1562" spans="1:28" s="313" customFormat="1" ht="21" customHeight="1" x14ac:dyDescent="0.2">
      <c r="A1562" s="272" t="s">
        <v>1251</v>
      </c>
      <c r="B1562" s="216"/>
      <c r="C1562" s="2342" t="s">
        <v>1370</v>
      </c>
      <c r="D1562" s="2342"/>
      <c r="E1562" s="2342"/>
      <c r="F1562" s="2342"/>
      <c r="G1562" s="2342"/>
      <c r="H1562" s="2342"/>
      <c r="I1562" s="2342"/>
      <c r="J1562" s="2342"/>
      <c r="K1562" s="2342"/>
      <c r="L1562" s="2342"/>
      <c r="M1562" s="664"/>
      <c r="N1562" s="2343"/>
      <c r="O1562" s="2344"/>
      <c r="P1562" s="2345"/>
      <c r="Q1562" s="627" t="s">
        <v>783</v>
      </c>
      <c r="R1562" s="664"/>
      <c r="S1562" s="664"/>
      <c r="T1562" s="2343"/>
      <c r="U1562" s="2343"/>
      <c r="V1562" s="2343"/>
      <c r="W1562" s="627" t="s">
        <v>1043</v>
      </c>
      <c r="X1562" s="664"/>
      <c r="Y1562" s="664"/>
      <c r="Z1562" s="141"/>
      <c r="AA1562" s="794">
        <f>IF(N1562="?",0,IF(N1562&lt;&gt;"",1,0))+IF(T1562="?",0,IF(T1562&lt;&gt;"",1,0))</f>
        <v>0</v>
      </c>
    </row>
    <row r="1563" spans="1:28" s="313" customFormat="1" ht="5.25" customHeight="1" x14ac:dyDescent="0.2">
      <c r="A1563" s="269"/>
      <c r="B1563" s="216"/>
      <c r="C1563" s="664"/>
      <c r="D1563" s="664"/>
      <c r="E1563" s="628"/>
      <c r="F1563" s="628"/>
      <c r="G1563" s="628"/>
      <c r="H1563" s="628"/>
      <c r="I1563" s="628"/>
      <c r="J1563" s="628"/>
      <c r="K1563" s="628"/>
      <c r="L1563" s="628"/>
      <c r="M1563" s="628"/>
      <c r="N1563" s="628"/>
      <c r="O1563" s="628"/>
      <c r="P1563" s="628"/>
      <c r="Q1563" s="628"/>
      <c r="R1563" s="664"/>
      <c r="S1563" s="664"/>
      <c r="T1563" s="664"/>
      <c r="U1563" s="664"/>
      <c r="V1563" s="664"/>
      <c r="W1563" s="664"/>
      <c r="X1563" s="628"/>
      <c r="Y1563" s="1243"/>
      <c r="Z1563" s="141"/>
      <c r="AA1563" s="794"/>
    </row>
    <row r="1564" spans="1:28" s="312" customFormat="1" ht="27" customHeight="1" x14ac:dyDescent="0.2">
      <c r="A1564" s="397" t="s">
        <v>219</v>
      </c>
      <c r="B1564" s="155"/>
      <c r="C1564" s="2338" t="s">
        <v>1262</v>
      </c>
      <c r="D1564" s="2339"/>
      <c r="E1564" s="2339"/>
      <c r="F1564" s="2339"/>
      <c r="G1564" s="2339"/>
      <c r="H1564" s="2339"/>
      <c r="I1564" s="2339"/>
      <c r="J1564" s="2339"/>
      <c r="K1564" s="2339"/>
      <c r="L1564" s="2339"/>
      <c r="M1564" s="2339"/>
      <c r="N1564" s="2339"/>
      <c r="O1564" s="2339"/>
      <c r="P1564" s="2339"/>
      <c r="Q1564" s="2339"/>
      <c r="R1564" s="2339"/>
      <c r="S1564" s="2339"/>
      <c r="T1564" s="2340"/>
      <c r="U1564" s="2340"/>
      <c r="V1564" s="2340"/>
      <c r="W1564" s="2340"/>
      <c r="X1564" s="2341"/>
      <c r="Y1564" s="225"/>
      <c r="Z1564" s="156"/>
      <c r="AA1564" s="794"/>
      <c r="AB1564" s="313"/>
    </row>
    <row r="1565" spans="1:28" s="313" customFormat="1" ht="5.25" customHeight="1" x14ac:dyDescent="0.2">
      <c r="A1565" s="269"/>
      <c r="B1565" s="216"/>
      <c r="C1565" s="664"/>
      <c r="D1565" s="664"/>
      <c r="E1565" s="628"/>
      <c r="F1565" s="628"/>
      <c r="G1565" s="628"/>
      <c r="H1565" s="628"/>
      <c r="I1565" s="628"/>
      <c r="J1565" s="628"/>
      <c r="K1565" s="628"/>
      <c r="L1565" s="628"/>
      <c r="M1565" s="628"/>
      <c r="N1565" s="628"/>
      <c r="O1565" s="628"/>
      <c r="P1565" s="628"/>
      <c r="Q1565" s="628"/>
      <c r="R1565" s="664"/>
      <c r="S1565" s="664"/>
      <c r="T1565" s="664"/>
      <c r="U1565" s="664"/>
      <c r="V1565" s="664"/>
      <c r="W1565" s="664"/>
      <c r="X1565" s="628"/>
      <c r="Y1565" s="1243"/>
      <c r="Z1565" s="141"/>
      <c r="AA1565" s="794"/>
    </row>
    <row r="1566" spans="1:28" s="313" customFormat="1" ht="21" customHeight="1" x14ac:dyDescent="0.2">
      <c r="A1566" s="272" t="s">
        <v>1252</v>
      </c>
      <c r="B1566" s="216"/>
      <c r="C1566" s="2342" t="s">
        <v>1371</v>
      </c>
      <c r="D1566" s="2342"/>
      <c r="E1566" s="2342"/>
      <c r="F1566" s="2342"/>
      <c r="G1566" s="2342"/>
      <c r="H1566" s="2342"/>
      <c r="I1566" s="2342"/>
      <c r="J1566" s="2342"/>
      <c r="K1566" s="2342"/>
      <c r="L1566" s="2342"/>
      <c r="M1566" s="664"/>
      <c r="N1566" s="2343"/>
      <c r="O1566" s="2344"/>
      <c r="P1566" s="2345"/>
      <c r="Q1566" s="627" t="s">
        <v>783</v>
      </c>
      <c r="R1566" s="664"/>
      <c r="S1566" s="664"/>
      <c r="T1566" s="2343"/>
      <c r="U1566" s="2344"/>
      <c r="V1566" s="2345"/>
      <c r="W1566" s="627" t="s">
        <v>1043</v>
      </c>
      <c r="X1566" s="664"/>
      <c r="Y1566" s="664"/>
      <c r="Z1566" s="141"/>
      <c r="AA1566" s="794">
        <f>IF(N1566="?",0,IF(N1566&lt;&gt;"",1,0))+IF(T1566="?",0,IF(T1566&lt;&gt;"",1,0))</f>
        <v>0</v>
      </c>
    </row>
    <row r="1567" spans="1:28" s="313" customFormat="1" ht="9" customHeight="1" x14ac:dyDescent="0.2">
      <c r="A1567" s="269"/>
      <c r="B1567" s="259"/>
      <c r="C1567" s="627"/>
      <c r="D1567" s="627"/>
      <c r="E1567" s="627"/>
      <c r="F1567" s="627"/>
      <c r="G1567" s="627"/>
      <c r="H1567" s="627"/>
      <c r="I1567" s="627"/>
      <c r="J1567" s="627"/>
      <c r="K1567" s="627"/>
      <c r="L1567" s="627"/>
      <c r="M1567" s="627"/>
      <c r="N1567" s="627"/>
      <c r="O1567" s="627"/>
      <c r="P1567" s="627"/>
      <c r="Q1567" s="627"/>
      <c r="R1567" s="627"/>
      <c r="S1567" s="627"/>
      <c r="T1567" s="627"/>
      <c r="U1567" s="627"/>
      <c r="V1567" s="627"/>
      <c r="W1567" s="627"/>
      <c r="X1567" s="627"/>
      <c r="Y1567" s="206"/>
      <c r="Z1567" s="175"/>
      <c r="AA1567" s="794"/>
    </row>
    <row r="1568" spans="1:28" s="312" customFormat="1" ht="23.25" customHeight="1" x14ac:dyDescent="0.2">
      <c r="A1568" s="397" t="s">
        <v>219</v>
      </c>
      <c r="B1568" s="155"/>
      <c r="C1568" s="2320" t="s">
        <v>1491</v>
      </c>
      <c r="D1568" s="2321"/>
      <c r="E1568" s="2321"/>
      <c r="F1568" s="2321"/>
      <c r="G1568" s="2321"/>
      <c r="H1568" s="2321"/>
      <c r="I1568" s="2321"/>
      <c r="J1568" s="2321"/>
      <c r="K1568" s="2321"/>
      <c r="L1568" s="2321"/>
      <c r="M1568" s="2321"/>
      <c r="N1568" s="2321"/>
      <c r="O1568" s="2321"/>
      <c r="P1568" s="2321"/>
      <c r="Q1568" s="2321"/>
      <c r="R1568" s="2321"/>
      <c r="S1568" s="2321"/>
      <c r="T1568" s="2346"/>
      <c r="U1568" s="2346"/>
      <c r="V1568" s="2346"/>
      <c r="W1568" s="2346"/>
      <c r="X1568" s="2347"/>
      <c r="Y1568" s="225"/>
      <c r="Z1568" s="156"/>
      <c r="AA1568" s="794"/>
      <c r="AB1568" s="313"/>
    </row>
    <row r="1569" spans="1:28" s="313" customFormat="1" ht="5.25" customHeight="1" x14ac:dyDescent="0.2">
      <c r="A1569" s="269"/>
      <c r="B1569" s="259"/>
      <c r="C1569" s="627"/>
      <c r="D1569" s="627"/>
      <c r="E1569" s="627"/>
      <c r="F1569" s="627"/>
      <c r="G1569" s="627"/>
      <c r="H1569" s="627"/>
      <c r="I1569" s="627"/>
      <c r="J1569" s="627"/>
      <c r="K1569" s="627"/>
      <c r="L1569" s="627"/>
      <c r="M1569" s="627"/>
      <c r="N1569" s="627"/>
      <c r="O1569" s="627"/>
      <c r="P1569" s="627"/>
      <c r="Q1569" s="627"/>
      <c r="R1569" s="627"/>
      <c r="S1569" s="627"/>
      <c r="T1569" s="627"/>
      <c r="U1569" s="627"/>
      <c r="V1569" s="627"/>
      <c r="W1569" s="627"/>
      <c r="X1569" s="627"/>
      <c r="Y1569" s="206"/>
      <c r="Z1569" s="175"/>
      <c r="AA1569" s="794"/>
    </row>
    <row r="1570" spans="1:28" s="313" customFormat="1" ht="21" customHeight="1" x14ac:dyDescent="0.2">
      <c r="A1570" s="272" t="s">
        <v>1074</v>
      </c>
      <c r="B1570" s="216"/>
      <c r="C1570" s="628" t="s">
        <v>1831</v>
      </c>
      <c r="D1570" s="664"/>
      <c r="E1570" s="664"/>
      <c r="F1570" s="664"/>
      <c r="G1570" s="664"/>
      <c r="H1570" s="664"/>
      <c r="I1570" s="664"/>
      <c r="J1570" s="628"/>
      <c r="K1570" s="628"/>
      <c r="L1570" s="628"/>
      <c r="M1570" s="628"/>
      <c r="N1570" s="628"/>
      <c r="O1570" s="628"/>
      <c r="P1570" s="628"/>
      <c r="Q1570" s="628"/>
      <c r="R1570" s="628"/>
      <c r="S1570" s="628"/>
      <c r="T1570" s="2343"/>
      <c r="U1570" s="2344"/>
      <c r="V1570" s="2345"/>
      <c r="W1570" s="627" t="s">
        <v>122</v>
      </c>
      <c r="X1570" s="664"/>
      <c r="Y1570" s="664"/>
      <c r="Z1570" s="141"/>
      <c r="AA1570" s="794">
        <f>IF(T1570="?",0,IF(T1570&lt;&gt;"",1,0))</f>
        <v>0</v>
      </c>
    </row>
    <row r="1571" spans="1:28" s="313" customFormat="1" ht="5.25" customHeight="1" x14ac:dyDescent="0.2">
      <c r="A1571" s="269"/>
      <c r="B1571" s="259"/>
      <c r="C1571" s="627"/>
      <c r="D1571" s="627"/>
      <c r="E1571" s="627"/>
      <c r="F1571" s="627"/>
      <c r="G1571" s="627"/>
      <c r="H1571" s="627"/>
      <c r="I1571" s="627"/>
      <c r="J1571" s="627"/>
      <c r="K1571" s="627"/>
      <c r="L1571" s="627"/>
      <c r="M1571" s="627"/>
      <c r="N1571" s="627"/>
      <c r="O1571" s="627"/>
      <c r="P1571" s="627"/>
      <c r="Q1571" s="627"/>
      <c r="R1571" s="627"/>
      <c r="S1571" s="627"/>
      <c r="T1571" s="627"/>
      <c r="U1571" s="627"/>
      <c r="V1571" s="627"/>
      <c r="W1571" s="627"/>
      <c r="X1571" s="206"/>
      <c r="Y1571" s="206"/>
      <c r="Z1571" s="175"/>
      <c r="AA1571" s="794"/>
    </row>
    <row r="1572" spans="1:28" s="313" customFormat="1" ht="21" customHeight="1" x14ac:dyDescent="0.2">
      <c r="A1572" s="272" t="s">
        <v>1587</v>
      </c>
      <c r="B1572" s="216"/>
      <c r="C1572" s="628" t="s">
        <v>1749</v>
      </c>
      <c r="D1572" s="664"/>
      <c r="E1572" s="664"/>
      <c r="F1572" s="664"/>
      <c r="G1572" s="664"/>
      <c r="H1572" s="664"/>
      <c r="I1572" s="664"/>
      <c r="J1572" s="628"/>
      <c r="K1572" s="628"/>
      <c r="L1572" s="628"/>
      <c r="M1572" s="664"/>
      <c r="N1572" s="2348"/>
      <c r="O1572" s="2349"/>
      <c r="P1572" s="2350"/>
      <c r="Q1572" s="627" t="s">
        <v>1493</v>
      </c>
      <c r="R1572" s="628"/>
      <c r="S1572" s="628"/>
      <c r="T1572" s="2348"/>
      <c r="U1572" s="2349"/>
      <c r="V1572" s="2350"/>
      <c r="W1572" s="627" t="s">
        <v>1492</v>
      </c>
      <c r="X1572" s="664"/>
      <c r="Y1572" s="664"/>
      <c r="Z1572" s="141"/>
      <c r="AA1572" s="794">
        <f>IF(N1572="?",0,IF(N1572&lt;&gt;"",1,0))+IF(T1572="?",0,IF(T1572&lt;&gt;"",1,0))</f>
        <v>0</v>
      </c>
    </row>
    <row r="1573" spans="1:28" s="313" customFormat="1" ht="9" customHeight="1" x14ac:dyDescent="0.2">
      <c r="A1573" s="269"/>
      <c r="B1573" s="259"/>
      <c r="C1573" s="627"/>
      <c r="D1573" s="627"/>
      <c r="E1573" s="627"/>
      <c r="F1573" s="627"/>
      <c r="G1573" s="627"/>
      <c r="H1573" s="627"/>
      <c r="I1573" s="627"/>
      <c r="J1573" s="627"/>
      <c r="K1573" s="627"/>
      <c r="L1573" s="627"/>
      <c r="M1573" s="627"/>
      <c r="N1573" s="627"/>
      <c r="O1573" s="627"/>
      <c r="P1573" s="627"/>
      <c r="Q1573" s="627"/>
      <c r="R1573" s="627"/>
      <c r="S1573" s="627"/>
      <c r="T1573" s="627"/>
      <c r="U1573" s="627"/>
      <c r="V1573" s="627"/>
      <c r="W1573" s="627"/>
      <c r="X1573" s="627"/>
      <c r="Y1573" s="206"/>
      <c r="Z1573" s="175"/>
      <c r="AA1573" s="794"/>
    </row>
    <row r="1574" spans="1:28" s="313" customFormat="1" ht="36" customHeight="1" x14ac:dyDescent="0.2">
      <c r="A1574" s="746" t="s">
        <v>219</v>
      </c>
      <c r="B1574" s="221"/>
      <c r="C1574" s="1543" t="s">
        <v>1516</v>
      </c>
      <c r="D1574" s="2218"/>
      <c r="E1574" s="2218"/>
      <c r="F1574" s="2218"/>
      <c r="G1574" s="2218"/>
      <c r="H1574" s="2218"/>
      <c r="I1574" s="2218"/>
      <c r="J1574" s="2218"/>
      <c r="K1574" s="2218"/>
      <c r="L1574" s="2218"/>
      <c r="M1574" s="2218"/>
      <c r="N1574" s="2218"/>
      <c r="O1574" s="2218"/>
      <c r="P1574" s="2218"/>
      <c r="Q1574" s="2218"/>
      <c r="R1574" s="2218"/>
      <c r="S1574" s="2218"/>
      <c r="T1574" s="2218"/>
      <c r="U1574" s="2218"/>
      <c r="V1574" s="2218"/>
      <c r="W1574" s="2218"/>
      <c r="X1574" s="2219"/>
      <c r="Y1574" s="1240"/>
      <c r="Z1574" s="254"/>
      <c r="AA1574" s="794"/>
    </row>
    <row r="1575" spans="1:28" s="313" customFormat="1" ht="5.25" customHeight="1" x14ac:dyDescent="0.2">
      <c r="A1575" s="269"/>
      <c r="B1575" s="259"/>
      <c r="C1575" s="627"/>
      <c r="D1575" s="627"/>
      <c r="E1575" s="627"/>
      <c r="F1575" s="627"/>
      <c r="G1575" s="627"/>
      <c r="H1575" s="627"/>
      <c r="I1575" s="627"/>
      <c r="J1575" s="627"/>
      <c r="K1575" s="627"/>
      <c r="L1575" s="627"/>
      <c r="M1575" s="627"/>
      <c r="N1575" s="627"/>
      <c r="O1575" s="627"/>
      <c r="P1575" s="627"/>
      <c r="Q1575" s="627"/>
      <c r="R1575" s="627"/>
      <c r="S1575" s="627"/>
      <c r="T1575" s="627"/>
      <c r="U1575" s="627"/>
      <c r="V1575" s="627"/>
      <c r="W1575" s="627"/>
      <c r="X1575" s="627"/>
      <c r="Y1575" s="206"/>
      <c r="Z1575" s="175"/>
      <c r="AA1575" s="794"/>
    </row>
    <row r="1576" spans="1:28" s="313" customFormat="1" ht="12" customHeight="1" x14ac:dyDescent="0.2">
      <c r="A1576" s="269"/>
      <c r="B1576" s="216"/>
      <c r="C1576" s="242" t="s">
        <v>1495</v>
      </c>
      <c r="D1576" s="1149"/>
      <c r="E1576" s="1149"/>
      <c r="F1576" s="1149"/>
      <c r="G1576" s="1149"/>
      <c r="H1576" s="1149"/>
      <c r="I1576" s="1149"/>
      <c r="J1576" s="1149"/>
      <c r="K1576" s="1149"/>
      <c r="L1576" s="1149"/>
      <c r="M1576" s="1149"/>
      <c r="N1576" s="1149"/>
      <c r="O1576" s="1149"/>
      <c r="P1576" s="1149"/>
      <c r="Q1576" s="1149"/>
      <c r="R1576" s="1149"/>
      <c r="S1576" s="1149"/>
      <c r="T1576" s="1149"/>
      <c r="U1576" s="1149"/>
      <c r="V1576" s="1149"/>
      <c r="W1576" s="1149"/>
      <c r="X1576" s="1149"/>
      <c r="Y1576" s="1243"/>
      <c r="Z1576" s="141"/>
      <c r="AA1576" s="794"/>
    </row>
    <row r="1577" spans="1:28" s="313" customFormat="1" ht="5.25" customHeight="1" thickBot="1" x14ac:dyDescent="0.25">
      <c r="A1577" s="269"/>
      <c r="B1577" s="216"/>
      <c r="C1577" s="1139"/>
      <c r="D1577" s="1135"/>
      <c r="E1577" s="1136"/>
      <c r="F1577" s="1136"/>
      <c r="G1577" s="1143"/>
      <c r="H1577" s="708"/>
      <c r="I1577" s="708"/>
      <c r="J1577" s="708"/>
      <c r="K1577" s="708"/>
      <c r="L1577" s="708"/>
      <c r="M1577" s="708"/>
      <c r="N1577" s="708"/>
      <c r="O1577" s="708"/>
      <c r="P1577" s="708"/>
      <c r="Q1577" s="708"/>
      <c r="R1577" s="708"/>
      <c r="S1577" s="1145"/>
      <c r="T1577" s="1145"/>
      <c r="U1577" s="1145"/>
      <c r="V1577" s="1145"/>
      <c r="W1577" s="1145"/>
      <c r="X1577" s="1144"/>
      <c r="Y1577" s="1243"/>
      <c r="Z1577" s="141"/>
      <c r="AA1577" s="794"/>
    </row>
    <row r="1578" spans="1:28" s="313" customFormat="1" ht="24" customHeight="1" thickTop="1" thickBot="1" x14ac:dyDescent="0.25">
      <c r="A1578" s="1236" t="s">
        <v>1588</v>
      </c>
      <c r="B1578" s="216"/>
      <c r="C1578" s="2313" t="s">
        <v>849</v>
      </c>
      <c r="D1578" s="2314"/>
      <c r="E1578" s="2315"/>
      <c r="F1578" s="2316"/>
      <c r="G1578" s="2317"/>
      <c r="H1578" s="1363"/>
      <c r="I1578" s="1363"/>
      <c r="J1578" s="1363"/>
      <c r="K1578" s="1363"/>
      <c r="L1578" s="1363"/>
      <c r="M1578" s="1363"/>
      <c r="N1578" s="1363"/>
      <c r="O1578" s="1363"/>
      <c r="P1578" s="1363"/>
      <c r="Q1578" s="1363"/>
      <c r="R1578" s="1363"/>
      <c r="S1578" s="1363"/>
      <c r="T1578" s="1363"/>
      <c r="U1578" s="1363"/>
      <c r="V1578" s="1363"/>
      <c r="W1578" s="1363"/>
      <c r="X1578" s="2318"/>
      <c r="Y1578" s="1243"/>
      <c r="Z1578" s="141"/>
      <c r="AA1578" s="794">
        <f>IF(C1578="?",0,IF(C1578&lt;&gt;"",1,0))+IF(G1578="?",0,IF(G1578&lt;&gt;"",1,0))</f>
        <v>0</v>
      </c>
    </row>
    <row r="1579" spans="1:28" s="313" customFormat="1" ht="5.25" customHeight="1" thickTop="1" x14ac:dyDescent="0.2">
      <c r="A1579" s="269"/>
      <c r="B1579" s="216"/>
      <c r="C1579" s="1141"/>
      <c r="D1579" s="1134"/>
      <c r="E1579" s="215"/>
      <c r="F1579" s="215"/>
      <c r="G1579" s="1146"/>
      <c r="H1579" s="227"/>
      <c r="I1579" s="227"/>
      <c r="J1579" s="227"/>
      <c r="K1579" s="227"/>
      <c r="L1579" s="227"/>
      <c r="M1579" s="227"/>
      <c r="N1579" s="227"/>
      <c r="O1579" s="227"/>
      <c r="P1579" s="227"/>
      <c r="Q1579" s="227"/>
      <c r="R1579" s="227"/>
      <c r="S1579" s="227"/>
      <c r="T1579" s="227"/>
      <c r="U1579" s="227"/>
      <c r="V1579" s="227"/>
      <c r="W1579" s="227"/>
      <c r="X1579" s="1147"/>
      <c r="Y1579" s="1243"/>
      <c r="Z1579" s="141"/>
      <c r="AA1579" s="794"/>
    </row>
    <row r="1580" spans="1:28" s="313" customFormat="1" ht="9" customHeight="1" x14ac:dyDescent="0.2">
      <c r="A1580" s="265" t="str">
        <f>IF(L1523&lt;&gt;"",L1523,"")</f>
        <v/>
      </c>
      <c r="B1580" s="635"/>
      <c r="C1580" s="262"/>
      <c r="D1580" s="262"/>
      <c r="E1580" s="262"/>
      <c r="F1580" s="262"/>
      <c r="G1580" s="262"/>
      <c r="H1580" s="262"/>
      <c r="I1580" s="262"/>
      <c r="J1580" s="262"/>
      <c r="K1580" s="262"/>
      <c r="L1580" s="262"/>
      <c r="M1580" s="262"/>
      <c r="N1580" s="262"/>
      <c r="O1580" s="262"/>
      <c r="P1580" s="262"/>
      <c r="Q1580" s="262"/>
      <c r="R1580" s="262"/>
      <c r="S1580" s="262"/>
      <c r="T1580" s="262"/>
      <c r="U1580" s="262"/>
      <c r="V1580" s="262"/>
      <c r="W1580" s="262"/>
      <c r="X1580" s="262"/>
      <c r="Y1580" s="668"/>
      <c r="Z1580" s="196"/>
      <c r="AA1580" s="794"/>
    </row>
    <row r="1581" spans="1:28" s="313" customFormat="1" ht="5.25" customHeight="1" x14ac:dyDescent="0.2">
      <c r="A1581" s="269"/>
      <c r="B1581" s="1237"/>
      <c r="C1581" s="817"/>
      <c r="D1581" s="817"/>
      <c r="E1581" s="817"/>
      <c r="F1581" s="817"/>
      <c r="G1581" s="817"/>
      <c r="H1581" s="817"/>
      <c r="I1581" s="817"/>
      <c r="J1581" s="817"/>
      <c r="K1581" s="817"/>
      <c r="L1581" s="817"/>
      <c r="M1581" s="817"/>
      <c r="N1581" s="817"/>
      <c r="O1581" s="817"/>
      <c r="P1581" s="817"/>
      <c r="Q1581" s="817"/>
      <c r="R1581" s="817"/>
      <c r="S1581" s="817"/>
      <c r="T1581" s="817"/>
      <c r="U1581" s="817"/>
      <c r="V1581" s="817"/>
      <c r="W1581" s="817"/>
      <c r="X1581" s="817"/>
      <c r="Y1581" s="1238"/>
      <c r="Z1581" s="871"/>
      <c r="AA1581" s="794"/>
    </row>
    <row r="1582" spans="1:28" s="313" customFormat="1" ht="24" customHeight="1" x14ac:dyDescent="0.2">
      <c r="A1582" s="385"/>
      <c r="B1582" s="259"/>
      <c r="C1582" s="224" t="s">
        <v>1759</v>
      </c>
      <c r="D1582" s="627"/>
      <c r="E1582" s="627"/>
      <c r="F1582" s="627"/>
      <c r="G1582" s="627"/>
      <c r="H1582" s="627"/>
      <c r="I1582" s="627"/>
      <c r="J1582" s="627"/>
      <c r="K1582" s="627"/>
      <c r="L1582" s="627"/>
      <c r="M1582" s="2319" t="str">
        <f>IF(J1544&lt;&gt;"",J1544,"")</f>
        <v/>
      </c>
      <c r="N1582" s="1751"/>
      <c r="O1582" s="1751"/>
      <c r="P1582" s="1751"/>
      <c r="Q1582" s="1751"/>
      <c r="R1582" s="1751"/>
      <c r="S1582" s="1751"/>
      <c r="T1582" s="1751"/>
      <c r="U1582" s="1751"/>
      <c r="V1582" s="1751"/>
      <c r="W1582" s="1751"/>
      <c r="X1582" s="1751"/>
      <c r="Y1582" s="206"/>
      <c r="Z1582" s="175"/>
      <c r="AA1582" s="794"/>
    </row>
    <row r="1583" spans="1:28" s="764" customFormat="1" ht="5.25" customHeight="1" x14ac:dyDescent="0.2">
      <c r="A1583" s="269"/>
      <c r="B1583" s="216"/>
      <c r="C1583" s="627"/>
      <c r="D1583" s="628"/>
      <c r="E1583" s="627"/>
      <c r="F1583" s="627"/>
      <c r="G1583" s="627"/>
      <c r="H1583" s="627"/>
      <c r="I1583" s="627"/>
      <c r="J1583" s="627"/>
      <c r="K1583" s="627"/>
      <c r="L1583" s="627"/>
      <c r="M1583" s="627"/>
      <c r="N1583" s="627"/>
      <c r="O1583" s="627"/>
      <c r="P1583" s="627"/>
      <c r="Q1583" s="627"/>
      <c r="R1583" s="627"/>
      <c r="S1583" s="1241"/>
      <c r="T1583" s="1241"/>
      <c r="U1583" s="1241"/>
      <c r="V1583" s="1241"/>
      <c r="W1583" s="1241"/>
      <c r="X1583" s="1241"/>
      <c r="Y1583" s="1243"/>
      <c r="Z1583" s="141"/>
      <c r="AA1583" s="797"/>
      <c r="AB1583" s="313"/>
    </row>
    <row r="1584" spans="1:28" s="312" customFormat="1" ht="15" customHeight="1" x14ac:dyDescent="0.2">
      <c r="A1584" s="397" t="s">
        <v>219</v>
      </c>
      <c r="B1584" s="155"/>
      <c r="C1584" s="2320" t="s">
        <v>1054</v>
      </c>
      <c r="D1584" s="2321"/>
      <c r="E1584" s="2321"/>
      <c r="F1584" s="2321"/>
      <c r="G1584" s="2321"/>
      <c r="H1584" s="2321"/>
      <c r="I1584" s="2321"/>
      <c r="J1584" s="2321"/>
      <c r="K1584" s="2321"/>
      <c r="L1584" s="2321"/>
      <c r="M1584" s="2321"/>
      <c r="N1584" s="2321"/>
      <c r="O1584" s="2321"/>
      <c r="P1584" s="2321"/>
      <c r="Q1584" s="2321"/>
      <c r="R1584" s="2321"/>
      <c r="S1584" s="2321"/>
      <c r="T1584" s="2322"/>
      <c r="U1584" s="2322"/>
      <c r="V1584" s="2322"/>
      <c r="W1584" s="2322"/>
      <c r="X1584" s="2323"/>
      <c r="Y1584" s="225"/>
      <c r="Z1584" s="156"/>
      <c r="AA1584" s="794"/>
      <c r="AB1584" s="313"/>
    </row>
    <row r="1585" spans="1:28" s="313" customFormat="1" ht="9" customHeight="1" x14ac:dyDescent="0.2">
      <c r="A1585" s="269"/>
      <c r="B1585" s="259"/>
      <c r="C1585" s="627"/>
      <c r="D1585" s="627"/>
      <c r="E1585" s="627"/>
      <c r="F1585" s="627"/>
      <c r="G1585" s="627"/>
      <c r="H1585" s="627"/>
      <c r="I1585" s="627"/>
      <c r="J1585" s="627"/>
      <c r="K1585" s="627"/>
      <c r="L1585" s="627"/>
      <c r="M1585" s="627"/>
      <c r="N1585" s="627"/>
      <c r="O1585" s="627"/>
      <c r="P1585" s="627"/>
      <c r="Q1585" s="627"/>
      <c r="R1585" s="627"/>
      <c r="S1585" s="627"/>
      <c r="T1585" s="627"/>
      <c r="U1585" s="627"/>
      <c r="V1585" s="627"/>
      <c r="W1585" s="627"/>
      <c r="X1585" s="627"/>
      <c r="Y1585" s="206"/>
      <c r="Z1585" s="175"/>
      <c r="AA1585" s="794"/>
    </row>
    <row r="1586" spans="1:28" s="313" customFormat="1" ht="21" customHeight="1" x14ac:dyDescent="0.2">
      <c r="A1586" s="272" t="s">
        <v>1744</v>
      </c>
      <c r="B1586" s="216"/>
      <c r="C1586" s="627"/>
      <c r="D1586" s="1213" t="s">
        <v>849</v>
      </c>
      <c r="E1586" s="627" t="s">
        <v>1673</v>
      </c>
      <c r="F1586" s="627"/>
      <c r="G1586" s="627"/>
      <c r="H1586" s="627"/>
      <c r="I1586" s="627"/>
      <c r="J1586" s="627"/>
      <c r="K1586" s="627"/>
      <c r="L1586" s="627"/>
      <c r="M1586" s="627"/>
      <c r="N1586" s="627"/>
      <c r="O1586" s="627"/>
      <c r="P1586" s="627"/>
      <c r="Q1586" s="627"/>
      <c r="R1586" s="627"/>
      <c r="S1586" s="627"/>
      <c r="T1586" s="627"/>
      <c r="U1586" s="627"/>
      <c r="V1586" s="627"/>
      <c r="W1586" s="627"/>
      <c r="X1586" s="627"/>
      <c r="Y1586" s="206"/>
      <c r="Z1586" s="141"/>
      <c r="AA1586" s="794">
        <f>IF(D1586="?",0,IF(D1586&lt;&gt;"",1,0))</f>
        <v>0</v>
      </c>
    </row>
    <row r="1587" spans="1:28" s="764" customFormat="1" ht="5.25" customHeight="1" x14ac:dyDescent="0.2">
      <c r="A1587" s="269"/>
      <c r="B1587" s="216"/>
      <c r="C1587" s="627"/>
      <c r="D1587" s="628"/>
      <c r="E1587" s="627"/>
      <c r="F1587" s="627"/>
      <c r="G1587" s="627"/>
      <c r="H1587" s="627"/>
      <c r="I1587" s="627"/>
      <c r="J1587" s="627"/>
      <c r="K1587" s="627"/>
      <c r="L1587" s="627"/>
      <c r="M1587" s="627"/>
      <c r="N1587" s="627"/>
      <c r="O1587" s="627"/>
      <c r="P1587" s="627"/>
      <c r="Q1587" s="627"/>
      <c r="R1587" s="627"/>
      <c r="S1587" s="1241"/>
      <c r="T1587" s="1241"/>
      <c r="U1587" s="1241"/>
      <c r="V1587" s="1241"/>
      <c r="W1587" s="1241"/>
      <c r="X1587" s="1241"/>
      <c r="Y1587" s="1243"/>
      <c r="Z1587" s="141"/>
      <c r="AA1587" s="797"/>
      <c r="AB1587" s="313"/>
    </row>
    <row r="1588" spans="1:28" s="313" customFormat="1" ht="21" customHeight="1" x14ac:dyDescent="0.2">
      <c r="A1588" s="272" t="s">
        <v>1745</v>
      </c>
      <c r="B1588" s="216"/>
      <c r="C1588" s="627"/>
      <c r="D1588" s="1213" t="s">
        <v>849</v>
      </c>
      <c r="E1588" s="627" t="s">
        <v>1672</v>
      </c>
      <c r="F1588" s="627"/>
      <c r="G1588" s="627"/>
      <c r="H1588" s="627"/>
      <c r="I1588" s="627"/>
      <c r="J1588" s="627"/>
      <c r="K1588" s="627"/>
      <c r="L1588" s="627"/>
      <c r="M1588" s="627"/>
      <c r="N1588" s="627"/>
      <c r="O1588" s="627"/>
      <c r="P1588" s="627"/>
      <c r="Q1588" s="627"/>
      <c r="R1588" s="1241"/>
      <c r="S1588" s="1241"/>
      <c r="T1588" s="1241"/>
      <c r="U1588" s="1241"/>
      <c r="V1588" s="1241"/>
      <c r="W1588" s="1241"/>
      <c r="X1588" s="627"/>
      <c r="Y1588" s="206"/>
      <c r="Z1588" s="141"/>
      <c r="AA1588" s="794">
        <f>IF(D1588="?",0,IF(D1588&lt;&gt;"",1,0))</f>
        <v>0</v>
      </c>
    </row>
    <row r="1589" spans="1:28" s="764" customFormat="1" ht="5.25" customHeight="1" x14ac:dyDescent="0.2">
      <c r="A1589" s="269"/>
      <c r="B1589" s="216"/>
      <c r="C1589" s="627"/>
      <c r="D1589" s="628"/>
      <c r="E1589" s="627"/>
      <c r="F1589" s="627"/>
      <c r="G1589" s="627"/>
      <c r="H1589" s="627"/>
      <c r="I1589" s="627"/>
      <c r="J1589" s="627"/>
      <c r="K1589" s="627"/>
      <c r="L1589" s="627"/>
      <c r="M1589" s="627"/>
      <c r="N1589" s="627"/>
      <c r="O1589" s="627"/>
      <c r="P1589" s="627"/>
      <c r="Q1589" s="627"/>
      <c r="R1589" s="627"/>
      <c r="S1589" s="1241"/>
      <c r="T1589" s="1241"/>
      <c r="U1589" s="1241"/>
      <c r="V1589" s="1241"/>
      <c r="W1589" s="1241"/>
      <c r="X1589" s="1241"/>
      <c r="Y1589" s="1243"/>
      <c r="Z1589" s="141"/>
      <c r="AA1589" s="797"/>
      <c r="AB1589" s="313"/>
    </row>
    <row r="1590" spans="1:28" s="313" customFormat="1" ht="21" customHeight="1" x14ac:dyDescent="0.2">
      <c r="A1590" s="272" t="s">
        <v>1659</v>
      </c>
      <c r="B1590" s="216"/>
      <c r="C1590" s="627"/>
      <c r="D1590" s="1213" t="s">
        <v>849</v>
      </c>
      <c r="E1590" s="627" t="s">
        <v>1834</v>
      </c>
      <c r="F1590" s="627"/>
      <c r="G1590" s="627"/>
      <c r="H1590" s="627"/>
      <c r="I1590" s="627"/>
      <c r="J1590" s="627"/>
      <c r="K1590" s="627"/>
      <c r="L1590" s="627"/>
      <c r="M1590" s="627"/>
      <c r="N1590" s="1213" t="s">
        <v>849</v>
      </c>
      <c r="O1590" s="627" t="s">
        <v>1656</v>
      </c>
      <c r="P1590" s="627"/>
      <c r="Q1590" s="627"/>
      <c r="R1590" s="1241"/>
      <c r="S1590" s="1241"/>
      <c r="T1590" s="1241"/>
      <c r="U1590" s="1241"/>
      <c r="V1590" s="1241"/>
      <c r="W1590" s="1241"/>
      <c r="X1590" s="627"/>
      <c r="Y1590" s="206"/>
      <c r="Z1590" s="141"/>
      <c r="AA1590" s="794">
        <f>IF(D1590="?",0,IF(D1590&lt;&gt;"",1,0))+IF(N1590="?",0,IF(N1590&lt;&gt;"",1,0))</f>
        <v>0</v>
      </c>
    </row>
    <row r="1591" spans="1:28" s="764" customFormat="1" ht="5.25" customHeight="1" x14ac:dyDescent="0.2">
      <c r="A1591" s="269"/>
      <c r="B1591" s="216"/>
      <c r="C1591" s="627"/>
      <c r="D1591" s="628"/>
      <c r="E1591" s="627"/>
      <c r="F1591" s="627"/>
      <c r="G1591" s="627"/>
      <c r="H1591" s="627"/>
      <c r="I1591" s="627"/>
      <c r="J1591" s="627"/>
      <c r="K1591" s="627"/>
      <c r="L1591" s="627"/>
      <c r="M1591" s="627"/>
      <c r="N1591" s="627"/>
      <c r="O1591" s="627"/>
      <c r="P1591" s="627"/>
      <c r="Q1591" s="627"/>
      <c r="R1591" s="627"/>
      <c r="S1591" s="1241"/>
      <c r="T1591" s="1241"/>
      <c r="U1591" s="1241"/>
      <c r="V1591" s="1241"/>
      <c r="W1591" s="1241"/>
      <c r="X1591" s="1241"/>
      <c r="Y1591" s="1243"/>
      <c r="Z1591" s="141"/>
      <c r="AA1591" s="797"/>
      <c r="AB1591" s="313"/>
    </row>
    <row r="1592" spans="1:28" s="313" customFormat="1" ht="21" customHeight="1" x14ac:dyDescent="0.2">
      <c r="A1592" s="272" t="s">
        <v>1662</v>
      </c>
      <c r="B1592" s="216"/>
      <c r="C1592" s="627"/>
      <c r="D1592" s="1213" t="s">
        <v>849</v>
      </c>
      <c r="E1592" s="627" t="s">
        <v>1044</v>
      </c>
      <c r="F1592" s="627"/>
      <c r="G1592" s="627"/>
      <c r="H1592" s="627"/>
      <c r="I1592" s="1213" t="s">
        <v>849</v>
      </c>
      <c r="J1592" s="627" t="s">
        <v>1046</v>
      </c>
      <c r="K1592" s="627"/>
      <c r="L1592" s="627"/>
      <c r="M1592" s="627"/>
      <c r="N1592" s="1213" t="s">
        <v>849</v>
      </c>
      <c r="O1592" s="627" t="s">
        <v>1660</v>
      </c>
      <c r="P1592" s="627"/>
      <c r="Q1592" s="627"/>
      <c r="R1592" s="1241"/>
      <c r="S1592" s="1241"/>
      <c r="T1592" s="1241"/>
      <c r="U1592" s="1241"/>
      <c r="V1592" s="1241"/>
      <c r="W1592" s="1241"/>
      <c r="X1592" s="627"/>
      <c r="Y1592" s="206"/>
      <c r="Z1592" s="141"/>
      <c r="AA1592" s="794">
        <f>IF(D1592="?",0,IF(D1592&lt;&gt;"",1,0))+IF(I1592="?",0,IF(I1592&lt;&gt;"",1,0))+IF(N1592="?",0,IF(N1592&lt;&gt;"",1,0))</f>
        <v>0</v>
      </c>
    </row>
    <row r="1593" spans="1:28" s="764" customFormat="1" ht="5.25" customHeight="1" x14ac:dyDescent="0.2">
      <c r="A1593" s="269"/>
      <c r="B1593" s="216"/>
      <c r="C1593" s="627"/>
      <c r="D1593" s="628"/>
      <c r="E1593" s="627"/>
      <c r="F1593" s="627"/>
      <c r="G1593" s="627"/>
      <c r="H1593" s="627"/>
      <c r="I1593" s="627"/>
      <c r="J1593" s="627"/>
      <c r="K1593" s="627"/>
      <c r="L1593" s="627"/>
      <c r="M1593" s="627"/>
      <c r="N1593" s="627"/>
      <c r="O1593" s="627"/>
      <c r="P1593" s="627"/>
      <c r="Q1593" s="627"/>
      <c r="R1593" s="1241"/>
      <c r="S1593" s="1241"/>
      <c r="T1593" s="1241"/>
      <c r="U1593" s="1241"/>
      <c r="V1593" s="1241"/>
      <c r="W1593" s="1241"/>
      <c r="X1593" s="627"/>
      <c r="Y1593" s="1243"/>
      <c r="Z1593" s="141"/>
      <c r="AA1593" s="797"/>
      <c r="AB1593" s="313"/>
    </row>
    <row r="1594" spans="1:28" s="313" customFormat="1" ht="21" customHeight="1" x14ac:dyDescent="0.2">
      <c r="A1594" s="272" t="s">
        <v>1663</v>
      </c>
      <c r="B1594" s="216"/>
      <c r="C1594" s="627"/>
      <c r="D1594" s="1213" t="s">
        <v>849</v>
      </c>
      <c r="E1594" s="627" t="s">
        <v>1045</v>
      </c>
      <c r="F1594" s="627"/>
      <c r="G1594" s="627"/>
      <c r="H1594" s="627"/>
      <c r="I1594" s="1213" t="s">
        <v>849</v>
      </c>
      <c r="J1594" s="627" t="s">
        <v>1657</v>
      </c>
      <c r="K1594" s="627"/>
      <c r="L1594" s="627"/>
      <c r="M1594" s="627"/>
      <c r="N1594" s="1213" t="s">
        <v>849</v>
      </c>
      <c r="O1594" s="627" t="s">
        <v>1658</v>
      </c>
      <c r="P1594" s="627"/>
      <c r="Q1594" s="627"/>
      <c r="R1594" s="1241"/>
      <c r="S1594" s="1241"/>
      <c r="T1594" s="1241"/>
      <c r="U1594" s="1241"/>
      <c r="V1594" s="1241"/>
      <c r="W1594" s="1241"/>
      <c r="X1594" s="627"/>
      <c r="Y1594" s="206"/>
      <c r="Z1594" s="141"/>
      <c r="AA1594" s="794">
        <f>IF(D1594="?",0,IF(D1594&lt;&gt;"",1,0))+IF(I1594="?",0,IF(I1594&lt;&gt;"",1,0))+IF(N1594="?",0,IF(N1594&lt;&gt;"",1,0))</f>
        <v>0</v>
      </c>
    </row>
    <row r="1595" spans="1:28" s="764" customFormat="1" ht="5.25" customHeight="1" x14ac:dyDescent="0.2">
      <c r="A1595" s="269"/>
      <c r="B1595" s="216"/>
      <c r="C1595" s="627"/>
      <c r="D1595" s="628"/>
      <c r="E1595" s="628"/>
      <c r="F1595" s="628"/>
      <c r="G1595" s="628"/>
      <c r="H1595" s="628"/>
      <c r="I1595" s="628"/>
      <c r="J1595" s="628"/>
      <c r="K1595" s="628"/>
      <c r="L1595" s="628"/>
      <c r="M1595" s="627"/>
      <c r="N1595" s="627"/>
      <c r="O1595" s="628"/>
      <c r="P1595" s="628"/>
      <c r="Q1595" s="628"/>
      <c r="R1595" s="664"/>
      <c r="S1595" s="664"/>
      <c r="T1595" s="664"/>
      <c r="U1595" s="664"/>
      <c r="V1595" s="664"/>
      <c r="W1595" s="664"/>
      <c r="X1595" s="628"/>
      <c r="Y1595" s="1243"/>
      <c r="Z1595" s="141"/>
      <c r="AA1595" s="797"/>
      <c r="AB1595" s="313"/>
    </row>
    <row r="1596" spans="1:28" s="313" customFormat="1" ht="21" customHeight="1" x14ac:dyDescent="0.2">
      <c r="A1596" s="272" t="s">
        <v>1661</v>
      </c>
      <c r="B1596" s="216"/>
      <c r="C1596" s="627"/>
      <c r="D1596" s="627" t="s">
        <v>1053</v>
      </c>
      <c r="E1596" s="628"/>
      <c r="F1596" s="2324"/>
      <c r="G1596" s="2324"/>
      <c r="H1596" s="2324"/>
      <c r="I1596" s="2324"/>
      <c r="J1596" s="2324"/>
      <c r="K1596" s="1400"/>
      <c r="L1596" s="1400"/>
      <c r="M1596" s="1400"/>
      <c r="N1596" s="1400"/>
      <c r="O1596" s="1400"/>
      <c r="P1596" s="1400"/>
      <c r="Q1596" s="1400"/>
      <c r="R1596" s="1400"/>
      <c r="S1596" s="1400"/>
      <c r="T1596" s="1400"/>
      <c r="U1596" s="1400"/>
      <c r="V1596" s="1400"/>
      <c r="W1596" s="1400"/>
      <c r="X1596" s="1400"/>
      <c r="Y1596" s="206"/>
      <c r="Z1596" s="141"/>
      <c r="AA1596" s="794">
        <f>IF(F1596="?",0,IF(F1596&lt;&gt;"",1,0))</f>
        <v>0</v>
      </c>
    </row>
    <row r="1597" spans="1:28" ht="9" customHeight="1" x14ac:dyDescent="0.2">
      <c r="A1597" s="269"/>
      <c r="B1597" s="259"/>
      <c r="C1597" s="627"/>
      <c r="D1597" s="627"/>
      <c r="E1597" s="627"/>
      <c r="F1597" s="627"/>
      <c r="G1597" s="627"/>
      <c r="H1597" s="627"/>
      <c r="I1597" s="627"/>
      <c r="J1597" s="627"/>
      <c r="K1597" s="627"/>
      <c r="L1597" s="627"/>
      <c r="M1597" s="627"/>
      <c r="N1597" s="528"/>
      <c r="O1597" s="528"/>
      <c r="P1597" s="528"/>
      <c r="Q1597" s="528"/>
      <c r="R1597" s="627"/>
      <c r="S1597" s="627"/>
      <c r="T1597" s="627"/>
      <c r="U1597" s="528"/>
      <c r="V1597" s="528"/>
      <c r="W1597" s="528"/>
      <c r="X1597" s="528"/>
      <c r="Y1597" s="172"/>
      <c r="Z1597" s="175"/>
      <c r="AA1597" s="794"/>
      <c r="AB1597" s="313"/>
    </row>
    <row r="1598" spans="1:28" s="313" customFormat="1" ht="5.45" customHeight="1" x14ac:dyDescent="0.2">
      <c r="A1598" s="269"/>
      <c r="B1598" s="757"/>
      <c r="C1598" s="758"/>
      <c r="D1598" s="758"/>
      <c r="E1598" s="758"/>
      <c r="F1598" s="758"/>
      <c r="G1598" s="758"/>
      <c r="H1598" s="758"/>
      <c r="I1598" s="758"/>
      <c r="J1598" s="758"/>
      <c r="K1598" s="758"/>
      <c r="L1598" s="758"/>
      <c r="M1598" s="758"/>
      <c r="N1598" s="758"/>
      <c r="O1598" s="758"/>
      <c r="P1598" s="758"/>
      <c r="Q1598" s="758"/>
      <c r="R1598" s="758"/>
      <c r="S1598" s="758"/>
      <c r="T1598" s="758"/>
      <c r="U1598" s="758"/>
      <c r="V1598" s="669"/>
      <c r="W1598" s="669"/>
      <c r="X1598" s="669"/>
      <c r="Y1598" s="669"/>
      <c r="Z1598" s="670"/>
      <c r="AA1598" s="794"/>
    </row>
    <row r="1599" spans="1:28" s="712" customFormat="1" ht="36" customHeight="1" x14ac:dyDescent="0.2">
      <c r="A1599" s="269"/>
      <c r="B1599" s="211"/>
      <c r="C1599" s="2204" t="s">
        <v>751</v>
      </c>
      <c r="D1599" s="2325"/>
      <c r="E1599" s="2325"/>
      <c r="F1599" s="2325"/>
      <c r="G1599" s="2325"/>
      <c r="H1599" s="2325"/>
      <c r="I1599" s="2325"/>
      <c r="J1599" s="2325"/>
      <c r="K1599" s="2325"/>
      <c r="L1599" s="2325"/>
      <c r="M1599" s="2325"/>
      <c r="N1599" s="2325"/>
      <c r="O1599" s="2325"/>
      <c r="P1599" s="2325"/>
      <c r="Q1599" s="2325"/>
      <c r="R1599" s="2325"/>
      <c r="S1599" s="2325"/>
      <c r="T1599" s="2325"/>
      <c r="U1599" s="2325"/>
      <c r="V1599" s="2325"/>
      <c r="W1599" s="2325"/>
      <c r="X1599" s="2326"/>
      <c r="Y1599" s="594"/>
      <c r="Z1599" s="1231"/>
      <c r="AA1599" s="794"/>
      <c r="AB1599" s="313"/>
    </row>
    <row r="1600" spans="1:28" s="313" customFormat="1" ht="5.25" customHeight="1" x14ac:dyDescent="0.2">
      <c r="A1600" s="269"/>
      <c r="B1600" s="216"/>
      <c r="C1600" s="628"/>
      <c r="D1600" s="628"/>
      <c r="E1600" s="628"/>
      <c r="F1600" s="628"/>
      <c r="G1600" s="628"/>
      <c r="H1600" s="628"/>
      <c r="I1600" s="628"/>
      <c r="J1600" s="628"/>
      <c r="K1600" s="628"/>
      <c r="L1600" s="628"/>
      <c r="M1600" s="628"/>
      <c r="N1600" s="628"/>
      <c r="O1600" s="628"/>
      <c r="P1600" s="628"/>
      <c r="Q1600" s="628"/>
      <c r="R1600" s="628"/>
      <c r="S1600" s="628"/>
      <c r="T1600" s="628"/>
      <c r="U1600" s="628"/>
      <c r="V1600" s="628"/>
      <c r="W1600" s="628"/>
      <c r="X1600" s="628"/>
      <c r="Y1600" s="628"/>
      <c r="Z1600" s="141"/>
      <c r="AA1600" s="794"/>
    </row>
    <row r="1601" spans="1:28" s="767" customFormat="1" ht="22.5" customHeight="1" x14ac:dyDescent="0.2">
      <c r="A1601" s="269"/>
      <c r="B1601" s="759"/>
      <c r="C1601" s="624" t="s">
        <v>1047</v>
      </c>
      <c r="D1601" s="624"/>
      <c r="E1601" s="624"/>
      <c r="F1601" s="624"/>
      <c r="G1601" s="624"/>
      <c r="H1601" s="624"/>
      <c r="I1601" s="624"/>
      <c r="J1601" s="624"/>
      <c r="K1601" s="624"/>
      <c r="L1601" s="624"/>
      <c r="M1601" s="624"/>
      <c r="N1601" s="624"/>
      <c r="O1601" s="624"/>
      <c r="P1601" s="624"/>
      <c r="Q1601" s="624"/>
      <c r="R1601" s="627"/>
      <c r="S1601" s="627"/>
      <c r="T1601" s="627"/>
      <c r="U1601" s="627"/>
      <c r="V1601" s="627"/>
      <c r="W1601" s="627"/>
      <c r="X1601" s="627"/>
      <c r="Y1601" s="1228"/>
      <c r="Z1601" s="766"/>
      <c r="AA1601" s="794"/>
      <c r="AB1601" s="313"/>
    </row>
    <row r="1602" spans="1:28" s="313" customFormat="1" ht="5.25" customHeight="1" x14ac:dyDescent="0.2">
      <c r="A1602" s="269"/>
      <c r="B1602" s="216"/>
      <c r="C1602" s="628"/>
      <c r="D1602" s="1230"/>
      <c r="E1602" s="1230"/>
      <c r="F1602" s="628"/>
      <c r="G1602" s="628"/>
      <c r="H1602" s="628"/>
      <c r="I1602" s="628"/>
      <c r="J1602" s="628"/>
      <c r="K1602" s="628"/>
      <c r="L1602" s="628"/>
      <c r="M1602" s="628"/>
      <c r="N1602" s="628"/>
      <c r="O1602" s="628"/>
      <c r="P1602" s="628"/>
      <c r="Q1602" s="628"/>
      <c r="R1602" s="628"/>
      <c r="S1602" s="628"/>
      <c r="T1602" s="628"/>
      <c r="U1602" s="628"/>
      <c r="V1602" s="628"/>
      <c r="W1602" s="628"/>
      <c r="X1602" s="628"/>
      <c r="Y1602" s="628"/>
      <c r="Z1602" s="141"/>
      <c r="AA1602" s="794"/>
    </row>
    <row r="1603" spans="1:28" s="313" customFormat="1" ht="21" customHeight="1" x14ac:dyDescent="0.2">
      <c r="A1603" s="269" t="s">
        <v>1075</v>
      </c>
      <c r="B1603" s="216"/>
      <c r="C1603" s="628" t="s">
        <v>69</v>
      </c>
      <c r="D1603" s="1242"/>
      <c r="E1603" s="1242"/>
      <c r="F1603" s="628"/>
      <c r="G1603" s="628"/>
      <c r="H1603" s="628"/>
      <c r="I1603" s="1785"/>
      <c r="J1603" s="1786"/>
      <c r="K1603" s="1786"/>
      <c r="L1603" s="1786"/>
      <c r="M1603" s="1786"/>
      <c r="N1603" s="1786"/>
      <c r="O1603" s="1786"/>
      <c r="P1603" s="1786"/>
      <c r="Q1603" s="1786"/>
      <c r="R1603" s="1786"/>
      <c r="S1603" s="1786"/>
      <c r="T1603" s="1786"/>
      <c r="U1603" s="1786"/>
      <c r="V1603" s="1786"/>
      <c r="W1603" s="1786"/>
      <c r="X1603" s="1787"/>
      <c r="Y1603" s="628"/>
      <c r="Z1603" s="141"/>
      <c r="AA1603" s="794">
        <f>IF(I1603="?",0,IF(I1603&lt;&gt;"",1,0))</f>
        <v>0</v>
      </c>
    </row>
    <row r="1604" spans="1:28" s="313" customFormat="1" ht="5.25" customHeight="1" x14ac:dyDescent="0.2">
      <c r="A1604" s="269"/>
      <c r="B1604" s="216"/>
      <c r="C1604" s="627"/>
      <c r="D1604" s="1242"/>
      <c r="E1604" s="1242"/>
      <c r="F1604" s="628"/>
      <c r="G1604" s="628"/>
      <c r="H1604" s="628"/>
      <c r="I1604" s="628"/>
      <c r="J1604" s="628"/>
      <c r="K1604" s="628"/>
      <c r="L1604" s="628"/>
      <c r="M1604" s="628"/>
      <c r="N1604" s="628"/>
      <c r="O1604" s="628"/>
      <c r="P1604" s="628"/>
      <c r="Q1604" s="628"/>
      <c r="R1604" s="628"/>
      <c r="S1604" s="628"/>
      <c r="T1604" s="628"/>
      <c r="U1604" s="628"/>
      <c r="V1604" s="628"/>
      <c r="W1604" s="628"/>
      <c r="X1604" s="628"/>
      <c r="Y1604" s="628"/>
      <c r="Z1604" s="141"/>
      <c r="AA1604" s="794"/>
    </row>
    <row r="1605" spans="1:28" s="313" customFormat="1" ht="21" customHeight="1" x14ac:dyDescent="0.2">
      <c r="A1605" s="269" t="s">
        <v>1076</v>
      </c>
      <c r="B1605" s="221"/>
      <c r="C1605" s="628" t="s">
        <v>51</v>
      </c>
      <c r="D1605" s="1242"/>
      <c r="E1605" s="1242"/>
      <c r="F1605" s="628"/>
      <c r="G1605" s="628"/>
      <c r="H1605" s="628"/>
      <c r="I1605" s="1785"/>
      <c r="J1605" s="1786"/>
      <c r="K1605" s="1786"/>
      <c r="L1605" s="1786"/>
      <c r="M1605" s="1786"/>
      <c r="N1605" s="1786"/>
      <c r="O1605" s="1786"/>
      <c r="P1605" s="1786"/>
      <c r="Q1605" s="1786"/>
      <c r="R1605" s="1786"/>
      <c r="S1605" s="1786"/>
      <c r="T1605" s="1786"/>
      <c r="U1605" s="1786"/>
      <c r="V1605" s="1786"/>
      <c r="W1605" s="1786"/>
      <c r="X1605" s="1787"/>
      <c r="Y1605" s="628"/>
      <c r="Z1605" s="141"/>
      <c r="AA1605" s="794">
        <f>IF(I1605="?",0,IF(I1605&lt;&gt;"",1,0))</f>
        <v>0</v>
      </c>
    </row>
    <row r="1606" spans="1:28" s="313" customFormat="1" ht="5.25" customHeight="1" x14ac:dyDescent="0.2">
      <c r="A1606" s="269"/>
      <c r="B1606" s="216"/>
      <c r="C1606" s="627"/>
      <c r="D1606" s="1242"/>
      <c r="E1606" s="1242"/>
      <c r="F1606" s="628"/>
      <c r="G1606" s="628"/>
      <c r="H1606" s="628"/>
      <c r="I1606" s="628"/>
      <c r="J1606" s="628"/>
      <c r="K1606" s="628"/>
      <c r="L1606" s="628"/>
      <c r="M1606" s="628"/>
      <c r="N1606" s="628"/>
      <c r="O1606" s="628"/>
      <c r="P1606" s="628"/>
      <c r="Q1606" s="628"/>
      <c r="R1606" s="628"/>
      <c r="S1606" s="628"/>
      <c r="T1606" s="628"/>
      <c r="U1606" s="628"/>
      <c r="V1606" s="628"/>
      <c r="W1606" s="628"/>
      <c r="X1606" s="628"/>
      <c r="Y1606" s="628"/>
      <c r="Z1606" s="141"/>
      <c r="AA1606" s="794"/>
    </row>
    <row r="1607" spans="1:28" s="313" customFormat="1" ht="21" customHeight="1" x14ac:dyDescent="0.2">
      <c r="A1607" s="269" t="s">
        <v>1078</v>
      </c>
      <c r="B1607" s="221"/>
      <c r="C1607" s="628" t="s">
        <v>205</v>
      </c>
      <c r="D1607" s="1242"/>
      <c r="E1607" s="1242"/>
      <c r="F1607" s="628"/>
      <c r="G1607" s="628"/>
      <c r="H1607" s="628"/>
      <c r="I1607" s="1785"/>
      <c r="J1607" s="1786"/>
      <c r="K1607" s="1786"/>
      <c r="L1607" s="1786"/>
      <c r="M1607" s="1786"/>
      <c r="N1607" s="1786"/>
      <c r="O1607" s="1786"/>
      <c r="P1607" s="1786"/>
      <c r="Q1607" s="1786"/>
      <c r="R1607" s="1786"/>
      <c r="S1607" s="1786"/>
      <c r="T1607" s="1786"/>
      <c r="U1607" s="1786"/>
      <c r="V1607" s="1786"/>
      <c r="W1607" s="1786"/>
      <c r="X1607" s="1787"/>
      <c r="Y1607" s="628"/>
      <c r="Z1607" s="141"/>
      <c r="AA1607" s="794">
        <f>IF(I1607="?",0,IF(I1607&lt;&gt;"",1,0))</f>
        <v>0</v>
      </c>
    </row>
    <row r="1608" spans="1:28" s="313" customFormat="1" ht="5.25" customHeight="1" x14ac:dyDescent="0.2">
      <c r="A1608" s="269"/>
      <c r="B1608" s="214"/>
      <c r="C1608" s="215"/>
      <c r="D1608" s="215"/>
      <c r="E1608" s="215"/>
      <c r="F1608" s="215"/>
      <c r="G1608" s="215"/>
      <c r="H1608" s="215"/>
      <c r="I1608" s="215"/>
      <c r="J1608" s="215"/>
      <c r="K1608" s="215"/>
      <c r="L1608" s="215"/>
      <c r="M1608" s="215"/>
      <c r="N1608" s="215"/>
      <c r="O1608" s="215"/>
      <c r="P1608" s="215"/>
      <c r="Q1608" s="215"/>
      <c r="R1608" s="215"/>
      <c r="S1608" s="215"/>
      <c r="T1608" s="215"/>
      <c r="U1608" s="215"/>
      <c r="V1608" s="215"/>
      <c r="W1608" s="215"/>
      <c r="X1608" s="215"/>
      <c r="Y1608" s="215"/>
      <c r="Z1608" s="145"/>
      <c r="AA1608" s="794"/>
    </row>
    <row r="1609" spans="1:28" s="313" customFormat="1" ht="5.25" customHeight="1" x14ac:dyDescent="0.2">
      <c r="A1609" s="269"/>
      <c r="B1609" s="216"/>
      <c r="C1609" s="628"/>
      <c r="D1609" s="628"/>
      <c r="E1609" s="628"/>
      <c r="F1609" s="628"/>
      <c r="G1609" s="628"/>
      <c r="H1609" s="628"/>
      <c r="I1609" s="628"/>
      <c r="J1609" s="628"/>
      <c r="K1609" s="628"/>
      <c r="L1609" s="628"/>
      <c r="M1609" s="628"/>
      <c r="N1609" s="628"/>
      <c r="O1609" s="628"/>
      <c r="P1609" s="628"/>
      <c r="Q1609" s="628"/>
      <c r="R1609" s="628"/>
      <c r="S1609" s="628"/>
      <c r="T1609" s="628"/>
      <c r="U1609" s="628"/>
      <c r="V1609" s="628"/>
      <c r="W1609" s="628"/>
      <c r="X1609" s="628"/>
      <c r="Y1609" s="628"/>
      <c r="Z1609" s="141"/>
      <c r="AA1609" s="794"/>
    </row>
    <row r="1610" spans="1:28" s="711" customFormat="1" ht="36" customHeight="1" x14ac:dyDescent="0.2">
      <c r="A1610" s="269"/>
      <c r="B1610" s="211"/>
      <c r="C1610" s="2204" t="s">
        <v>750</v>
      </c>
      <c r="D1610" s="2325"/>
      <c r="E1610" s="2325"/>
      <c r="F1610" s="2325"/>
      <c r="G1610" s="2325"/>
      <c r="H1610" s="2325"/>
      <c r="I1610" s="2325"/>
      <c r="J1610" s="2325"/>
      <c r="K1610" s="2325"/>
      <c r="L1610" s="2325"/>
      <c r="M1610" s="2325"/>
      <c r="N1610" s="2325"/>
      <c r="O1610" s="2325"/>
      <c r="P1610" s="2325"/>
      <c r="Q1610" s="2325"/>
      <c r="R1610" s="2325"/>
      <c r="S1610" s="2325"/>
      <c r="T1610" s="2325"/>
      <c r="U1610" s="2325"/>
      <c r="V1610" s="2325"/>
      <c r="W1610" s="2325"/>
      <c r="X1610" s="2326"/>
      <c r="Y1610" s="594"/>
      <c r="Z1610" s="1231"/>
      <c r="AA1610" s="794"/>
      <c r="AB1610" s="313"/>
    </row>
    <row r="1611" spans="1:28" s="313" customFormat="1" ht="5.25" customHeight="1" x14ac:dyDescent="0.2">
      <c r="A1611" s="269"/>
      <c r="B1611" s="214"/>
      <c r="C1611" s="215"/>
      <c r="D1611" s="215"/>
      <c r="E1611" s="215"/>
      <c r="F1611" s="215"/>
      <c r="G1611" s="215"/>
      <c r="H1611" s="215"/>
      <c r="I1611" s="215"/>
      <c r="J1611" s="215"/>
      <c r="K1611" s="215"/>
      <c r="L1611" s="215"/>
      <c r="M1611" s="215"/>
      <c r="N1611" s="215"/>
      <c r="O1611" s="215"/>
      <c r="P1611" s="215"/>
      <c r="Q1611" s="215"/>
      <c r="R1611" s="215"/>
      <c r="S1611" s="215"/>
      <c r="T1611" s="215"/>
      <c r="U1611" s="215"/>
      <c r="V1611" s="215"/>
      <c r="W1611" s="215"/>
      <c r="X1611" s="215"/>
      <c r="Y1611" s="215"/>
      <c r="Z1611" s="145"/>
      <c r="AA1611" s="794"/>
    </row>
    <row r="1612" spans="1:28" s="313" customFormat="1" ht="5.25" customHeight="1" x14ac:dyDescent="0.2">
      <c r="A1612" s="269"/>
      <c r="B1612" s="216"/>
      <c r="C1612" s="628"/>
      <c r="D1612" s="628"/>
      <c r="E1612" s="628"/>
      <c r="F1612" s="628"/>
      <c r="G1612" s="628"/>
      <c r="H1612" s="628"/>
      <c r="I1612" s="628"/>
      <c r="J1612" s="628"/>
      <c r="K1612" s="628"/>
      <c r="L1612" s="628"/>
      <c r="M1612" s="628"/>
      <c r="N1612" s="628"/>
      <c r="O1612" s="628"/>
      <c r="P1612" s="628"/>
      <c r="Q1612" s="628"/>
      <c r="R1612" s="628"/>
      <c r="S1612" s="628"/>
      <c r="T1612" s="628"/>
      <c r="U1612" s="628"/>
      <c r="V1612" s="628"/>
      <c r="W1612" s="628"/>
      <c r="X1612" s="628"/>
      <c r="Y1612" s="628"/>
      <c r="Z1612" s="141"/>
      <c r="AA1612" s="794"/>
    </row>
    <row r="1613" spans="1:28" s="313" customFormat="1" ht="30.75" customHeight="1" x14ac:dyDescent="0.2">
      <c r="A1613" s="269" t="s">
        <v>1077</v>
      </c>
      <c r="B1613" s="216"/>
      <c r="C1613" s="1782" t="s">
        <v>837</v>
      </c>
      <c r="D1613" s="1782"/>
      <c r="E1613" s="1782"/>
      <c r="F1613" s="1782"/>
      <c r="G1613" s="1782"/>
      <c r="H1613" s="1782"/>
      <c r="I1613" s="1782"/>
      <c r="J1613" s="1782"/>
      <c r="K1613" s="1782"/>
      <c r="L1613" s="1782"/>
      <c r="M1613" s="1782"/>
      <c r="N1613" s="1675"/>
      <c r="O1613" s="1675"/>
      <c r="P1613" s="1675"/>
      <c r="Q1613" s="1675"/>
      <c r="R1613" s="1675"/>
      <c r="S1613" s="1675"/>
      <c r="T1613" s="1675"/>
      <c r="U1613" s="1229"/>
      <c r="V1613" s="1229"/>
      <c r="W1613" s="1358" t="s">
        <v>849</v>
      </c>
      <c r="X1613" s="1359"/>
      <c r="Y1613" s="628"/>
      <c r="Z1613" s="141"/>
      <c r="AA1613" s="794">
        <f>IF(W1613="?",0,IF(W1613&lt;&gt;"",1,0))</f>
        <v>0</v>
      </c>
    </row>
    <row r="1614" spans="1:28" s="313" customFormat="1" ht="10.5" customHeight="1" x14ac:dyDescent="0.2">
      <c r="A1614" s="265" t="str">
        <f>IF($L$4&lt;&gt;"",$L$4,"")</f>
        <v>00000000</v>
      </c>
      <c r="B1614" s="183"/>
      <c r="C1614" s="184"/>
      <c r="D1614" s="184"/>
      <c r="E1614" s="184"/>
      <c r="F1614" s="184"/>
      <c r="G1614" s="184"/>
      <c r="H1614" s="184"/>
      <c r="I1614" s="184"/>
      <c r="J1614" s="184"/>
      <c r="K1614" s="184"/>
      <c r="L1614" s="184"/>
      <c r="M1614" s="184"/>
      <c r="N1614" s="184"/>
      <c r="O1614" s="184"/>
      <c r="P1614" s="184"/>
      <c r="Q1614" s="184"/>
      <c r="R1614" s="184"/>
      <c r="S1614" s="184"/>
      <c r="T1614" s="184"/>
      <c r="U1614" s="184"/>
      <c r="V1614" s="184"/>
      <c r="W1614" s="184"/>
      <c r="X1614" s="184"/>
      <c r="Y1614" s="184"/>
      <c r="Z1614" s="149"/>
      <c r="AA1614" s="794"/>
    </row>
    <row r="1615" spans="1:28" s="313" customFormat="1" ht="5.25" customHeight="1" x14ac:dyDescent="0.2">
      <c r="A1615" s="269"/>
      <c r="B1615" s="757"/>
      <c r="C1615" s="758"/>
      <c r="D1615" s="758"/>
      <c r="E1615" s="758"/>
      <c r="F1615" s="758"/>
      <c r="G1615" s="758"/>
      <c r="H1615" s="758"/>
      <c r="I1615" s="758"/>
      <c r="J1615" s="758"/>
      <c r="K1615" s="758"/>
      <c r="L1615" s="758"/>
      <c r="M1615" s="758"/>
      <c r="N1615" s="758"/>
      <c r="O1615" s="758"/>
      <c r="P1615" s="758"/>
      <c r="Q1615" s="758"/>
      <c r="R1615" s="758"/>
      <c r="S1615" s="758"/>
      <c r="T1615" s="758"/>
      <c r="U1615" s="758"/>
      <c r="V1615" s="669"/>
      <c r="W1615" s="669"/>
      <c r="X1615" s="669"/>
      <c r="Y1615" s="669"/>
      <c r="Z1615" s="670"/>
      <c r="AA1615" s="794"/>
    </row>
    <row r="1616" spans="1:28" s="313" customFormat="1" ht="21" customHeight="1" x14ac:dyDescent="0.2">
      <c r="A1616" s="269"/>
      <c r="B1616" s="259"/>
      <c r="C1616" s="2361" t="s">
        <v>942</v>
      </c>
      <c r="D1616" s="2074"/>
      <c r="E1616" s="2074"/>
      <c r="F1616" s="2074"/>
      <c r="G1616" s="693" t="s">
        <v>1056</v>
      </c>
      <c r="H1616" s="1432" t="str">
        <f>$L$10</f>
        <v/>
      </c>
      <c r="I1616" s="2362"/>
      <c r="J1616" s="2362"/>
      <c r="K1616" s="2362"/>
      <c r="L1616" s="2362"/>
      <c r="M1616" s="2362"/>
      <c r="N1616" s="2362"/>
      <c r="O1616" s="2362"/>
      <c r="P1616" s="2362"/>
      <c r="Q1616" s="2362"/>
      <c r="R1616" s="2362"/>
      <c r="S1616" s="2362"/>
      <c r="T1616" s="2363"/>
      <c r="U1616" s="2364" t="str">
        <f>$L$4</f>
        <v>00000000</v>
      </c>
      <c r="V1616" s="2365"/>
      <c r="W1616" s="2365"/>
      <c r="X1616" s="2366"/>
      <c r="Y1616" s="672"/>
      <c r="Z1616" s="175"/>
      <c r="AA1616" s="794">
        <f>IF(SUM(AA1617:AA1690)&gt;0,10000,0)</f>
        <v>0</v>
      </c>
    </row>
    <row r="1617" spans="1:28" ht="9" customHeight="1" x14ac:dyDescent="0.2">
      <c r="A1617" s="269"/>
      <c r="B1617" s="150"/>
      <c r="C1617" s="628"/>
      <c r="D1617" s="628"/>
      <c r="E1617" s="628"/>
      <c r="F1617" s="628"/>
      <c r="G1617" s="628"/>
      <c r="H1617" s="628"/>
      <c r="I1617" s="628"/>
      <c r="J1617" s="628"/>
      <c r="K1617" s="628"/>
      <c r="L1617" s="628"/>
      <c r="M1617" s="628"/>
      <c r="N1617" s="628"/>
      <c r="O1617" s="628"/>
      <c r="P1617" s="628"/>
      <c r="Q1617" s="628"/>
      <c r="R1617" s="628"/>
      <c r="S1617" s="628"/>
      <c r="T1617" s="628"/>
      <c r="U1617" s="628"/>
      <c r="V1617" s="628"/>
      <c r="W1617" s="628"/>
      <c r="X1617" s="628"/>
      <c r="Y1617" s="179"/>
      <c r="Z1617" s="175"/>
      <c r="AA1617" s="794"/>
      <c r="AB1617" s="313"/>
    </row>
    <row r="1618" spans="1:28" ht="21" customHeight="1" x14ac:dyDescent="0.2">
      <c r="A1618" s="272" t="s">
        <v>1070</v>
      </c>
      <c r="B1618" s="150"/>
      <c r="C1618" s="628"/>
      <c r="D1618" s="664"/>
      <c r="E1618" s="664" t="s">
        <v>1141</v>
      </c>
      <c r="F1618" s="2351"/>
      <c r="G1618" s="2352"/>
      <c r="H1618" s="2352"/>
      <c r="I1618" s="2352"/>
      <c r="J1618" s="2352"/>
      <c r="K1618" s="2352"/>
      <c r="L1618" s="2352"/>
      <c r="M1618" s="2352"/>
      <c r="N1618" s="2352"/>
      <c r="O1618" s="2352"/>
      <c r="P1618" s="2352"/>
      <c r="Q1618" s="2352"/>
      <c r="R1618" s="2352"/>
      <c r="S1618" s="2352"/>
      <c r="T1618" s="2352"/>
      <c r="U1618" s="2352"/>
      <c r="V1618" s="2352"/>
      <c r="W1618" s="2352"/>
      <c r="X1618" s="2352"/>
      <c r="Y1618" s="179"/>
      <c r="Z1618" s="175"/>
      <c r="AA1618" s="794">
        <f>IF(F1618="?",0,IF(F1618&lt;&gt;"",1,0))</f>
        <v>0</v>
      </c>
      <c r="AB1618" s="313"/>
    </row>
    <row r="1619" spans="1:28" s="313" customFormat="1" ht="5.25" customHeight="1" x14ac:dyDescent="0.2">
      <c r="A1619" s="269"/>
      <c r="B1619" s="216"/>
      <c r="C1619" s="664"/>
      <c r="D1619" s="664"/>
      <c r="E1619" s="628"/>
      <c r="F1619" s="628"/>
      <c r="G1619" s="628"/>
      <c r="H1619" s="628"/>
      <c r="I1619" s="628"/>
      <c r="J1619" s="628"/>
      <c r="K1619" s="628"/>
      <c r="L1619" s="628"/>
      <c r="M1619" s="628"/>
      <c r="N1619" s="628"/>
      <c r="O1619" s="628"/>
      <c r="P1619" s="628"/>
      <c r="Q1619" s="628"/>
      <c r="R1619" s="664"/>
      <c r="S1619" s="664"/>
      <c r="T1619" s="664"/>
      <c r="U1619" s="664"/>
      <c r="V1619" s="664"/>
      <c r="W1619" s="664"/>
      <c r="X1619" s="628"/>
      <c r="Y1619" s="1232"/>
      <c r="Z1619" s="141"/>
      <c r="AA1619" s="794"/>
    </row>
    <row r="1620" spans="1:28" ht="21" customHeight="1" x14ac:dyDescent="0.2">
      <c r="A1620" s="272" t="s">
        <v>1071</v>
      </c>
      <c r="B1620" s="150"/>
      <c r="C1620" s="628"/>
      <c r="D1620" s="628"/>
      <c r="E1620" s="664" t="s">
        <v>799</v>
      </c>
      <c r="F1620" s="2351"/>
      <c r="G1620" s="2352"/>
      <c r="H1620" s="628"/>
      <c r="I1620" s="664" t="s">
        <v>693</v>
      </c>
      <c r="J1620" s="2351"/>
      <c r="K1620" s="2352"/>
      <c r="L1620" s="2352"/>
      <c r="M1620" s="2352"/>
      <c r="N1620" s="2352"/>
      <c r="O1620" s="2352"/>
      <c r="P1620" s="2352"/>
      <c r="Q1620" s="2352"/>
      <c r="R1620" s="2352"/>
      <c r="S1620" s="2352"/>
      <c r="T1620" s="2352"/>
      <c r="U1620" s="2352"/>
      <c r="V1620" s="2352"/>
      <c r="W1620" s="2352"/>
      <c r="X1620" s="2352"/>
      <c r="Y1620" s="179"/>
      <c r="Z1620" s="175"/>
      <c r="AA1620" s="794">
        <f>IF(F1620="?",0,IF(F1620&lt;&gt;"",1,0))+IF(J1620="?",0,IF(J1620&lt;&gt;"",1,0))</f>
        <v>0</v>
      </c>
      <c r="AB1620" s="313"/>
    </row>
    <row r="1621" spans="1:28" ht="9" customHeight="1" x14ac:dyDescent="0.2">
      <c r="A1621" s="269"/>
      <c r="B1621" s="259"/>
      <c r="C1621" s="627"/>
      <c r="D1621" s="627"/>
      <c r="E1621" s="627"/>
      <c r="F1621" s="627"/>
      <c r="G1621" s="627"/>
      <c r="H1621" s="627"/>
      <c r="I1621" s="627"/>
      <c r="J1621" s="627"/>
      <c r="K1621" s="627"/>
      <c r="L1621" s="627"/>
      <c r="M1621" s="627"/>
      <c r="N1621" s="627"/>
      <c r="O1621" s="627"/>
      <c r="P1621" s="627"/>
      <c r="Q1621" s="627"/>
      <c r="R1621" s="627"/>
      <c r="S1621" s="627"/>
      <c r="T1621" s="627"/>
      <c r="U1621" s="627"/>
      <c r="V1621" s="627"/>
      <c r="W1621" s="627"/>
      <c r="X1621" s="627"/>
      <c r="Y1621" s="206"/>
      <c r="Z1621" s="175"/>
      <c r="AA1621" s="794"/>
      <c r="AB1621" s="313"/>
    </row>
    <row r="1622" spans="1:28" s="313" customFormat="1" ht="12" customHeight="1" x14ac:dyDescent="0.2">
      <c r="A1622" s="269"/>
      <c r="B1622" s="216"/>
      <c r="C1622" s="1139"/>
      <c r="D1622" s="1135"/>
      <c r="E1622" s="1136"/>
      <c r="F1622" s="1136"/>
      <c r="G1622" s="1136"/>
      <c r="H1622" s="1142"/>
      <c r="I1622" s="2353" t="s">
        <v>1489</v>
      </c>
      <c r="J1622" s="2354"/>
      <c r="K1622" s="2354"/>
      <c r="L1622" s="2354"/>
      <c r="M1622" s="2354"/>
      <c r="N1622" s="2354"/>
      <c r="O1622" s="2354"/>
      <c r="P1622" s="2354"/>
      <c r="Q1622" s="2355" t="s">
        <v>1490</v>
      </c>
      <c r="R1622" s="2356"/>
      <c r="S1622" s="2356"/>
      <c r="T1622" s="2356"/>
      <c r="U1622" s="2356"/>
      <c r="V1622" s="2356"/>
      <c r="W1622" s="2356"/>
      <c r="X1622" s="2357"/>
      <c r="Y1622" s="1232"/>
      <c r="Z1622" s="141"/>
      <c r="AA1622" s="794"/>
    </row>
    <row r="1623" spans="1:28" s="313" customFormat="1" ht="7.5" customHeight="1" thickBot="1" x14ac:dyDescent="0.25">
      <c r="A1623" s="269"/>
      <c r="B1623" s="216"/>
      <c r="C1623" s="1139"/>
      <c r="D1623" s="1135"/>
      <c r="E1623" s="1136"/>
      <c r="F1623" s="1136"/>
      <c r="G1623" s="1136"/>
      <c r="H1623" s="1140"/>
      <c r="I1623" s="1143"/>
      <c r="J1623" s="708"/>
      <c r="K1623" s="708"/>
      <c r="L1623" s="708"/>
      <c r="M1623" s="708"/>
      <c r="N1623" s="708"/>
      <c r="O1623" s="708"/>
      <c r="P1623" s="708"/>
      <c r="Q1623" s="1143"/>
      <c r="R1623" s="1145"/>
      <c r="S1623" s="1145"/>
      <c r="T1623" s="1145"/>
      <c r="U1623" s="1145"/>
      <c r="V1623" s="1145"/>
      <c r="W1623" s="1145"/>
      <c r="X1623" s="1144"/>
      <c r="Y1623" s="1232"/>
      <c r="Z1623" s="141"/>
      <c r="AA1623" s="794"/>
    </row>
    <row r="1624" spans="1:28" s="313" customFormat="1" ht="24.75" customHeight="1" thickTop="1" thickBot="1" x14ac:dyDescent="0.25">
      <c r="A1624" s="272" t="s">
        <v>1585</v>
      </c>
      <c r="B1624" s="216"/>
      <c r="C1624" s="2358" t="s">
        <v>1535</v>
      </c>
      <c r="D1624" s="2359"/>
      <c r="E1624" s="2359"/>
      <c r="F1624" s="2359"/>
      <c r="G1624" s="2359"/>
      <c r="H1624" s="2360"/>
      <c r="I1624" s="2313" t="s">
        <v>849</v>
      </c>
      <c r="J1624" s="2327"/>
      <c r="K1624" s="2328"/>
      <c r="L1624" s="2329"/>
      <c r="M1624" s="2329"/>
      <c r="N1624" s="1363"/>
      <c r="O1624" s="1363"/>
      <c r="P1624" s="1363"/>
      <c r="Q1624" s="2313" t="s">
        <v>849</v>
      </c>
      <c r="R1624" s="2327"/>
      <c r="S1624" s="2328"/>
      <c r="T1624" s="2330"/>
      <c r="U1624" s="2330"/>
      <c r="V1624" s="2331"/>
      <c r="W1624" s="2331"/>
      <c r="X1624" s="2318"/>
      <c r="Y1624" s="1243"/>
      <c r="Z1624" s="141"/>
      <c r="AA1624" s="794">
        <f>IF(I1624="?",0,IF(I1624&lt;&gt;"",1,0))+IF(K1624="?",0,IF(K1624&lt;&gt;"",1,0))+IF(Q1624="?",0,IF(Q1624&lt;&gt;"",1,0))+IF(S1624="?",0,IF(S1624&lt;&gt;"",1,0))</f>
        <v>0</v>
      </c>
    </row>
    <row r="1625" spans="1:28" s="313" customFormat="1" ht="6.75" customHeight="1" thickTop="1" x14ac:dyDescent="0.2">
      <c r="A1625" s="269"/>
      <c r="B1625" s="216"/>
      <c r="C1625" s="1141"/>
      <c r="D1625" s="1134"/>
      <c r="E1625" s="215"/>
      <c r="F1625" s="215"/>
      <c r="G1625" s="215"/>
      <c r="H1625" s="1138"/>
      <c r="I1625" s="1146"/>
      <c r="J1625" s="227"/>
      <c r="K1625" s="227"/>
      <c r="L1625" s="227"/>
      <c r="M1625" s="227"/>
      <c r="N1625" s="227"/>
      <c r="O1625" s="227"/>
      <c r="P1625" s="1147"/>
      <c r="Q1625" s="1146"/>
      <c r="R1625" s="227"/>
      <c r="S1625" s="227"/>
      <c r="T1625" s="227"/>
      <c r="U1625" s="227"/>
      <c r="V1625" s="227"/>
      <c r="W1625" s="227"/>
      <c r="X1625" s="1147"/>
      <c r="Y1625" s="1243"/>
      <c r="Z1625" s="141"/>
      <c r="AA1625" s="794"/>
    </row>
    <row r="1626" spans="1:28" s="313" customFormat="1" ht="5.25" customHeight="1" thickBot="1" x14ac:dyDescent="0.25">
      <c r="A1626" s="269"/>
      <c r="B1626" s="216"/>
      <c r="C1626" s="1139"/>
      <c r="D1626" s="1135"/>
      <c r="E1626" s="1136"/>
      <c r="F1626" s="1136"/>
      <c r="G1626" s="1136"/>
      <c r="H1626" s="1140"/>
      <c r="I1626" s="1143"/>
      <c r="J1626" s="708"/>
      <c r="K1626" s="708"/>
      <c r="L1626" s="708"/>
      <c r="M1626" s="708"/>
      <c r="N1626" s="708"/>
      <c r="O1626" s="708"/>
      <c r="P1626" s="1144"/>
      <c r="Q1626" s="1143"/>
      <c r="R1626" s="708"/>
      <c r="S1626" s="708"/>
      <c r="T1626" s="708"/>
      <c r="U1626" s="708"/>
      <c r="V1626" s="708"/>
      <c r="W1626" s="708"/>
      <c r="X1626" s="1144"/>
      <c r="Y1626" s="1243"/>
      <c r="Z1626" s="141"/>
      <c r="AA1626" s="794"/>
    </row>
    <row r="1627" spans="1:28" s="313" customFormat="1" ht="24.75" customHeight="1" thickTop="1" thickBot="1" x14ac:dyDescent="0.25">
      <c r="A1627" s="272" t="s">
        <v>1586</v>
      </c>
      <c r="B1627" s="216"/>
      <c r="C1627" s="1137" t="s">
        <v>1515</v>
      </c>
      <c r="D1627" s="664"/>
      <c r="E1627" s="628"/>
      <c r="F1627" s="628"/>
      <c r="G1627" s="628"/>
      <c r="H1627" s="628"/>
      <c r="I1627" s="2313" t="s">
        <v>849</v>
      </c>
      <c r="J1627" s="2327"/>
      <c r="K1627" s="2328"/>
      <c r="L1627" s="2329"/>
      <c r="M1627" s="2329"/>
      <c r="N1627" s="1363"/>
      <c r="O1627" s="1363"/>
      <c r="P1627" s="1363"/>
      <c r="Q1627" s="2313" t="s">
        <v>849</v>
      </c>
      <c r="R1627" s="2327"/>
      <c r="S1627" s="2328"/>
      <c r="T1627" s="2330"/>
      <c r="U1627" s="2330"/>
      <c r="V1627" s="2331"/>
      <c r="W1627" s="2331"/>
      <c r="X1627" s="2318"/>
      <c r="Y1627" s="1243"/>
      <c r="Z1627" s="141"/>
      <c r="AA1627" s="794">
        <f>IF(I1627="?",0,IF(I1627&lt;&gt;"",1,0))+IF(K1627="?",0,IF(K1627&lt;&gt;"",1,0))+IF(Q1627="?",0,IF(Q1627&lt;&gt;"",1,0))+IF(S1627="?",0,IF(S1627&lt;&gt;"",1,0))</f>
        <v>0</v>
      </c>
    </row>
    <row r="1628" spans="1:28" s="313" customFormat="1" ht="5.25" customHeight="1" thickTop="1" x14ac:dyDescent="0.2">
      <c r="A1628" s="269"/>
      <c r="B1628" s="216"/>
      <c r="C1628" s="1141"/>
      <c r="D1628" s="1134"/>
      <c r="E1628" s="215"/>
      <c r="F1628" s="215"/>
      <c r="G1628" s="215"/>
      <c r="H1628" s="1138"/>
      <c r="I1628" s="1146"/>
      <c r="J1628" s="227"/>
      <c r="K1628" s="227"/>
      <c r="L1628" s="227"/>
      <c r="M1628" s="227"/>
      <c r="N1628" s="227"/>
      <c r="O1628" s="227"/>
      <c r="P1628" s="227"/>
      <c r="Q1628" s="1146"/>
      <c r="R1628" s="1148"/>
      <c r="S1628" s="1148"/>
      <c r="T1628" s="1148"/>
      <c r="U1628" s="1148"/>
      <c r="V1628" s="1148"/>
      <c r="W1628" s="1148"/>
      <c r="X1628" s="1147"/>
      <c r="Y1628" s="1243"/>
      <c r="Z1628" s="141"/>
      <c r="AA1628" s="794"/>
    </row>
    <row r="1629" spans="1:28" s="313" customFormat="1" ht="9" customHeight="1" x14ac:dyDescent="0.2">
      <c r="A1629" s="269"/>
      <c r="B1629" s="216"/>
      <c r="C1629" s="664"/>
      <c r="D1629" s="664"/>
      <c r="E1629" s="628"/>
      <c r="F1629" s="628"/>
      <c r="G1629" s="628"/>
      <c r="H1629" s="628"/>
      <c r="I1629" s="628"/>
      <c r="J1629" s="628"/>
      <c r="K1629" s="628"/>
      <c r="L1629" s="628"/>
      <c r="M1629" s="628"/>
      <c r="N1629" s="628"/>
      <c r="O1629" s="628"/>
      <c r="P1629" s="628"/>
      <c r="Q1629" s="628"/>
      <c r="R1629" s="664"/>
      <c r="S1629" s="664"/>
      <c r="T1629" s="664"/>
      <c r="U1629" s="664"/>
      <c r="V1629" s="664"/>
      <c r="W1629" s="664"/>
      <c r="X1629" s="628"/>
      <c r="Y1629" s="1243"/>
      <c r="Z1629" s="141"/>
      <c r="AA1629" s="794"/>
    </row>
    <row r="1630" spans="1:28" s="313" customFormat="1" ht="24" customHeight="1" x14ac:dyDescent="0.2">
      <c r="A1630" s="272" t="s">
        <v>1072</v>
      </c>
      <c r="B1630" s="216"/>
      <c r="C1630" s="2332" t="s">
        <v>1146</v>
      </c>
      <c r="D1630" s="2333"/>
      <c r="E1630" s="2333"/>
      <c r="F1630" s="2333"/>
      <c r="G1630" s="2333"/>
      <c r="H1630" s="2333"/>
      <c r="I1630" s="2333"/>
      <c r="J1630" s="2333"/>
      <c r="K1630" s="2333"/>
      <c r="L1630" s="2333"/>
      <c r="M1630" s="2333"/>
      <c r="N1630" s="2333"/>
      <c r="O1630" s="2333"/>
      <c r="P1630" s="2333"/>
      <c r="Q1630" s="2333"/>
      <c r="R1630" s="2333"/>
      <c r="S1630" s="2333"/>
      <c r="T1630" s="2333"/>
      <c r="U1630" s="1241"/>
      <c r="V1630" s="1213" t="s">
        <v>849</v>
      </c>
      <c r="W1630" s="93"/>
      <c r="X1630" s="1213" t="s">
        <v>849</v>
      </c>
      <c r="Y1630" s="664"/>
      <c r="Z1630" s="141"/>
      <c r="AA1630" s="794">
        <f>IF(V1630="?",0,IF(V1630&lt;&gt;"",1,0))+IF(X1630="?",0,IF(X1630&lt;&gt;"",1,0))</f>
        <v>0</v>
      </c>
    </row>
    <row r="1631" spans="1:28" s="313" customFormat="1" ht="9" customHeight="1" x14ac:dyDescent="0.2">
      <c r="A1631" s="269"/>
      <c r="B1631" s="216"/>
      <c r="C1631" s="664"/>
      <c r="D1631" s="664"/>
      <c r="E1631" s="628"/>
      <c r="F1631" s="628"/>
      <c r="G1631" s="628"/>
      <c r="H1631" s="628"/>
      <c r="I1631" s="628"/>
      <c r="J1631" s="628"/>
      <c r="K1631" s="628"/>
      <c r="L1631" s="628"/>
      <c r="M1631" s="628"/>
      <c r="N1631" s="628"/>
      <c r="O1631" s="628"/>
      <c r="P1631" s="628"/>
      <c r="Q1631" s="628"/>
      <c r="R1631" s="664"/>
      <c r="S1631" s="664"/>
      <c r="T1631" s="664"/>
      <c r="U1631" s="664"/>
      <c r="V1631" s="664"/>
      <c r="W1631" s="664"/>
      <c r="X1631" s="628"/>
      <c r="Y1631" s="1243"/>
      <c r="Z1631" s="141"/>
      <c r="AA1631" s="794"/>
    </row>
    <row r="1632" spans="1:28" s="313" customFormat="1" ht="21" customHeight="1" x14ac:dyDescent="0.2">
      <c r="A1632" s="272" t="s">
        <v>1073</v>
      </c>
      <c r="B1632" s="216"/>
      <c r="C1632" s="664"/>
      <c r="D1632" s="664"/>
      <c r="E1632" s="664"/>
      <c r="F1632" s="664"/>
      <c r="G1632" s="664"/>
      <c r="H1632" s="664" t="s">
        <v>1042</v>
      </c>
      <c r="I1632" s="2334" t="s">
        <v>849</v>
      </c>
      <c r="J1632" s="2335"/>
      <c r="K1632" s="2335"/>
      <c r="L1632" s="2335"/>
      <c r="M1632" s="2336"/>
      <c r="N1632" s="2336"/>
      <c r="O1632" s="2336"/>
      <c r="P1632" s="2336"/>
      <c r="Q1632" s="2336"/>
      <c r="R1632" s="2336"/>
      <c r="S1632" s="2336"/>
      <c r="T1632" s="2336"/>
      <c r="U1632" s="2336"/>
      <c r="V1632" s="2336"/>
      <c r="W1632" s="2336"/>
      <c r="X1632" s="2337"/>
      <c r="Y1632" s="1243"/>
      <c r="Z1632" s="141"/>
      <c r="AA1632" s="794">
        <f>IF(I1632="?",0,IF(I1632&lt;&gt;"",1,0))</f>
        <v>0</v>
      </c>
    </row>
    <row r="1633" spans="1:28" s="313" customFormat="1" ht="5.25" customHeight="1" x14ac:dyDescent="0.2">
      <c r="A1633" s="269"/>
      <c r="B1633" s="216"/>
      <c r="C1633" s="664"/>
      <c r="D1633" s="664"/>
      <c r="E1633" s="628"/>
      <c r="F1633" s="628"/>
      <c r="G1633" s="628"/>
      <c r="H1633" s="628"/>
      <c r="I1633" s="628"/>
      <c r="J1633" s="628"/>
      <c r="K1633" s="628"/>
      <c r="L1633" s="628"/>
      <c r="M1633" s="628"/>
      <c r="N1633" s="628"/>
      <c r="O1633" s="628"/>
      <c r="P1633" s="628"/>
      <c r="Q1633" s="628"/>
      <c r="R1633" s="664"/>
      <c r="S1633" s="664"/>
      <c r="T1633" s="664"/>
      <c r="U1633" s="664"/>
      <c r="V1633" s="664"/>
      <c r="W1633" s="664"/>
      <c r="X1633" s="628"/>
      <c r="Y1633" s="1243"/>
      <c r="Z1633" s="141"/>
      <c r="AA1633" s="794"/>
    </row>
    <row r="1634" spans="1:28" s="313" customFormat="1" ht="21" customHeight="1" x14ac:dyDescent="0.2">
      <c r="A1634" s="272" t="s">
        <v>1079</v>
      </c>
      <c r="B1634" s="216"/>
      <c r="C1634" s="628" t="s">
        <v>1517</v>
      </c>
      <c r="D1634" s="664"/>
      <c r="E1634" s="664"/>
      <c r="F1634" s="664"/>
      <c r="G1634" s="664"/>
      <c r="H1634" s="664"/>
      <c r="I1634" s="664"/>
      <c r="J1634" s="664"/>
      <c r="K1634" s="664"/>
      <c r="L1634" s="664"/>
      <c r="M1634" s="664"/>
      <c r="N1634" s="664"/>
      <c r="O1634" s="664"/>
      <c r="P1634" s="664"/>
      <c r="Q1634" s="1213" t="s">
        <v>849</v>
      </c>
      <c r="R1634" s="627" t="s">
        <v>1050</v>
      </c>
      <c r="S1634" s="1243"/>
      <c r="T1634" s="1213" t="s">
        <v>849</v>
      </c>
      <c r="U1634" s="627" t="s">
        <v>1051</v>
      </c>
      <c r="V1634" s="1243"/>
      <c r="W1634" s="1213" t="s">
        <v>849</v>
      </c>
      <c r="X1634" s="627" t="s">
        <v>1052</v>
      </c>
      <c r="Y1634" s="1243"/>
      <c r="Z1634" s="141"/>
      <c r="AA1634" s="794">
        <f>IF(Q1634="?",0,IF(Q1634&lt;&gt;"",1,0))+IF(T1634="?",0,IF(T1634&lt;&gt;"",1,0))+IF(W1634="?",0,IF(W1634&lt;&gt;"",1,0))</f>
        <v>0</v>
      </c>
    </row>
    <row r="1635" spans="1:28" ht="9" customHeight="1" x14ac:dyDescent="0.2">
      <c r="A1635" s="269"/>
      <c r="B1635" s="259"/>
      <c r="C1635" s="627"/>
      <c r="D1635" s="627"/>
      <c r="E1635" s="627"/>
      <c r="F1635" s="627"/>
      <c r="G1635" s="627"/>
      <c r="H1635" s="627"/>
      <c r="I1635" s="627"/>
      <c r="J1635" s="627"/>
      <c r="K1635" s="627"/>
      <c r="L1635" s="627"/>
      <c r="M1635" s="627"/>
      <c r="N1635" s="627"/>
      <c r="O1635" s="627"/>
      <c r="P1635" s="627"/>
      <c r="Q1635" s="627"/>
      <c r="R1635" s="627"/>
      <c r="S1635" s="627"/>
      <c r="T1635" s="627"/>
      <c r="U1635" s="627"/>
      <c r="V1635" s="627"/>
      <c r="W1635" s="627"/>
      <c r="X1635" s="627"/>
      <c r="Y1635" s="206"/>
      <c r="Z1635" s="175"/>
      <c r="AA1635" s="794"/>
      <c r="AB1635" s="313"/>
    </row>
    <row r="1636" spans="1:28" s="312" customFormat="1" ht="27" customHeight="1" x14ac:dyDescent="0.2">
      <c r="A1636" s="397" t="s">
        <v>219</v>
      </c>
      <c r="B1636" s="155"/>
      <c r="C1636" s="2338" t="s">
        <v>1521</v>
      </c>
      <c r="D1636" s="2339"/>
      <c r="E1636" s="2339"/>
      <c r="F1636" s="2339"/>
      <c r="G1636" s="2339"/>
      <c r="H1636" s="2339"/>
      <c r="I1636" s="2339"/>
      <c r="J1636" s="2339"/>
      <c r="K1636" s="2339"/>
      <c r="L1636" s="2339"/>
      <c r="M1636" s="2339"/>
      <c r="N1636" s="2339"/>
      <c r="O1636" s="2339"/>
      <c r="P1636" s="2339"/>
      <c r="Q1636" s="2339"/>
      <c r="R1636" s="2339"/>
      <c r="S1636" s="2339"/>
      <c r="T1636" s="2340"/>
      <c r="U1636" s="2340"/>
      <c r="V1636" s="2340"/>
      <c r="W1636" s="2340"/>
      <c r="X1636" s="2341"/>
      <c r="Y1636" s="225"/>
      <c r="Z1636" s="156"/>
      <c r="AA1636" s="794"/>
      <c r="AB1636" s="313"/>
    </row>
    <row r="1637" spans="1:28" ht="5.25" customHeight="1" x14ac:dyDescent="0.2">
      <c r="A1637" s="269"/>
      <c r="B1637" s="259"/>
      <c r="C1637" s="627"/>
      <c r="D1637" s="627"/>
      <c r="E1637" s="627"/>
      <c r="F1637" s="627"/>
      <c r="G1637" s="627"/>
      <c r="H1637" s="627"/>
      <c r="I1637" s="627"/>
      <c r="J1637" s="627"/>
      <c r="K1637" s="627"/>
      <c r="L1637" s="627"/>
      <c r="M1637" s="627"/>
      <c r="N1637" s="627"/>
      <c r="O1637" s="627"/>
      <c r="P1637" s="627"/>
      <c r="Q1637" s="627"/>
      <c r="R1637" s="627"/>
      <c r="S1637" s="627"/>
      <c r="T1637" s="627"/>
      <c r="U1637" s="627"/>
      <c r="V1637" s="627"/>
      <c r="W1637" s="627"/>
      <c r="X1637" s="627"/>
      <c r="Y1637" s="206"/>
      <c r="Z1637" s="175"/>
      <c r="AA1637" s="794"/>
      <c r="AB1637" s="313"/>
    </row>
    <row r="1638" spans="1:28" s="313" customFormat="1" ht="21" customHeight="1" x14ac:dyDescent="0.2">
      <c r="A1638" s="272" t="s">
        <v>1251</v>
      </c>
      <c r="B1638" s="216"/>
      <c r="C1638" s="2342" t="s">
        <v>1370</v>
      </c>
      <c r="D1638" s="2342"/>
      <c r="E1638" s="2342"/>
      <c r="F1638" s="2342"/>
      <c r="G1638" s="2342"/>
      <c r="H1638" s="2342"/>
      <c r="I1638" s="2342"/>
      <c r="J1638" s="2342"/>
      <c r="K1638" s="2342"/>
      <c r="L1638" s="2342"/>
      <c r="M1638" s="664"/>
      <c r="N1638" s="2343"/>
      <c r="O1638" s="2344"/>
      <c r="P1638" s="2345"/>
      <c r="Q1638" s="627" t="s">
        <v>783</v>
      </c>
      <c r="R1638" s="664"/>
      <c r="S1638" s="664"/>
      <c r="T1638" s="2343"/>
      <c r="U1638" s="2343"/>
      <c r="V1638" s="2343"/>
      <c r="W1638" s="627" t="s">
        <v>1043</v>
      </c>
      <c r="X1638" s="664"/>
      <c r="Y1638" s="664"/>
      <c r="Z1638" s="141"/>
      <c r="AA1638" s="794">
        <f>IF(N1638="?",0,IF(N1638&lt;&gt;"",1,0))+IF(T1638="?",0,IF(T1638&lt;&gt;"",1,0))</f>
        <v>0</v>
      </c>
    </row>
    <row r="1639" spans="1:28" s="313" customFormat="1" ht="5.25" customHeight="1" x14ac:dyDescent="0.2">
      <c r="A1639" s="269"/>
      <c r="B1639" s="216"/>
      <c r="C1639" s="664"/>
      <c r="D1639" s="664"/>
      <c r="E1639" s="628"/>
      <c r="F1639" s="628"/>
      <c r="G1639" s="628"/>
      <c r="H1639" s="628"/>
      <c r="I1639" s="628"/>
      <c r="J1639" s="628"/>
      <c r="K1639" s="628"/>
      <c r="L1639" s="628"/>
      <c r="M1639" s="628"/>
      <c r="N1639" s="628"/>
      <c r="O1639" s="628"/>
      <c r="P1639" s="628"/>
      <c r="Q1639" s="628"/>
      <c r="R1639" s="664"/>
      <c r="S1639" s="664"/>
      <c r="T1639" s="664"/>
      <c r="U1639" s="664"/>
      <c r="V1639" s="664"/>
      <c r="W1639" s="664"/>
      <c r="X1639" s="628"/>
      <c r="Y1639" s="1243"/>
      <c r="Z1639" s="141"/>
      <c r="AA1639" s="794"/>
    </row>
    <row r="1640" spans="1:28" s="312" customFormat="1" ht="27" customHeight="1" x14ac:dyDescent="0.2">
      <c r="A1640" s="397" t="s">
        <v>219</v>
      </c>
      <c r="B1640" s="155"/>
      <c r="C1640" s="2338" t="s">
        <v>1262</v>
      </c>
      <c r="D1640" s="2339"/>
      <c r="E1640" s="2339"/>
      <c r="F1640" s="2339"/>
      <c r="G1640" s="2339"/>
      <c r="H1640" s="2339"/>
      <c r="I1640" s="2339"/>
      <c r="J1640" s="2339"/>
      <c r="K1640" s="2339"/>
      <c r="L1640" s="2339"/>
      <c r="M1640" s="2339"/>
      <c r="N1640" s="2339"/>
      <c r="O1640" s="2339"/>
      <c r="P1640" s="2339"/>
      <c r="Q1640" s="2339"/>
      <c r="R1640" s="2339"/>
      <c r="S1640" s="2339"/>
      <c r="T1640" s="2340"/>
      <c r="U1640" s="2340"/>
      <c r="V1640" s="2340"/>
      <c r="W1640" s="2340"/>
      <c r="X1640" s="2341"/>
      <c r="Y1640" s="225"/>
      <c r="Z1640" s="156"/>
      <c r="AA1640" s="794"/>
      <c r="AB1640" s="313"/>
    </row>
    <row r="1641" spans="1:28" s="313" customFormat="1" ht="5.25" customHeight="1" x14ac:dyDescent="0.2">
      <c r="A1641" s="269"/>
      <c r="B1641" s="216"/>
      <c r="C1641" s="664"/>
      <c r="D1641" s="664"/>
      <c r="E1641" s="628"/>
      <c r="F1641" s="628"/>
      <c r="G1641" s="628"/>
      <c r="H1641" s="628"/>
      <c r="I1641" s="628"/>
      <c r="J1641" s="628"/>
      <c r="K1641" s="628"/>
      <c r="L1641" s="628"/>
      <c r="M1641" s="628"/>
      <c r="N1641" s="628"/>
      <c r="O1641" s="628"/>
      <c r="P1641" s="628"/>
      <c r="Q1641" s="628"/>
      <c r="R1641" s="664"/>
      <c r="S1641" s="664"/>
      <c r="T1641" s="664"/>
      <c r="U1641" s="664"/>
      <c r="V1641" s="664"/>
      <c r="W1641" s="664"/>
      <c r="X1641" s="628"/>
      <c r="Y1641" s="1243"/>
      <c r="Z1641" s="141"/>
      <c r="AA1641" s="794"/>
    </row>
    <row r="1642" spans="1:28" s="313" customFormat="1" ht="21" customHeight="1" x14ac:dyDescent="0.2">
      <c r="A1642" s="272" t="s">
        <v>1252</v>
      </c>
      <c r="B1642" s="216"/>
      <c r="C1642" s="2342" t="s">
        <v>1371</v>
      </c>
      <c r="D1642" s="2342"/>
      <c r="E1642" s="2342"/>
      <c r="F1642" s="2342"/>
      <c r="G1642" s="2342"/>
      <c r="H1642" s="2342"/>
      <c r="I1642" s="2342"/>
      <c r="J1642" s="2342"/>
      <c r="K1642" s="2342"/>
      <c r="L1642" s="2342"/>
      <c r="M1642" s="664"/>
      <c r="N1642" s="2343"/>
      <c r="O1642" s="2344"/>
      <c r="P1642" s="2345"/>
      <c r="Q1642" s="627" t="s">
        <v>783</v>
      </c>
      <c r="R1642" s="664"/>
      <c r="S1642" s="664"/>
      <c r="T1642" s="2343"/>
      <c r="U1642" s="2344"/>
      <c r="V1642" s="2345"/>
      <c r="W1642" s="627" t="s">
        <v>1043</v>
      </c>
      <c r="X1642" s="664"/>
      <c r="Y1642" s="664"/>
      <c r="Z1642" s="141"/>
      <c r="AA1642" s="794">
        <f>IF(N1642="?",0,IF(N1642&lt;&gt;"",1,0))+IF(T1642="?",0,IF(T1642&lt;&gt;"",1,0))</f>
        <v>0</v>
      </c>
    </row>
    <row r="1643" spans="1:28" s="313" customFormat="1" ht="9" customHeight="1" x14ac:dyDescent="0.2">
      <c r="A1643" s="269"/>
      <c r="B1643" s="259"/>
      <c r="C1643" s="627"/>
      <c r="D1643" s="627"/>
      <c r="E1643" s="627"/>
      <c r="F1643" s="627"/>
      <c r="G1643" s="627"/>
      <c r="H1643" s="627"/>
      <c r="I1643" s="627"/>
      <c r="J1643" s="627"/>
      <c r="K1643" s="627"/>
      <c r="L1643" s="627"/>
      <c r="M1643" s="627"/>
      <c r="N1643" s="627"/>
      <c r="O1643" s="627"/>
      <c r="P1643" s="627"/>
      <c r="Q1643" s="627"/>
      <c r="R1643" s="627"/>
      <c r="S1643" s="627"/>
      <c r="T1643" s="627"/>
      <c r="U1643" s="627"/>
      <c r="V1643" s="627"/>
      <c r="W1643" s="627"/>
      <c r="X1643" s="627"/>
      <c r="Y1643" s="206"/>
      <c r="Z1643" s="175"/>
      <c r="AA1643" s="794"/>
    </row>
    <row r="1644" spans="1:28" s="312" customFormat="1" ht="23.25" customHeight="1" x14ac:dyDescent="0.2">
      <c r="A1644" s="397" t="s">
        <v>219</v>
      </c>
      <c r="B1644" s="155"/>
      <c r="C1644" s="2320" t="s">
        <v>1491</v>
      </c>
      <c r="D1644" s="2321"/>
      <c r="E1644" s="2321"/>
      <c r="F1644" s="2321"/>
      <c r="G1644" s="2321"/>
      <c r="H1644" s="2321"/>
      <c r="I1644" s="2321"/>
      <c r="J1644" s="2321"/>
      <c r="K1644" s="2321"/>
      <c r="L1644" s="2321"/>
      <c r="M1644" s="2321"/>
      <c r="N1644" s="2321"/>
      <c r="O1644" s="2321"/>
      <c r="P1644" s="2321"/>
      <c r="Q1644" s="2321"/>
      <c r="R1644" s="2321"/>
      <c r="S1644" s="2321"/>
      <c r="T1644" s="2346"/>
      <c r="U1644" s="2346"/>
      <c r="V1644" s="2346"/>
      <c r="W1644" s="2346"/>
      <c r="X1644" s="2347"/>
      <c r="Y1644" s="225"/>
      <c r="Z1644" s="156"/>
      <c r="AA1644" s="794"/>
      <c r="AB1644" s="313"/>
    </row>
    <row r="1645" spans="1:28" s="313" customFormat="1" ht="5.25" customHeight="1" x14ac:dyDescent="0.2">
      <c r="A1645" s="269"/>
      <c r="B1645" s="259"/>
      <c r="C1645" s="627"/>
      <c r="D1645" s="627"/>
      <c r="E1645" s="627"/>
      <c r="F1645" s="627"/>
      <c r="G1645" s="627"/>
      <c r="H1645" s="627"/>
      <c r="I1645" s="627"/>
      <c r="J1645" s="627"/>
      <c r="K1645" s="627"/>
      <c r="L1645" s="627"/>
      <c r="M1645" s="627"/>
      <c r="N1645" s="627"/>
      <c r="O1645" s="627"/>
      <c r="P1645" s="627"/>
      <c r="Q1645" s="627"/>
      <c r="R1645" s="627"/>
      <c r="S1645" s="627"/>
      <c r="T1645" s="627"/>
      <c r="U1645" s="627"/>
      <c r="V1645" s="627"/>
      <c r="W1645" s="627"/>
      <c r="X1645" s="627"/>
      <c r="Y1645" s="206"/>
      <c r="Z1645" s="175"/>
      <c r="AA1645" s="794"/>
    </row>
    <row r="1646" spans="1:28" s="313" customFormat="1" ht="21" customHeight="1" x14ac:dyDescent="0.2">
      <c r="A1646" s="272" t="s">
        <v>1074</v>
      </c>
      <c r="B1646" s="216"/>
      <c r="C1646" s="628" t="s">
        <v>1831</v>
      </c>
      <c r="D1646" s="664"/>
      <c r="E1646" s="664"/>
      <c r="F1646" s="664"/>
      <c r="G1646" s="664"/>
      <c r="H1646" s="664"/>
      <c r="I1646" s="664"/>
      <c r="J1646" s="628"/>
      <c r="K1646" s="628"/>
      <c r="L1646" s="628"/>
      <c r="M1646" s="628"/>
      <c r="N1646" s="628"/>
      <c r="O1646" s="628"/>
      <c r="P1646" s="628"/>
      <c r="Q1646" s="628"/>
      <c r="R1646" s="628"/>
      <c r="S1646" s="628"/>
      <c r="T1646" s="2343"/>
      <c r="U1646" s="2344"/>
      <c r="V1646" s="2345"/>
      <c r="W1646" s="627" t="s">
        <v>122</v>
      </c>
      <c r="X1646" s="664"/>
      <c r="Y1646" s="664"/>
      <c r="Z1646" s="141"/>
      <c r="AA1646" s="794">
        <f>IF(T1646="?",0,IF(T1646&lt;&gt;"",1,0))</f>
        <v>0</v>
      </c>
    </row>
    <row r="1647" spans="1:28" s="313" customFormat="1" ht="5.25" customHeight="1" x14ac:dyDescent="0.2">
      <c r="A1647" s="269"/>
      <c r="B1647" s="259"/>
      <c r="C1647" s="627"/>
      <c r="D1647" s="627"/>
      <c r="E1647" s="627"/>
      <c r="F1647" s="627"/>
      <c r="G1647" s="627"/>
      <c r="H1647" s="627"/>
      <c r="I1647" s="627"/>
      <c r="J1647" s="627"/>
      <c r="K1647" s="627"/>
      <c r="L1647" s="627"/>
      <c r="M1647" s="627"/>
      <c r="N1647" s="627"/>
      <c r="O1647" s="627"/>
      <c r="P1647" s="627"/>
      <c r="Q1647" s="627"/>
      <c r="R1647" s="627"/>
      <c r="S1647" s="627"/>
      <c r="T1647" s="627"/>
      <c r="U1647" s="627"/>
      <c r="V1647" s="627"/>
      <c r="W1647" s="627"/>
      <c r="X1647" s="206"/>
      <c r="Y1647" s="206"/>
      <c r="Z1647" s="175"/>
      <c r="AA1647" s="794"/>
    </row>
    <row r="1648" spans="1:28" s="313" customFormat="1" ht="21" customHeight="1" x14ac:dyDescent="0.2">
      <c r="A1648" s="272" t="s">
        <v>1587</v>
      </c>
      <c r="B1648" s="216"/>
      <c r="C1648" s="628" t="s">
        <v>1749</v>
      </c>
      <c r="D1648" s="664"/>
      <c r="E1648" s="664"/>
      <c r="F1648" s="664"/>
      <c r="G1648" s="664"/>
      <c r="H1648" s="664"/>
      <c r="I1648" s="664"/>
      <c r="J1648" s="628"/>
      <c r="K1648" s="628"/>
      <c r="L1648" s="628"/>
      <c r="M1648" s="664"/>
      <c r="N1648" s="2348"/>
      <c r="O1648" s="2349"/>
      <c r="P1648" s="2350"/>
      <c r="Q1648" s="627" t="s">
        <v>1493</v>
      </c>
      <c r="R1648" s="628"/>
      <c r="S1648" s="628"/>
      <c r="T1648" s="2348"/>
      <c r="U1648" s="2349"/>
      <c r="V1648" s="2350"/>
      <c r="W1648" s="627" t="s">
        <v>1492</v>
      </c>
      <c r="X1648" s="664"/>
      <c r="Y1648" s="664"/>
      <c r="Z1648" s="141"/>
      <c r="AA1648" s="794">
        <f>IF(N1648="?",0,IF(N1648&lt;&gt;"",1,0))+IF(T1648="?",0,IF(T1648&lt;&gt;"",1,0))</f>
        <v>0</v>
      </c>
    </row>
    <row r="1649" spans="1:28" s="313" customFormat="1" ht="9" customHeight="1" x14ac:dyDescent="0.2">
      <c r="A1649" s="269"/>
      <c r="B1649" s="259"/>
      <c r="C1649" s="627"/>
      <c r="D1649" s="627"/>
      <c r="E1649" s="627"/>
      <c r="F1649" s="627"/>
      <c r="G1649" s="627"/>
      <c r="H1649" s="627"/>
      <c r="I1649" s="627"/>
      <c r="J1649" s="627"/>
      <c r="K1649" s="627"/>
      <c r="L1649" s="627"/>
      <c r="M1649" s="627"/>
      <c r="N1649" s="627"/>
      <c r="O1649" s="627"/>
      <c r="P1649" s="627"/>
      <c r="Q1649" s="627"/>
      <c r="R1649" s="627"/>
      <c r="S1649" s="627"/>
      <c r="T1649" s="627"/>
      <c r="U1649" s="627"/>
      <c r="V1649" s="627"/>
      <c r="W1649" s="627"/>
      <c r="X1649" s="627"/>
      <c r="Y1649" s="206"/>
      <c r="Z1649" s="175"/>
      <c r="AA1649" s="794"/>
    </row>
    <row r="1650" spans="1:28" s="313" customFormat="1" ht="36" customHeight="1" x14ac:dyDescent="0.2">
      <c r="A1650" s="746" t="s">
        <v>219</v>
      </c>
      <c r="B1650" s="221"/>
      <c r="C1650" s="1543" t="s">
        <v>1516</v>
      </c>
      <c r="D1650" s="2218"/>
      <c r="E1650" s="2218"/>
      <c r="F1650" s="2218"/>
      <c r="G1650" s="2218"/>
      <c r="H1650" s="2218"/>
      <c r="I1650" s="2218"/>
      <c r="J1650" s="2218"/>
      <c r="K1650" s="2218"/>
      <c r="L1650" s="2218"/>
      <c r="M1650" s="2218"/>
      <c r="N1650" s="2218"/>
      <c r="O1650" s="2218"/>
      <c r="P1650" s="2218"/>
      <c r="Q1650" s="2218"/>
      <c r="R1650" s="2218"/>
      <c r="S1650" s="2218"/>
      <c r="T1650" s="2218"/>
      <c r="U1650" s="2218"/>
      <c r="V1650" s="2218"/>
      <c r="W1650" s="2218"/>
      <c r="X1650" s="2219"/>
      <c r="Y1650" s="1240"/>
      <c r="Z1650" s="254"/>
      <c r="AA1650" s="794"/>
    </row>
    <row r="1651" spans="1:28" s="313" customFormat="1" ht="5.25" customHeight="1" x14ac:dyDescent="0.2">
      <c r="A1651" s="269"/>
      <c r="B1651" s="259"/>
      <c r="C1651" s="627"/>
      <c r="D1651" s="627"/>
      <c r="E1651" s="627"/>
      <c r="F1651" s="627"/>
      <c r="G1651" s="627"/>
      <c r="H1651" s="627"/>
      <c r="I1651" s="627"/>
      <c r="J1651" s="627"/>
      <c r="K1651" s="627"/>
      <c r="L1651" s="627"/>
      <c r="M1651" s="627"/>
      <c r="N1651" s="627"/>
      <c r="O1651" s="627"/>
      <c r="P1651" s="627"/>
      <c r="Q1651" s="627"/>
      <c r="R1651" s="627"/>
      <c r="S1651" s="627"/>
      <c r="T1651" s="627"/>
      <c r="U1651" s="627"/>
      <c r="V1651" s="627"/>
      <c r="W1651" s="627"/>
      <c r="X1651" s="627"/>
      <c r="Y1651" s="206"/>
      <c r="Z1651" s="175"/>
      <c r="AA1651" s="794"/>
    </row>
    <row r="1652" spans="1:28" s="313" customFormat="1" ht="12" customHeight="1" x14ac:dyDescent="0.2">
      <c r="A1652" s="269"/>
      <c r="B1652" s="216"/>
      <c r="C1652" s="242" t="s">
        <v>1495</v>
      </c>
      <c r="D1652" s="1149"/>
      <c r="E1652" s="1149"/>
      <c r="F1652" s="1149"/>
      <c r="G1652" s="1149"/>
      <c r="H1652" s="1149"/>
      <c r="I1652" s="1149"/>
      <c r="J1652" s="1149"/>
      <c r="K1652" s="1149"/>
      <c r="L1652" s="1149"/>
      <c r="M1652" s="1149"/>
      <c r="N1652" s="1149"/>
      <c r="O1652" s="1149"/>
      <c r="P1652" s="1149"/>
      <c r="Q1652" s="1149"/>
      <c r="R1652" s="1149"/>
      <c r="S1652" s="1149"/>
      <c r="T1652" s="1149"/>
      <c r="U1652" s="1149"/>
      <c r="V1652" s="1149"/>
      <c r="W1652" s="1149"/>
      <c r="X1652" s="1149"/>
      <c r="Y1652" s="1243"/>
      <c r="Z1652" s="141"/>
      <c r="AA1652" s="794"/>
    </row>
    <row r="1653" spans="1:28" s="313" customFormat="1" ht="5.25" customHeight="1" thickBot="1" x14ac:dyDescent="0.25">
      <c r="A1653" s="269"/>
      <c r="B1653" s="216"/>
      <c r="C1653" s="1139"/>
      <c r="D1653" s="1135"/>
      <c r="E1653" s="1136"/>
      <c r="F1653" s="1136"/>
      <c r="G1653" s="1143"/>
      <c r="H1653" s="708"/>
      <c r="I1653" s="708"/>
      <c r="J1653" s="708"/>
      <c r="K1653" s="708"/>
      <c r="L1653" s="708"/>
      <c r="M1653" s="708"/>
      <c r="N1653" s="708"/>
      <c r="O1653" s="708"/>
      <c r="P1653" s="708"/>
      <c r="Q1653" s="708"/>
      <c r="R1653" s="708"/>
      <c r="S1653" s="1145"/>
      <c r="T1653" s="1145"/>
      <c r="U1653" s="1145"/>
      <c r="V1653" s="1145"/>
      <c r="W1653" s="1145"/>
      <c r="X1653" s="1144"/>
      <c r="Y1653" s="1243"/>
      <c r="Z1653" s="141"/>
      <c r="AA1653" s="794"/>
    </row>
    <row r="1654" spans="1:28" s="313" customFormat="1" ht="24" customHeight="1" thickTop="1" thickBot="1" x14ac:dyDescent="0.25">
      <c r="A1654" s="1236" t="s">
        <v>1588</v>
      </c>
      <c r="B1654" s="216"/>
      <c r="C1654" s="2313" t="s">
        <v>849</v>
      </c>
      <c r="D1654" s="2314"/>
      <c r="E1654" s="2315"/>
      <c r="F1654" s="2316"/>
      <c r="G1654" s="2317"/>
      <c r="H1654" s="1363"/>
      <c r="I1654" s="1363"/>
      <c r="J1654" s="1363"/>
      <c r="K1654" s="1363"/>
      <c r="L1654" s="1363"/>
      <c r="M1654" s="1363"/>
      <c r="N1654" s="1363"/>
      <c r="O1654" s="1363"/>
      <c r="P1654" s="1363"/>
      <c r="Q1654" s="1363"/>
      <c r="R1654" s="1363"/>
      <c r="S1654" s="1363"/>
      <c r="T1654" s="1363"/>
      <c r="U1654" s="1363"/>
      <c r="V1654" s="1363"/>
      <c r="W1654" s="1363"/>
      <c r="X1654" s="2318"/>
      <c r="Y1654" s="1243"/>
      <c r="Z1654" s="141"/>
      <c r="AA1654" s="794">
        <f>IF(C1654="?",0,IF(C1654&lt;&gt;"",1,0))+IF(G1654="?",0,IF(G1654&lt;&gt;"",1,0))</f>
        <v>0</v>
      </c>
    </row>
    <row r="1655" spans="1:28" s="313" customFormat="1" ht="5.25" customHeight="1" thickTop="1" x14ac:dyDescent="0.2">
      <c r="A1655" s="269"/>
      <c r="B1655" s="216"/>
      <c r="C1655" s="1141"/>
      <c r="D1655" s="1134"/>
      <c r="E1655" s="215"/>
      <c r="F1655" s="215"/>
      <c r="G1655" s="1146"/>
      <c r="H1655" s="227"/>
      <c r="I1655" s="227"/>
      <c r="J1655" s="227"/>
      <c r="K1655" s="227"/>
      <c r="L1655" s="227"/>
      <c r="M1655" s="227"/>
      <c r="N1655" s="227"/>
      <c r="O1655" s="227"/>
      <c r="P1655" s="227"/>
      <c r="Q1655" s="227"/>
      <c r="R1655" s="227"/>
      <c r="S1655" s="227"/>
      <c r="T1655" s="227"/>
      <c r="U1655" s="227"/>
      <c r="V1655" s="227"/>
      <c r="W1655" s="227"/>
      <c r="X1655" s="1147"/>
      <c r="Y1655" s="1243"/>
      <c r="Z1655" s="141"/>
      <c r="AA1655" s="794"/>
    </row>
    <row r="1656" spans="1:28" s="313" customFormat="1" ht="9" customHeight="1" x14ac:dyDescent="0.2">
      <c r="A1656" s="265" t="str">
        <f>IF(L1599&lt;&gt;"",L1599,"")</f>
        <v/>
      </c>
      <c r="B1656" s="635"/>
      <c r="C1656" s="262"/>
      <c r="D1656" s="262"/>
      <c r="E1656" s="262"/>
      <c r="F1656" s="262"/>
      <c r="G1656" s="262"/>
      <c r="H1656" s="262"/>
      <c r="I1656" s="262"/>
      <c r="J1656" s="262"/>
      <c r="K1656" s="262"/>
      <c r="L1656" s="262"/>
      <c r="M1656" s="262"/>
      <c r="N1656" s="262"/>
      <c r="O1656" s="262"/>
      <c r="P1656" s="262"/>
      <c r="Q1656" s="262"/>
      <c r="R1656" s="262"/>
      <c r="S1656" s="262"/>
      <c r="T1656" s="262"/>
      <c r="U1656" s="262"/>
      <c r="V1656" s="262"/>
      <c r="W1656" s="262"/>
      <c r="X1656" s="262"/>
      <c r="Y1656" s="668"/>
      <c r="Z1656" s="196"/>
      <c r="AA1656" s="794"/>
    </row>
    <row r="1657" spans="1:28" s="313" customFormat="1" ht="5.25" customHeight="1" x14ac:dyDescent="0.2">
      <c r="A1657" s="269"/>
      <c r="B1657" s="1237"/>
      <c r="C1657" s="817"/>
      <c r="D1657" s="817"/>
      <c r="E1657" s="817"/>
      <c r="F1657" s="817"/>
      <c r="G1657" s="817"/>
      <c r="H1657" s="817"/>
      <c r="I1657" s="817"/>
      <c r="J1657" s="817"/>
      <c r="K1657" s="817"/>
      <c r="L1657" s="817"/>
      <c r="M1657" s="817"/>
      <c r="N1657" s="817"/>
      <c r="O1657" s="817"/>
      <c r="P1657" s="817"/>
      <c r="Q1657" s="817"/>
      <c r="R1657" s="817"/>
      <c r="S1657" s="817"/>
      <c r="T1657" s="817"/>
      <c r="U1657" s="817"/>
      <c r="V1657" s="817"/>
      <c r="W1657" s="817"/>
      <c r="X1657" s="817"/>
      <c r="Y1657" s="1238"/>
      <c r="Z1657" s="871"/>
      <c r="AA1657" s="794"/>
    </row>
    <row r="1658" spans="1:28" s="313" customFormat="1" ht="24" customHeight="1" x14ac:dyDescent="0.2">
      <c r="A1658" s="385"/>
      <c r="B1658" s="259"/>
      <c r="C1658" s="224" t="s">
        <v>1759</v>
      </c>
      <c r="D1658" s="627"/>
      <c r="E1658" s="627"/>
      <c r="F1658" s="627"/>
      <c r="G1658" s="627"/>
      <c r="H1658" s="627"/>
      <c r="I1658" s="627"/>
      <c r="J1658" s="627"/>
      <c r="K1658" s="627"/>
      <c r="L1658" s="627"/>
      <c r="M1658" s="2319" t="str">
        <f>IF(J1620&lt;&gt;"",J1620,"")</f>
        <v/>
      </c>
      <c r="N1658" s="1751"/>
      <c r="O1658" s="1751"/>
      <c r="P1658" s="1751"/>
      <c r="Q1658" s="1751"/>
      <c r="R1658" s="1751"/>
      <c r="S1658" s="1751"/>
      <c r="T1658" s="1751"/>
      <c r="U1658" s="1751"/>
      <c r="V1658" s="1751"/>
      <c r="W1658" s="1751"/>
      <c r="X1658" s="1751"/>
      <c r="Y1658" s="206"/>
      <c r="Z1658" s="175"/>
      <c r="AA1658" s="794"/>
    </row>
    <row r="1659" spans="1:28" s="764" customFormat="1" ht="5.25" customHeight="1" x14ac:dyDescent="0.2">
      <c r="A1659" s="269"/>
      <c r="B1659" s="216"/>
      <c r="C1659" s="627"/>
      <c r="D1659" s="628"/>
      <c r="E1659" s="627"/>
      <c r="F1659" s="627"/>
      <c r="G1659" s="627"/>
      <c r="H1659" s="627"/>
      <c r="I1659" s="627"/>
      <c r="J1659" s="627"/>
      <c r="K1659" s="627"/>
      <c r="L1659" s="627"/>
      <c r="M1659" s="627"/>
      <c r="N1659" s="627"/>
      <c r="O1659" s="627"/>
      <c r="P1659" s="627"/>
      <c r="Q1659" s="627"/>
      <c r="R1659" s="627"/>
      <c r="S1659" s="1241"/>
      <c r="T1659" s="1241"/>
      <c r="U1659" s="1241"/>
      <c r="V1659" s="1241"/>
      <c r="W1659" s="1241"/>
      <c r="X1659" s="1241"/>
      <c r="Y1659" s="1243"/>
      <c r="Z1659" s="141"/>
      <c r="AA1659" s="797"/>
      <c r="AB1659" s="313"/>
    </row>
    <row r="1660" spans="1:28" s="312" customFormat="1" ht="15" customHeight="1" x14ac:dyDescent="0.2">
      <c r="A1660" s="397" t="s">
        <v>219</v>
      </c>
      <c r="B1660" s="155"/>
      <c r="C1660" s="2320" t="s">
        <v>1054</v>
      </c>
      <c r="D1660" s="2321"/>
      <c r="E1660" s="2321"/>
      <c r="F1660" s="2321"/>
      <c r="G1660" s="2321"/>
      <c r="H1660" s="2321"/>
      <c r="I1660" s="2321"/>
      <c r="J1660" s="2321"/>
      <c r="K1660" s="2321"/>
      <c r="L1660" s="2321"/>
      <c r="M1660" s="2321"/>
      <c r="N1660" s="2321"/>
      <c r="O1660" s="2321"/>
      <c r="P1660" s="2321"/>
      <c r="Q1660" s="2321"/>
      <c r="R1660" s="2321"/>
      <c r="S1660" s="2321"/>
      <c r="T1660" s="2322"/>
      <c r="U1660" s="2322"/>
      <c r="V1660" s="2322"/>
      <c r="W1660" s="2322"/>
      <c r="X1660" s="2323"/>
      <c r="Y1660" s="225"/>
      <c r="Z1660" s="156"/>
      <c r="AA1660" s="794"/>
      <c r="AB1660" s="313"/>
    </row>
    <row r="1661" spans="1:28" s="313" customFormat="1" ht="9" customHeight="1" x14ac:dyDescent="0.2">
      <c r="A1661" s="269"/>
      <c r="B1661" s="259"/>
      <c r="C1661" s="627"/>
      <c r="D1661" s="627"/>
      <c r="E1661" s="627"/>
      <c r="F1661" s="627"/>
      <c r="G1661" s="627"/>
      <c r="H1661" s="627"/>
      <c r="I1661" s="627"/>
      <c r="J1661" s="627"/>
      <c r="K1661" s="627"/>
      <c r="L1661" s="627"/>
      <c r="M1661" s="627"/>
      <c r="N1661" s="627"/>
      <c r="O1661" s="627"/>
      <c r="P1661" s="627"/>
      <c r="Q1661" s="627"/>
      <c r="R1661" s="627"/>
      <c r="S1661" s="627"/>
      <c r="T1661" s="627"/>
      <c r="U1661" s="627"/>
      <c r="V1661" s="627"/>
      <c r="W1661" s="627"/>
      <c r="X1661" s="627"/>
      <c r="Y1661" s="206"/>
      <c r="Z1661" s="175"/>
      <c r="AA1661" s="794"/>
    </row>
    <row r="1662" spans="1:28" s="313" customFormat="1" ht="21" customHeight="1" x14ac:dyDescent="0.2">
      <c r="A1662" s="272" t="s">
        <v>1744</v>
      </c>
      <c r="B1662" s="216"/>
      <c r="C1662" s="627"/>
      <c r="D1662" s="1213" t="s">
        <v>849</v>
      </c>
      <c r="E1662" s="627" t="s">
        <v>1673</v>
      </c>
      <c r="F1662" s="627"/>
      <c r="G1662" s="627"/>
      <c r="H1662" s="627"/>
      <c r="I1662" s="627"/>
      <c r="J1662" s="627"/>
      <c r="K1662" s="627"/>
      <c r="L1662" s="627"/>
      <c r="M1662" s="627"/>
      <c r="N1662" s="627"/>
      <c r="O1662" s="627"/>
      <c r="P1662" s="627"/>
      <c r="Q1662" s="627"/>
      <c r="R1662" s="627"/>
      <c r="S1662" s="627"/>
      <c r="T1662" s="627"/>
      <c r="U1662" s="627"/>
      <c r="V1662" s="627"/>
      <c r="W1662" s="627"/>
      <c r="X1662" s="627"/>
      <c r="Y1662" s="206"/>
      <c r="Z1662" s="141"/>
      <c r="AA1662" s="794">
        <f>IF(D1662="?",0,IF(D1662&lt;&gt;"",1,0))</f>
        <v>0</v>
      </c>
    </row>
    <row r="1663" spans="1:28" s="764" customFormat="1" ht="5.25" customHeight="1" x14ac:dyDescent="0.2">
      <c r="A1663" s="269"/>
      <c r="B1663" s="216"/>
      <c r="C1663" s="627"/>
      <c r="D1663" s="628"/>
      <c r="E1663" s="627"/>
      <c r="F1663" s="627"/>
      <c r="G1663" s="627"/>
      <c r="H1663" s="627"/>
      <c r="I1663" s="627"/>
      <c r="J1663" s="627"/>
      <c r="K1663" s="627"/>
      <c r="L1663" s="627"/>
      <c r="M1663" s="627"/>
      <c r="N1663" s="627"/>
      <c r="O1663" s="627"/>
      <c r="P1663" s="627"/>
      <c r="Q1663" s="627"/>
      <c r="R1663" s="627"/>
      <c r="S1663" s="1241"/>
      <c r="T1663" s="1241"/>
      <c r="U1663" s="1241"/>
      <c r="V1663" s="1241"/>
      <c r="W1663" s="1241"/>
      <c r="X1663" s="1241"/>
      <c r="Y1663" s="1243"/>
      <c r="Z1663" s="141"/>
      <c r="AA1663" s="797"/>
      <c r="AB1663" s="313"/>
    </row>
    <row r="1664" spans="1:28" s="313" customFormat="1" ht="21" customHeight="1" x14ac:dyDescent="0.2">
      <c r="A1664" s="272" t="s">
        <v>1745</v>
      </c>
      <c r="B1664" s="216"/>
      <c r="C1664" s="627"/>
      <c r="D1664" s="1213" t="s">
        <v>849</v>
      </c>
      <c r="E1664" s="627" t="s">
        <v>1672</v>
      </c>
      <c r="F1664" s="627"/>
      <c r="G1664" s="627"/>
      <c r="H1664" s="627"/>
      <c r="I1664" s="627"/>
      <c r="J1664" s="627"/>
      <c r="K1664" s="627"/>
      <c r="L1664" s="627"/>
      <c r="M1664" s="627"/>
      <c r="N1664" s="627"/>
      <c r="O1664" s="627"/>
      <c r="P1664" s="627"/>
      <c r="Q1664" s="627"/>
      <c r="R1664" s="1241"/>
      <c r="S1664" s="1241"/>
      <c r="T1664" s="1241"/>
      <c r="U1664" s="1241"/>
      <c r="V1664" s="1241"/>
      <c r="W1664" s="1241"/>
      <c r="X1664" s="627"/>
      <c r="Y1664" s="206"/>
      <c r="Z1664" s="141"/>
      <c r="AA1664" s="794">
        <f>IF(D1664="?",0,IF(D1664&lt;&gt;"",1,0))</f>
        <v>0</v>
      </c>
    </row>
    <row r="1665" spans="1:28" s="764" customFormat="1" ht="5.25" customHeight="1" x14ac:dyDescent="0.2">
      <c r="A1665" s="269"/>
      <c r="B1665" s="216"/>
      <c r="C1665" s="627"/>
      <c r="D1665" s="628"/>
      <c r="E1665" s="627"/>
      <c r="F1665" s="627"/>
      <c r="G1665" s="627"/>
      <c r="H1665" s="627"/>
      <c r="I1665" s="627"/>
      <c r="J1665" s="627"/>
      <c r="K1665" s="627"/>
      <c r="L1665" s="627"/>
      <c r="M1665" s="627"/>
      <c r="N1665" s="627"/>
      <c r="O1665" s="627"/>
      <c r="P1665" s="627"/>
      <c r="Q1665" s="627"/>
      <c r="R1665" s="627"/>
      <c r="S1665" s="1241"/>
      <c r="T1665" s="1241"/>
      <c r="U1665" s="1241"/>
      <c r="V1665" s="1241"/>
      <c r="W1665" s="1241"/>
      <c r="X1665" s="1241"/>
      <c r="Y1665" s="1243"/>
      <c r="Z1665" s="141"/>
      <c r="AA1665" s="797"/>
      <c r="AB1665" s="313"/>
    </row>
    <row r="1666" spans="1:28" s="313" customFormat="1" ht="21" customHeight="1" x14ac:dyDescent="0.2">
      <c r="A1666" s="272" t="s">
        <v>1659</v>
      </c>
      <c r="B1666" s="216"/>
      <c r="C1666" s="627"/>
      <c r="D1666" s="1213" t="s">
        <v>849</v>
      </c>
      <c r="E1666" s="627" t="s">
        <v>1834</v>
      </c>
      <c r="F1666" s="627"/>
      <c r="G1666" s="627"/>
      <c r="H1666" s="627"/>
      <c r="I1666" s="627"/>
      <c r="J1666" s="627"/>
      <c r="K1666" s="627"/>
      <c r="L1666" s="627"/>
      <c r="M1666" s="627"/>
      <c r="N1666" s="1213" t="s">
        <v>849</v>
      </c>
      <c r="O1666" s="627" t="s">
        <v>1656</v>
      </c>
      <c r="P1666" s="627"/>
      <c r="Q1666" s="627"/>
      <c r="R1666" s="1241"/>
      <c r="S1666" s="1241"/>
      <c r="T1666" s="1241"/>
      <c r="U1666" s="1241"/>
      <c r="V1666" s="1241"/>
      <c r="W1666" s="1241"/>
      <c r="X1666" s="627"/>
      <c r="Y1666" s="206"/>
      <c r="Z1666" s="141"/>
      <c r="AA1666" s="794">
        <f>IF(D1666="?",0,IF(D1666&lt;&gt;"",1,0))+IF(N1666="?",0,IF(N1666&lt;&gt;"",1,0))</f>
        <v>0</v>
      </c>
    </row>
    <row r="1667" spans="1:28" s="764" customFormat="1" ht="5.25" customHeight="1" x14ac:dyDescent="0.2">
      <c r="A1667" s="269"/>
      <c r="B1667" s="216"/>
      <c r="C1667" s="627"/>
      <c r="D1667" s="628"/>
      <c r="E1667" s="627"/>
      <c r="F1667" s="627"/>
      <c r="G1667" s="627"/>
      <c r="H1667" s="627"/>
      <c r="I1667" s="627"/>
      <c r="J1667" s="627"/>
      <c r="K1667" s="627"/>
      <c r="L1667" s="627"/>
      <c r="M1667" s="627"/>
      <c r="N1667" s="627"/>
      <c r="O1667" s="627"/>
      <c r="P1667" s="627"/>
      <c r="Q1667" s="627"/>
      <c r="R1667" s="627"/>
      <c r="S1667" s="1241"/>
      <c r="T1667" s="1241"/>
      <c r="U1667" s="1241"/>
      <c r="V1667" s="1241"/>
      <c r="W1667" s="1241"/>
      <c r="X1667" s="1241"/>
      <c r="Y1667" s="1243"/>
      <c r="Z1667" s="141"/>
      <c r="AA1667" s="797"/>
      <c r="AB1667" s="313"/>
    </row>
    <row r="1668" spans="1:28" s="313" customFormat="1" ht="21" customHeight="1" x14ac:dyDescent="0.2">
      <c r="A1668" s="272" t="s">
        <v>1662</v>
      </c>
      <c r="B1668" s="216"/>
      <c r="C1668" s="627"/>
      <c r="D1668" s="1213" t="s">
        <v>849</v>
      </c>
      <c r="E1668" s="627" t="s">
        <v>1044</v>
      </c>
      <c r="F1668" s="627"/>
      <c r="G1668" s="627"/>
      <c r="H1668" s="627"/>
      <c r="I1668" s="1213" t="s">
        <v>849</v>
      </c>
      <c r="J1668" s="627" t="s">
        <v>1046</v>
      </c>
      <c r="K1668" s="627"/>
      <c r="L1668" s="627"/>
      <c r="M1668" s="627"/>
      <c r="N1668" s="1213" t="s">
        <v>849</v>
      </c>
      <c r="O1668" s="627" t="s">
        <v>1660</v>
      </c>
      <c r="P1668" s="627"/>
      <c r="Q1668" s="627"/>
      <c r="R1668" s="1241"/>
      <c r="S1668" s="1241"/>
      <c r="T1668" s="1241"/>
      <c r="U1668" s="1241"/>
      <c r="V1668" s="1241"/>
      <c r="W1668" s="1241"/>
      <c r="X1668" s="627"/>
      <c r="Y1668" s="206"/>
      <c r="Z1668" s="141"/>
      <c r="AA1668" s="794">
        <f>IF(D1668="?",0,IF(D1668&lt;&gt;"",1,0))+IF(I1668="?",0,IF(I1668&lt;&gt;"",1,0))+IF(N1668="?",0,IF(N1668&lt;&gt;"",1,0))</f>
        <v>0</v>
      </c>
    </row>
    <row r="1669" spans="1:28" s="764" customFormat="1" ht="5.25" customHeight="1" x14ac:dyDescent="0.2">
      <c r="A1669" s="269"/>
      <c r="B1669" s="216"/>
      <c r="C1669" s="627"/>
      <c r="D1669" s="628"/>
      <c r="E1669" s="627"/>
      <c r="F1669" s="627"/>
      <c r="G1669" s="627"/>
      <c r="H1669" s="627"/>
      <c r="I1669" s="627"/>
      <c r="J1669" s="627"/>
      <c r="K1669" s="627"/>
      <c r="L1669" s="627"/>
      <c r="M1669" s="627"/>
      <c r="N1669" s="627"/>
      <c r="O1669" s="627"/>
      <c r="P1669" s="627"/>
      <c r="Q1669" s="627"/>
      <c r="R1669" s="1241"/>
      <c r="S1669" s="1241"/>
      <c r="T1669" s="1241"/>
      <c r="U1669" s="1241"/>
      <c r="V1669" s="1241"/>
      <c r="W1669" s="1241"/>
      <c r="X1669" s="627"/>
      <c r="Y1669" s="1243"/>
      <c r="Z1669" s="141"/>
      <c r="AA1669" s="797"/>
      <c r="AB1669" s="313"/>
    </row>
    <row r="1670" spans="1:28" s="313" customFormat="1" ht="21" customHeight="1" x14ac:dyDescent="0.2">
      <c r="A1670" s="272" t="s">
        <v>1663</v>
      </c>
      <c r="B1670" s="216"/>
      <c r="C1670" s="627"/>
      <c r="D1670" s="1213" t="s">
        <v>849</v>
      </c>
      <c r="E1670" s="627" t="s">
        <v>1045</v>
      </c>
      <c r="F1670" s="627"/>
      <c r="G1670" s="627"/>
      <c r="H1670" s="627"/>
      <c r="I1670" s="1213" t="s">
        <v>849</v>
      </c>
      <c r="J1670" s="627" t="s">
        <v>1657</v>
      </c>
      <c r="K1670" s="627"/>
      <c r="L1670" s="627"/>
      <c r="M1670" s="627"/>
      <c r="N1670" s="1213" t="s">
        <v>849</v>
      </c>
      <c r="O1670" s="627" t="s">
        <v>1658</v>
      </c>
      <c r="P1670" s="627"/>
      <c r="Q1670" s="627"/>
      <c r="R1670" s="1241"/>
      <c r="S1670" s="1241"/>
      <c r="T1670" s="1241"/>
      <c r="U1670" s="1241"/>
      <c r="V1670" s="1241"/>
      <c r="W1670" s="1241"/>
      <c r="X1670" s="627"/>
      <c r="Y1670" s="206"/>
      <c r="Z1670" s="141"/>
      <c r="AA1670" s="794">
        <f>IF(D1670="?",0,IF(D1670&lt;&gt;"",1,0))+IF(I1670="?",0,IF(I1670&lt;&gt;"",1,0))+IF(N1670="?",0,IF(N1670&lt;&gt;"",1,0))</f>
        <v>0</v>
      </c>
    </row>
    <row r="1671" spans="1:28" s="764" customFormat="1" ht="5.25" customHeight="1" x14ac:dyDescent="0.2">
      <c r="A1671" s="269"/>
      <c r="B1671" s="216"/>
      <c r="C1671" s="627"/>
      <c r="D1671" s="628"/>
      <c r="E1671" s="628"/>
      <c r="F1671" s="628"/>
      <c r="G1671" s="628"/>
      <c r="H1671" s="628"/>
      <c r="I1671" s="628"/>
      <c r="J1671" s="628"/>
      <c r="K1671" s="628"/>
      <c r="L1671" s="628"/>
      <c r="M1671" s="627"/>
      <c r="N1671" s="627"/>
      <c r="O1671" s="628"/>
      <c r="P1671" s="628"/>
      <c r="Q1671" s="628"/>
      <c r="R1671" s="664"/>
      <c r="S1671" s="664"/>
      <c r="T1671" s="664"/>
      <c r="U1671" s="664"/>
      <c r="V1671" s="664"/>
      <c r="W1671" s="664"/>
      <c r="X1671" s="628"/>
      <c r="Y1671" s="1243"/>
      <c r="Z1671" s="141"/>
      <c r="AA1671" s="797"/>
      <c r="AB1671" s="313"/>
    </row>
    <row r="1672" spans="1:28" s="313" customFormat="1" ht="21" customHeight="1" x14ac:dyDescent="0.2">
      <c r="A1672" s="272" t="s">
        <v>1661</v>
      </c>
      <c r="B1672" s="216"/>
      <c r="C1672" s="627"/>
      <c r="D1672" s="627" t="s">
        <v>1053</v>
      </c>
      <c r="E1672" s="628"/>
      <c r="F1672" s="2324"/>
      <c r="G1672" s="2324"/>
      <c r="H1672" s="2324"/>
      <c r="I1672" s="2324"/>
      <c r="J1672" s="2324"/>
      <c r="K1672" s="1400"/>
      <c r="L1672" s="1400"/>
      <c r="M1672" s="1400"/>
      <c r="N1672" s="1400"/>
      <c r="O1672" s="1400"/>
      <c r="P1672" s="1400"/>
      <c r="Q1672" s="1400"/>
      <c r="R1672" s="1400"/>
      <c r="S1672" s="1400"/>
      <c r="T1672" s="1400"/>
      <c r="U1672" s="1400"/>
      <c r="V1672" s="1400"/>
      <c r="W1672" s="1400"/>
      <c r="X1672" s="1400"/>
      <c r="Y1672" s="206"/>
      <c r="Z1672" s="141"/>
      <c r="AA1672" s="794">
        <f>IF(F1672="?",0,IF(F1672&lt;&gt;"",1,0))</f>
        <v>0</v>
      </c>
    </row>
    <row r="1673" spans="1:28" ht="9" customHeight="1" x14ac:dyDescent="0.2">
      <c r="A1673" s="269"/>
      <c r="B1673" s="259"/>
      <c r="C1673" s="627"/>
      <c r="D1673" s="627"/>
      <c r="E1673" s="627"/>
      <c r="F1673" s="627"/>
      <c r="G1673" s="627"/>
      <c r="H1673" s="627"/>
      <c r="I1673" s="627"/>
      <c r="J1673" s="627"/>
      <c r="K1673" s="627"/>
      <c r="L1673" s="627"/>
      <c r="M1673" s="627"/>
      <c r="N1673" s="528"/>
      <c r="O1673" s="528"/>
      <c r="P1673" s="528"/>
      <c r="Q1673" s="528"/>
      <c r="R1673" s="627"/>
      <c r="S1673" s="627"/>
      <c r="T1673" s="627"/>
      <c r="U1673" s="528"/>
      <c r="V1673" s="528"/>
      <c r="W1673" s="528"/>
      <c r="X1673" s="528"/>
      <c r="Y1673" s="172"/>
      <c r="Z1673" s="175"/>
      <c r="AA1673" s="794"/>
      <c r="AB1673" s="313"/>
    </row>
    <row r="1674" spans="1:28" s="313" customFormat="1" ht="5.45" customHeight="1" x14ac:dyDescent="0.2">
      <c r="A1674" s="269"/>
      <c r="B1674" s="757"/>
      <c r="C1674" s="758"/>
      <c r="D1674" s="758"/>
      <c r="E1674" s="758"/>
      <c r="F1674" s="758"/>
      <c r="G1674" s="758"/>
      <c r="H1674" s="758"/>
      <c r="I1674" s="758"/>
      <c r="J1674" s="758"/>
      <c r="K1674" s="758"/>
      <c r="L1674" s="758"/>
      <c r="M1674" s="758"/>
      <c r="N1674" s="758"/>
      <c r="O1674" s="758"/>
      <c r="P1674" s="758"/>
      <c r="Q1674" s="758"/>
      <c r="R1674" s="758"/>
      <c r="S1674" s="758"/>
      <c r="T1674" s="758"/>
      <c r="U1674" s="758"/>
      <c r="V1674" s="669"/>
      <c r="W1674" s="669"/>
      <c r="X1674" s="669"/>
      <c r="Y1674" s="669"/>
      <c r="Z1674" s="670"/>
      <c r="AA1674" s="794"/>
    </row>
    <row r="1675" spans="1:28" s="712" customFormat="1" ht="36" customHeight="1" x14ac:dyDescent="0.2">
      <c r="A1675" s="269"/>
      <c r="B1675" s="211"/>
      <c r="C1675" s="2204" t="s">
        <v>751</v>
      </c>
      <c r="D1675" s="2325"/>
      <c r="E1675" s="2325"/>
      <c r="F1675" s="2325"/>
      <c r="G1675" s="2325"/>
      <c r="H1675" s="2325"/>
      <c r="I1675" s="2325"/>
      <c r="J1675" s="2325"/>
      <c r="K1675" s="2325"/>
      <c r="L1675" s="2325"/>
      <c r="M1675" s="2325"/>
      <c r="N1675" s="2325"/>
      <c r="O1675" s="2325"/>
      <c r="P1675" s="2325"/>
      <c r="Q1675" s="2325"/>
      <c r="R1675" s="2325"/>
      <c r="S1675" s="2325"/>
      <c r="T1675" s="2325"/>
      <c r="U1675" s="2325"/>
      <c r="V1675" s="2325"/>
      <c r="W1675" s="2325"/>
      <c r="X1675" s="2326"/>
      <c r="Y1675" s="594"/>
      <c r="Z1675" s="1231"/>
      <c r="AA1675" s="794"/>
      <c r="AB1675" s="313"/>
    </row>
    <row r="1676" spans="1:28" s="313" customFormat="1" ht="5.25" customHeight="1" x14ac:dyDescent="0.2">
      <c r="A1676" s="269"/>
      <c r="B1676" s="216"/>
      <c r="C1676" s="628"/>
      <c r="D1676" s="628"/>
      <c r="E1676" s="628"/>
      <c r="F1676" s="628"/>
      <c r="G1676" s="628"/>
      <c r="H1676" s="628"/>
      <c r="I1676" s="628"/>
      <c r="J1676" s="628"/>
      <c r="K1676" s="628"/>
      <c r="L1676" s="628"/>
      <c r="M1676" s="628"/>
      <c r="N1676" s="628"/>
      <c r="O1676" s="628"/>
      <c r="P1676" s="628"/>
      <c r="Q1676" s="628"/>
      <c r="R1676" s="628"/>
      <c r="S1676" s="628"/>
      <c r="T1676" s="628"/>
      <c r="U1676" s="628"/>
      <c r="V1676" s="628"/>
      <c r="W1676" s="628"/>
      <c r="X1676" s="628"/>
      <c r="Y1676" s="628"/>
      <c r="Z1676" s="141"/>
      <c r="AA1676" s="794"/>
    </row>
    <row r="1677" spans="1:28" s="767" customFormat="1" ht="22.5" customHeight="1" x14ac:dyDescent="0.2">
      <c r="A1677" s="269"/>
      <c r="B1677" s="759"/>
      <c r="C1677" s="624" t="s">
        <v>1047</v>
      </c>
      <c r="D1677" s="624"/>
      <c r="E1677" s="624"/>
      <c r="F1677" s="624"/>
      <c r="G1677" s="624"/>
      <c r="H1677" s="624"/>
      <c r="I1677" s="624"/>
      <c r="J1677" s="624"/>
      <c r="K1677" s="624"/>
      <c r="L1677" s="624"/>
      <c r="M1677" s="624"/>
      <c r="N1677" s="624"/>
      <c r="O1677" s="624"/>
      <c r="P1677" s="624"/>
      <c r="Q1677" s="624"/>
      <c r="R1677" s="627"/>
      <c r="S1677" s="627"/>
      <c r="T1677" s="627"/>
      <c r="U1677" s="627"/>
      <c r="V1677" s="627"/>
      <c r="W1677" s="627"/>
      <c r="X1677" s="627"/>
      <c r="Y1677" s="1228"/>
      <c r="Z1677" s="766"/>
      <c r="AA1677" s="794"/>
      <c r="AB1677" s="313"/>
    </row>
    <row r="1678" spans="1:28" s="313" customFormat="1" ht="5.25" customHeight="1" x14ac:dyDescent="0.2">
      <c r="A1678" s="269"/>
      <c r="B1678" s="216"/>
      <c r="C1678" s="628"/>
      <c r="D1678" s="1230"/>
      <c r="E1678" s="1230"/>
      <c r="F1678" s="628"/>
      <c r="G1678" s="628"/>
      <c r="H1678" s="628"/>
      <c r="I1678" s="628"/>
      <c r="J1678" s="628"/>
      <c r="K1678" s="628"/>
      <c r="L1678" s="628"/>
      <c r="M1678" s="628"/>
      <c r="N1678" s="628"/>
      <c r="O1678" s="628"/>
      <c r="P1678" s="628"/>
      <c r="Q1678" s="628"/>
      <c r="R1678" s="628"/>
      <c r="S1678" s="628"/>
      <c r="T1678" s="628"/>
      <c r="U1678" s="628"/>
      <c r="V1678" s="628"/>
      <c r="W1678" s="628"/>
      <c r="X1678" s="628"/>
      <c r="Y1678" s="628"/>
      <c r="Z1678" s="141"/>
      <c r="AA1678" s="794"/>
    </row>
    <row r="1679" spans="1:28" s="313" customFormat="1" ht="21" customHeight="1" x14ac:dyDescent="0.2">
      <c r="A1679" s="269" t="s">
        <v>1075</v>
      </c>
      <c r="B1679" s="216"/>
      <c r="C1679" s="628" t="s">
        <v>69</v>
      </c>
      <c r="D1679" s="1242"/>
      <c r="E1679" s="1242"/>
      <c r="F1679" s="628"/>
      <c r="G1679" s="628"/>
      <c r="H1679" s="628"/>
      <c r="I1679" s="1785"/>
      <c r="J1679" s="1786"/>
      <c r="K1679" s="1786"/>
      <c r="L1679" s="1786"/>
      <c r="M1679" s="1786"/>
      <c r="N1679" s="1786"/>
      <c r="O1679" s="1786"/>
      <c r="P1679" s="1786"/>
      <c r="Q1679" s="1786"/>
      <c r="R1679" s="1786"/>
      <c r="S1679" s="1786"/>
      <c r="T1679" s="1786"/>
      <c r="U1679" s="1786"/>
      <c r="V1679" s="1786"/>
      <c r="W1679" s="1786"/>
      <c r="X1679" s="1787"/>
      <c r="Y1679" s="628"/>
      <c r="Z1679" s="141"/>
      <c r="AA1679" s="794">
        <f>IF(I1679="?",0,IF(I1679&lt;&gt;"",1,0))</f>
        <v>0</v>
      </c>
    </row>
    <row r="1680" spans="1:28" s="313" customFormat="1" ht="5.25" customHeight="1" x14ac:dyDescent="0.2">
      <c r="A1680" s="269"/>
      <c r="B1680" s="216"/>
      <c r="C1680" s="627"/>
      <c r="D1680" s="1242"/>
      <c r="E1680" s="1242"/>
      <c r="F1680" s="628"/>
      <c r="G1680" s="628"/>
      <c r="H1680" s="628"/>
      <c r="I1680" s="628"/>
      <c r="J1680" s="628"/>
      <c r="K1680" s="628"/>
      <c r="L1680" s="628"/>
      <c r="M1680" s="628"/>
      <c r="N1680" s="628"/>
      <c r="O1680" s="628"/>
      <c r="P1680" s="628"/>
      <c r="Q1680" s="628"/>
      <c r="R1680" s="628"/>
      <c r="S1680" s="628"/>
      <c r="T1680" s="628"/>
      <c r="U1680" s="628"/>
      <c r="V1680" s="628"/>
      <c r="W1680" s="628"/>
      <c r="X1680" s="628"/>
      <c r="Y1680" s="628"/>
      <c r="Z1680" s="141"/>
      <c r="AA1680" s="794"/>
    </row>
    <row r="1681" spans="1:28" s="313" customFormat="1" ht="21" customHeight="1" x14ac:dyDescent="0.2">
      <c r="A1681" s="269" t="s">
        <v>1076</v>
      </c>
      <c r="B1681" s="221"/>
      <c r="C1681" s="628" t="s">
        <v>51</v>
      </c>
      <c r="D1681" s="1242"/>
      <c r="E1681" s="1242"/>
      <c r="F1681" s="628"/>
      <c r="G1681" s="628"/>
      <c r="H1681" s="628"/>
      <c r="I1681" s="1785"/>
      <c r="J1681" s="1786"/>
      <c r="K1681" s="1786"/>
      <c r="L1681" s="1786"/>
      <c r="M1681" s="1786"/>
      <c r="N1681" s="1786"/>
      <c r="O1681" s="1786"/>
      <c r="P1681" s="1786"/>
      <c r="Q1681" s="1786"/>
      <c r="R1681" s="1786"/>
      <c r="S1681" s="1786"/>
      <c r="T1681" s="1786"/>
      <c r="U1681" s="1786"/>
      <c r="V1681" s="1786"/>
      <c r="W1681" s="1786"/>
      <c r="X1681" s="1787"/>
      <c r="Y1681" s="628"/>
      <c r="Z1681" s="141"/>
      <c r="AA1681" s="794">
        <f>IF(I1681="?",0,IF(I1681&lt;&gt;"",1,0))</f>
        <v>0</v>
      </c>
    </row>
    <row r="1682" spans="1:28" s="313" customFormat="1" ht="5.25" customHeight="1" x14ac:dyDescent="0.2">
      <c r="A1682" s="269"/>
      <c r="B1682" s="216"/>
      <c r="C1682" s="627"/>
      <c r="D1682" s="1242"/>
      <c r="E1682" s="1242"/>
      <c r="F1682" s="628"/>
      <c r="G1682" s="628"/>
      <c r="H1682" s="628"/>
      <c r="I1682" s="628"/>
      <c r="J1682" s="628"/>
      <c r="K1682" s="628"/>
      <c r="L1682" s="628"/>
      <c r="M1682" s="628"/>
      <c r="N1682" s="628"/>
      <c r="O1682" s="628"/>
      <c r="P1682" s="628"/>
      <c r="Q1682" s="628"/>
      <c r="R1682" s="628"/>
      <c r="S1682" s="628"/>
      <c r="T1682" s="628"/>
      <c r="U1682" s="628"/>
      <c r="V1682" s="628"/>
      <c r="W1682" s="628"/>
      <c r="X1682" s="628"/>
      <c r="Y1682" s="628"/>
      <c r="Z1682" s="141"/>
      <c r="AA1682" s="794"/>
    </row>
    <row r="1683" spans="1:28" s="313" customFormat="1" ht="21" customHeight="1" x14ac:dyDescent="0.2">
      <c r="A1683" s="269" t="s">
        <v>1078</v>
      </c>
      <c r="B1683" s="221"/>
      <c r="C1683" s="628" t="s">
        <v>205</v>
      </c>
      <c r="D1683" s="1242"/>
      <c r="E1683" s="1242"/>
      <c r="F1683" s="628"/>
      <c r="G1683" s="628"/>
      <c r="H1683" s="628"/>
      <c r="I1683" s="1785"/>
      <c r="J1683" s="1786"/>
      <c r="K1683" s="1786"/>
      <c r="L1683" s="1786"/>
      <c r="M1683" s="1786"/>
      <c r="N1683" s="1786"/>
      <c r="O1683" s="1786"/>
      <c r="P1683" s="1786"/>
      <c r="Q1683" s="1786"/>
      <c r="R1683" s="1786"/>
      <c r="S1683" s="1786"/>
      <c r="T1683" s="1786"/>
      <c r="U1683" s="1786"/>
      <c r="V1683" s="1786"/>
      <c r="W1683" s="1786"/>
      <c r="X1683" s="1787"/>
      <c r="Y1683" s="628"/>
      <c r="Z1683" s="141"/>
      <c r="AA1683" s="794">
        <f>IF(I1683="?",0,IF(I1683&lt;&gt;"",1,0))</f>
        <v>0</v>
      </c>
    </row>
    <row r="1684" spans="1:28" s="313" customFormat="1" ht="5.25" customHeight="1" x14ac:dyDescent="0.2">
      <c r="A1684" s="269"/>
      <c r="B1684" s="214"/>
      <c r="C1684" s="215"/>
      <c r="D1684" s="215"/>
      <c r="E1684" s="215"/>
      <c r="F1684" s="215"/>
      <c r="G1684" s="215"/>
      <c r="H1684" s="215"/>
      <c r="I1684" s="215"/>
      <c r="J1684" s="215"/>
      <c r="K1684" s="215"/>
      <c r="L1684" s="215"/>
      <c r="M1684" s="215"/>
      <c r="N1684" s="215"/>
      <c r="O1684" s="215"/>
      <c r="P1684" s="215"/>
      <c r="Q1684" s="215"/>
      <c r="R1684" s="215"/>
      <c r="S1684" s="215"/>
      <c r="T1684" s="215"/>
      <c r="U1684" s="215"/>
      <c r="V1684" s="215"/>
      <c r="W1684" s="215"/>
      <c r="X1684" s="215"/>
      <c r="Y1684" s="215"/>
      <c r="Z1684" s="145"/>
      <c r="AA1684" s="794"/>
    </row>
    <row r="1685" spans="1:28" s="313" customFormat="1" ht="5.25" customHeight="1" x14ac:dyDescent="0.2">
      <c r="A1685" s="269"/>
      <c r="B1685" s="216"/>
      <c r="C1685" s="628"/>
      <c r="D1685" s="628"/>
      <c r="E1685" s="628"/>
      <c r="F1685" s="628"/>
      <c r="G1685" s="628"/>
      <c r="H1685" s="628"/>
      <c r="I1685" s="628"/>
      <c r="J1685" s="628"/>
      <c r="K1685" s="628"/>
      <c r="L1685" s="628"/>
      <c r="M1685" s="628"/>
      <c r="N1685" s="628"/>
      <c r="O1685" s="628"/>
      <c r="P1685" s="628"/>
      <c r="Q1685" s="628"/>
      <c r="R1685" s="628"/>
      <c r="S1685" s="628"/>
      <c r="T1685" s="628"/>
      <c r="U1685" s="628"/>
      <c r="V1685" s="628"/>
      <c r="W1685" s="628"/>
      <c r="X1685" s="628"/>
      <c r="Y1685" s="628"/>
      <c r="Z1685" s="141"/>
      <c r="AA1685" s="794"/>
    </row>
    <row r="1686" spans="1:28" s="711" customFormat="1" ht="36" customHeight="1" x14ac:dyDescent="0.2">
      <c r="A1686" s="269"/>
      <c r="B1686" s="211"/>
      <c r="C1686" s="2204" t="s">
        <v>750</v>
      </c>
      <c r="D1686" s="2325"/>
      <c r="E1686" s="2325"/>
      <c r="F1686" s="2325"/>
      <c r="G1686" s="2325"/>
      <c r="H1686" s="2325"/>
      <c r="I1686" s="2325"/>
      <c r="J1686" s="2325"/>
      <c r="K1686" s="2325"/>
      <c r="L1686" s="2325"/>
      <c r="M1686" s="2325"/>
      <c r="N1686" s="2325"/>
      <c r="O1686" s="2325"/>
      <c r="P1686" s="2325"/>
      <c r="Q1686" s="2325"/>
      <c r="R1686" s="2325"/>
      <c r="S1686" s="2325"/>
      <c r="T1686" s="2325"/>
      <c r="U1686" s="2325"/>
      <c r="V1686" s="2325"/>
      <c r="W1686" s="2325"/>
      <c r="X1686" s="2326"/>
      <c r="Y1686" s="594"/>
      <c r="Z1686" s="1231"/>
      <c r="AA1686" s="794"/>
      <c r="AB1686" s="313"/>
    </row>
    <row r="1687" spans="1:28" s="313" customFormat="1" ht="5.25" customHeight="1" x14ac:dyDescent="0.2">
      <c r="A1687" s="269"/>
      <c r="B1687" s="214"/>
      <c r="C1687" s="215"/>
      <c r="D1687" s="215"/>
      <c r="E1687" s="215"/>
      <c r="F1687" s="215"/>
      <c r="G1687" s="215"/>
      <c r="H1687" s="215"/>
      <c r="I1687" s="215"/>
      <c r="J1687" s="215"/>
      <c r="K1687" s="215"/>
      <c r="L1687" s="215"/>
      <c r="M1687" s="215"/>
      <c r="N1687" s="215"/>
      <c r="O1687" s="215"/>
      <c r="P1687" s="215"/>
      <c r="Q1687" s="215"/>
      <c r="R1687" s="215"/>
      <c r="S1687" s="215"/>
      <c r="T1687" s="215"/>
      <c r="U1687" s="215"/>
      <c r="V1687" s="215"/>
      <c r="W1687" s="215"/>
      <c r="X1687" s="215"/>
      <c r="Y1687" s="215"/>
      <c r="Z1687" s="145"/>
      <c r="AA1687" s="794"/>
    </row>
    <row r="1688" spans="1:28" s="313" customFormat="1" ht="5.25" customHeight="1" x14ac:dyDescent="0.2">
      <c r="A1688" s="269"/>
      <c r="B1688" s="216"/>
      <c r="C1688" s="628"/>
      <c r="D1688" s="628"/>
      <c r="E1688" s="628"/>
      <c r="F1688" s="628"/>
      <c r="G1688" s="628"/>
      <c r="H1688" s="628"/>
      <c r="I1688" s="628"/>
      <c r="J1688" s="628"/>
      <c r="K1688" s="628"/>
      <c r="L1688" s="628"/>
      <c r="M1688" s="628"/>
      <c r="N1688" s="628"/>
      <c r="O1688" s="628"/>
      <c r="P1688" s="628"/>
      <c r="Q1688" s="628"/>
      <c r="R1688" s="628"/>
      <c r="S1688" s="628"/>
      <c r="T1688" s="628"/>
      <c r="U1688" s="628"/>
      <c r="V1688" s="628"/>
      <c r="W1688" s="628"/>
      <c r="X1688" s="628"/>
      <c r="Y1688" s="628"/>
      <c r="Z1688" s="141"/>
      <c r="AA1688" s="794"/>
    </row>
    <row r="1689" spans="1:28" s="313" customFormat="1" ht="30.75" customHeight="1" x14ac:dyDescent="0.2">
      <c r="A1689" s="269" t="s">
        <v>1077</v>
      </c>
      <c r="B1689" s="216"/>
      <c r="C1689" s="1782" t="s">
        <v>837</v>
      </c>
      <c r="D1689" s="1782"/>
      <c r="E1689" s="1782"/>
      <c r="F1689" s="1782"/>
      <c r="G1689" s="1782"/>
      <c r="H1689" s="1782"/>
      <c r="I1689" s="1782"/>
      <c r="J1689" s="1782"/>
      <c r="K1689" s="1782"/>
      <c r="L1689" s="1782"/>
      <c r="M1689" s="1782"/>
      <c r="N1689" s="1675"/>
      <c r="O1689" s="1675"/>
      <c r="P1689" s="1675"/>
      <c r="Q1689" s="1675"/>
      <c r="R1689" s="1675"/>
      <c r="S1689" s="1675"/>
      <c r="T1689" s="1675"/>
      <c r="U1689" s="1229"/>
      <c r="V1689" s="1229"/>
      <c r="W1689" s="1358" t="s">
        <v>849</v>
      </c>
      <c r="X1689" s="1359"/>
      <c r="Y1689" s="628"/>
      <c r="Z1689" s="141"/>
      <c r="AA1689" s="794">
        <f>IF(W1689="?",0,IF(W1689&lt;&gt;"",1,0))</f>
        <v>0</v>
      </c>
    </row>
    <row r="1690" spans="1:28" s="313" customFormat="1" ht="10.5" customHeight="1" x14ac:dyDescent="0.2">
      <c r="A1690" s="265" t="str">
        <f>IF($L$4&lt;&gt;"",$L$4,"")</f>
        <v>00000000</v>
      </c>
      <c r="B1690" s="183"/>
      <c r="C1690" s="184"/>
      <c r="D1690" s="184"/>
      <c r="E1690" s="184"/>
      <c r="F1690" s="184"/>
      <c r="G1690" s="184"/>
      <c r="H1690" s="184"/>
      <c r="I1690" s="184"/>
      <c r="J1690" s="184"/>
      <c r="K1690" s="184"/>
      <c r="L1690" s="184"/>
      <c r="M1690" s="184"/>
      <c r="N1690" s="184"/>
      <c r="O1690" s="184"/>
      <c r="P1690" s="184"/>
      <c r="Q1690" s="184"/>
      <c r="R1690" s="184"/>
      <c r="S1690" s="184"/>
      <c r="T1690" s="184"/>
      <c r="U1690" s="184"/>
      <c r="V1690" s="184"/>
      <c r="W1690" s="184"/>
      <c r="X1690" s="184"/>
      <c r="Y1690" s="184"/>
      <c r="Z1690" s="149"/>
      <c r="AA1690" s="794"/>
    </row>
    <row r="1691" spans="1:28" s="313" customFormat="1" ht="5.25" customHeight="1" x14ac:dyDescent="0.2">
      <c r="A1691" s="269"/>
      <c r="B1691" s="757"/>
      <c r="C1691" s="758"/>
      <c r="D1691" s="758"/>
      <c r="E1691" s="758"/>
      <c r="F1691" s="758"/>
      <c r="G1691" s="758"/>
      <c r="H1691" s="758"/>
      <c r="I1691" s="758"/>
      <c r="J1691" s="758"/>
      <c r="K1691" s="758"/>
      <c r="L1691" s="758"/>
      <c r="M1691" s="758"/>
      <c r="N1691" s="758"/>
      <c r="O1691" s="758"/>
      <c r="P1691" s="758"/>
      <c r="Q1691" s="758"/>
      <c r="R1691" s="758"/>
      <c r="S1691" s="758"/>
      <c r="T1691" s="758"/>
      <c r="U1691" s="758"/>
      <c r="V1691" s="669"/>
      <c r="W1691" s="669"/>
      <c r="X1691" s="669"/>
      <c r="Y1691" s="669"/>
      <c r="Z1691" s="670"/>
      <c r="AA1691" s="794"/>
    </row>
    <row r="1692" spans="1:28" s="313" customFormat="1" ht="21" customHeight="1" x14ac:dyDescent="0.2">
      <c r="A1692" s="269"/>
      <c r="B1692" s="259"/>
      <c r="C1692" s="2361" t="s">
        <v>942</v>
      </c>
      <c r="D1692" s="2074"/>
      <c r="E1692" s="2074"/>
      <c r="F1692" s="2074"/>
      <c r="G1692" s="693" t="s">
        <v>1057</v>
      </c>
      <c r="H1692" s="1432" t="str">
        <f>$L$10</f>
        <v/>
      </c>
      <c r="I1692" s="2362"/>
      <c r="J1692" s="2362"/>
      <c r="K1692" s="2362"/>
      <c r="L1692" s="2362"/>
      <c r="M1692" s="2362"/>
      <c r="N1692" s="2362"/>
      <c r="O1692" s="2362"/>
      <c r="P1692" s="2362"/>
      <c r="Q1692" s="2362"/>
      <c r="R1692" s="2362"/>
      <c r="S1692" s="2362"/>
      <c r="T1692" s="2363"/>
      <c r="U1692" s="2364" t="str">
        <f>$L$4</f>
        <v>00000000</v>
      </c>
      <c r="V1692" s="2365"/>
      <c r="W1692" s="2365"/>
      <c r="X1692" s="2366"/>
      <c r="Y1692" s="672"/>
      <c r="Z1692" s="175"/>
      <c r="AA1692" s="794">
        <f>IF(SUM(AA1693:AA1766)&gt;0,10000,0)</f>
        <v>0</v>
      </c>
    </row>
    <row r="1693" spans="1:28" ht="9" customHeight="1" x14ac:dyDescent="0.2">
      <c r="A1693" s="269"/>
      <c r="B1693" s="150"/>
      <c r="C1693" s="628"/>
      <c r="D1693" s="628"/>
      <c r="E1693" s="628"/>
      <c r="F1693" s="628"/>
      <c r="G1693" s="628"/>
      <c r="H1693" s="628"/>
      <c r="I1693" s="628"/>
      <c r="J1693" s="628"/>
      <c r="K1693" s="628"/>
      <c r="L1693" s="628"/>
      <c r="M1693" s="628"/>
      <c r="N1693" s="628"/>
      <c r="O1693" s="628"/>
      <c r="P1693" s="628"/>
      <c r="Q1693" s="628"/>
      <c r="R1693" s="628"/>
      <c r="S1693" s="628"/>
      <c r="T1693" s="628"/>
      <c r="U1693" s="628"/>
      <c r="V1693" s="628"/>
      <c r="W1693" s="628"/>
      <c r="X1693" s="628"/>
      <c r="Y1693" s="179"/>
      <c r="Z1693" s="175"/>
      <c r="AA1693" s="794"/>
      <c r="AB1693" s="313"/>
    </row>
    <row r="1694" spans="1:28" ht="21" customHeight="1" x14ac:dyDescent="0.2">
      <c r="A1694" s="272" t="s">
        <v>1070</v>
      </c>
      <c r="B1694" s="150"/>
      <c r="C1694" s="628"/>
      <c r="D1694" s="664"/>
      <c r="E1694" s="664" t="s">
        <v>1141</v>
      </c>
      <c r="F1694" s="2351"/>
      <c r="G1694" s="2352"/>
      <c r="H1694" s="2352"/>
      <c r="I1694" s="2352"/>
      <c r="J1694" s="2352"/>
      <c r="K1694" s="2352"/>
      <c r="L1694" s="2352"/>
      <c r="M1694" s="2352"/>
      <c r="N1694" s="2352"/>
      <c r="O1694" s="2352"/>
      <c r="P1694" s="2352"/>
      <c r="Q1694" s="2352"/>
      <c r="R1694" s="2352"/>
      <c r="S1694" s="2352"/>
      <c r="T1694" s="2352"/>
      <c r="U1694" s="2352"/>
      <c r="V1694" s="2352"/>
      <c r="W1694" s="2352"/>
      <c r="X1694" s="2352"/>
      <c r="Y1694" s="179"/>
      <c r="Z1694" s="175"/>
      <c r="AA1694" s="794">
        <f>IF(F1694="?",0,IF(F1694&lt;&gt;"",1,0))</f>
        <v>0</v>
      </c>
      <c r="AB1694" s="313"/>
    </row>
    <row r="1695" spans="1:28" s="313" customFormat="1" ht="5.25" customHeight="1" x14ac:dyDescent="0.2">
      <c r="A1695" s="269"/>
      <c r="B1695" s="216"/>
      <c r="C1695" s="664"/>
      <c r="D1695" s="664"/>
      <c r="E1695" s="628"/>
      <c r="F1695" s="628"/>
      <c r="G1695" s="628"/>
      <c r="H1695" s="628"/>
      <c r="I1695" s="628"/>
      <c r="J1695" s="628"/>
      <c r="K1695" s="628"/>
      <c r="L1695" s="628"/>
      <c r="M1695" s="628"/>
      <c r="N1695" s="628"/>
      <c r="O1695" s="628"/>
      <c r="P1695" s="628"/>
      <c r="Q1695" s="628"/>
      <c r="R1695" s="664"/>
      <c r="S1695" s="664"/>
      <c r="T1695" s="664"/>
      <c r="U1695" s="664"/>
      <c r="V1695" s="664"/>
      <c r="W1695" s="664"/>
      <c r="X1695" s="628"/>
      <c r="Y1695" s="1232"/>
      <c r="Z1695" s="141"/>
      <c r="AA1695" s="794"/>
    </row>
    <row r="1696" spans="1:28" ht="21" customHeight="1" x14ac:dyDescent="0.2">
      <c r="A1696" s="272" t="s">
        <v>1071</v>
      </c>
      <c r="B1696" s="150"/>
      <c r="C1696" s="628"/>
      <c r="D1696" s="628"/>
      <c r="E1696" s="664" t="s">
        <v>799</v>
      </c>
      <c r="F1696" s="2351"/>
      <c r="G1696" s="2352"/>
      <c r="H1696" s="628"/>
      <c r="I1696" s="664" t="s">
        <v>693</v>
      </c>
      <c r="J1696" s="2351"/>
      <c r="K1696" s="2352"/>
      <c r="L1696" s="2352"/>
      <c r="M1696" s="2352"/>
      <c r="N1696" s="2352"/>
      <c r="O1696" s="2352"/>
      <c r="P1696" s="2352"/>
      <c r="Q1696" s="2352"/>
      <c r="R1696" s="2352"/>
      <c r="S1696" s="2352"/>
      <c r="T1696" s="2352"/>
      <c r="U1696" s="2352"/>
      <c r="V1696" s="2352"/>
      <c r="W1696" s="2352"/>
      <c r="X1696" s="2352"/>
      <c r="Y1696" s="179"/>
      <c r="Z1696" s="175"/>
      <c r="AA1696" s="794">
        <f>IF(F1696="?",0,IF(F1696&lt;&gt;"",1,0))+IF(J1696="?",0,IF(J1696&lt;&gt;"",1,0))</f>
        <v>0</v>
      </c>
      <c r="AB1696" s="313"/>
    </row>
    <row r="1697" spans="1:28" ht="9" customHeight="1" x14ac:dyDescent="0.2">
      <c r="A1697" s="269"/>
      <c r="B1697" s="259"/>
      <c r="C1697" s="627"/>
      <c r="D1697" s="627"/>
      <c r="E1697" s="627"/>
      <c r="F1697" s="627"/>
      <c r="G1697" s="627"/>
      <c r="H1697" s="627"/>
      <c r="I1697" s="627"/>
      <c r="J1697" s="627"/>
      <c r="K1697" s="627"/>
      <c r="L1697" s="627"/>
      <c r="M1697" s="627"/>
      <c r="N1697" s="627"/>
      <c r="O1697" s="627"/>
      <c r="P1697" s="627"/>
      <c r="Q1697" s="627"/>
      <c r="R1697" s="627"/>
      <c r="S1697" s="627"/>
      <c r="T1697" s="627"/>
      <c r="U1697" s="627"/>
      <c r="V1697" s="627"/>
      <c r="W1697" s="627"/>
      <c r="X1697" s="627"/>
      <c r="Y1697" s="206"/>
      <c r="Z1697" s="175"/>
      <c r="AA1697" s="794"/>
      <c r="AB1697" s="313"/>
    </row>
    <row r="1698" spans="1:28" s="313" customFormat="1" ht="12" customHeight="1" x14ac:dyDescent="0.2">
      <c r="A1698" s="269"/>
      <c r="B1698" s="216"/>
      <c r="C1698" s="1139"/>
      <c r="D1698" s="1135"/>
      <c r="E1698" s="1136"/>
      <c r="F1698" s="1136"/>
      <c r="G1698" s="1136"/>
      <c r="H1698" s="1142"/>
      <c r="I1698" s="2353" t="s">
        <v>1489</v>
      </c>
      <c r="J1698" s="2354"/>
      <c r="K1698" s="2354"/>
      <c r="L1698" s="2354"/>
      <c r="M1698" s="2354"/>
      <c r="N1698" s="2354"/>
      <c r="O1698" s="2354"/>
      <c r="P1698" s="2354"/>
      <c r="Q1698" s="2355" t="s">
        <v>1490</v>
      </c>
      <c r="R1698" s="2356"/>
      <c r="S1698" s="2356"/>
      <c r="T1698" s="2356"/>
      <c r="U1698" s="2356"/>
      <c r="V1698" s="2356"/>
      <c r="W1698" s="2356"/>
      <c r="X1698" s="2357"/>
      <c r="Y1698" s="1232"/>
      <c r="Z1698" s="141"/>
      <c r="AA1698" s="794"/>
    </row>
    <row r="1699" spans="1:28" s="313" customFormat="1" ht="7.5" customHeight="1" thickBot="1" x14ac:dyDescent="0.25">
      <c r="A1699" s="269"/>
      <c r="B1699" s="216"/>
      <c r="C1699" s="1139"/>
      <c r="D1699" s="1135"/>
      <c r="E1699" s="1136"/>
      <c r="F1699" s="1136"/>
      <c r="G1699" s="1136"/>
      <c r="H1699" s="1140"/>
      <c r="I1699" s="1143"/>
      <c r="J1699" s="708"/>
      <c r="K1699" s="708"/>
      <c r="L1699" s="708"/>
      <c r="M1699" s="708"/>
      <c r="N1699" s="708"/>
      <c r="O1699" s="708"/>
      <c r="P1699" s="708"/>
      <c r="Q1699" s="1143"/>
      <c r="R1699" s="1145"/>
      <c r="S1699" s="1145"/>
      <c r="T1699" s="1145"/>
      <c r="U1699" s="1145"/>
      <c r="V1699" s="1145"/>
      <c r="W1699" s="1145"/>
      <c r="X1699" s="1144"/>
      <c r="Y1699" s="1232"/>
      <c r="Z1699" s="141"/>
      <c r="AA1699" s="794"/>
    </row>
    <row r="1700" spans="1:28" s="313" customFormat="1" ht="24.75" customHeight="1" thickTop="1" thickBot="1" x14ac:dyDescent="0.25">
      <c r="A1700" s="272" t="s">
        <v>1585</v>
      </c>
      <c r="B1700" s="216"/>
      <c r="C1700" s="2358" t="s">
        <v>1535</v>
      </c>
      <c r="D1700" s="2359"/>
      <c r="E1700" s="2359"/>
      <c r="F1700" s="2359"/>
      <c r="G1700" s="2359"/>
      <c r="H1700" s="2360"/>
      <c r="I1700" s="2313" t="s">
        <v>849</v>
      </c>
      <c r="J1700" s="2327"/>
      <c r="K1700" s="2328"/>
      <c r="L1700" s="2329"/>
      <c r="M1700" s="2329"/>
      <c r="N1700" s="1363"/>
      <c r="O1700" s="1363"/>
      <c r="P1700" s="1363"/>
      <c r="Q1700" s="2313" t="s">
        <v>849</v>
      </c>
      <c r="R1700" s="2327"/>
      <c r="S1700" s="2328"/>
      <c r="T1700" s="2330"/>
      <c r="U1700" s="2330"/>
      <c r="V1700" s="2331"/>
      <c r="W1700" s="2331"/>
      <c r="X1700" s="2318"/>
      <c r="Y1700" s="1243"/>
      <c r="Z1700" s="141"/>
      <c r="AA1700" s="794">
        <f>IF(I1700="?",0,IF(I1700&lt;&gt;"",1,0))+IF(K1700="?",0,IF(K1700&lt;&gt;"",1,0))+IF(Q1700="?",0,IF(Q1700&lt;&gt;"",1,0))+IF(S1700="?",0,IF(S1700&lt;&gt;"",1,0))</f>
        <v>0</v>
      </c>
    </row>
    <row r="1701" spans="1:28" s="313" customFormat="1" ht="6.75" customHeight="1" thickTop="1" x14ac:dyDescent="0.2">
      <c r="A1701" s="269"/>
      <c r="B1701" s="216"/>
      <c r="C1701" s="1141"/>
      <c r="D1701" s="1134"/>
      <c r="E1701" s="215"/>
      <c r="F1701" s="215"/>
      <c r="G1701" s="215"/>
      <c r="H1701" s="1138"/>
      <c r="I1701" s="1146"/>
      <c r="J1701" s="227"/>
      <c r="K1701" s="227"/>
      <c r="L1701" s="227"/>
      <c r="M1701" s="227"/>
      <c r="N1701" s="227"/>
      <c r="O1701" s="227"/>
      <c r="P1701" s="1147"/>
      <c r="Q1701" s="1146"/>
      <c r="R1701" s="227"/>
      <c r="S1701" s="227"/>
      <c r="T1701" s="227"/>
      <c r="U1701" s="227"/>
      <c r="V1701" s="227"/>
      <c r="W1701" s="227"/>
      <c r="X1701" s="1147"/>
      <c r="Y1701" s="1243"/>
      <c r="Z1701" s="141"/>
      <c r="AA1701" s="794"/>
    </row>
    <row r="1702" spans="1:28" s="313" customFormat="1" ht="5.25" customHeight="1" thickBot="1" x14ac:dyDescent="0.25">
      <c r="A1702" s="269"/>
      <c r="B1702" s="216"/>
      <c r="C1702" s="1139"/>
      <c r="D1702" s="1135"/>
      <c r="E1702" s="1136"/>
      <c r="F1702" s="1136"/>
      <c r="G1702" s="1136"/>
      <c r="H1702" s="1140"/>
      <c r="I1702" s="1143"/>
      <c r="J1702" s="708"/>
      <c r="K1702" s="708"/>
      <c r="L1702" s="708"/>
      <c r="M1702" s="708"/>
      <c r="N1702" s="708"/>
      <c r="O1702" s="708"/>
      <c r="P1702" s="1144"/>
      <c r="Q1702" s="1143"/>
      <c r="R1702" s="708"/>
      <c r="S1702" s="708"/>
      <c r="T1702" s="708"/>
      <c r="U1702" s="708"/>
      <c r="V1702" s="708"/>
      <c r="W1702" s="708"/>
      <c r="X1702" s="1144"/>
      <c r="Y1702" s="1243"/>
      <c r="Z1702" s="141"/>
      <c r="AA1702" s="794"/>
    </row>
    <row r="1703" spans="1:28" s="313" customFormat="1" ht="24.75" customHeight="1" thickTop="1" thickBot="1" x14ac:dyDescent="0.25">
      <c r="A1703" s="272" t="s">
        <v>1586</v>
      </c>
      <c r="B1703" s="216"/>
      <c r="C1703" s="1137" t="s">
        <v>1515</v>
      </c>
      <c r="D1703" s="664"/>
      <c r="E1703" s="628"/>
      <c r="F1703" s="628"/>
      <c r="G1703" s="628"/>
      <c r="H1703" s="628"/>
      <c r="I1703" s="2313" t="s">
        <v>849</v>
      </c>
      <c r="J1703" s="2327"/>
      <c r="K1703" s="2328"/>
      <c r="L1703" s="2329"/>
      <c r="M1703" s="2329"/>
      <c r="N1703" s="1363"/>
      <c r="O1703" s="1363"/>
      <c r="P1703" s="1363"/>
      <c r="Q1703" s="2313" t="s">
        <v>849</v>
      </c>
      <c r="R1703" s="2327"/>
      <c r="S1703" s="2328"/>
      <c r="T1703" s="2330"/>
      <c r="U1703" s="2330"/>
      <c r="V1703" s="2331"/>
      <c r="W1703" s="2331"/>
      <c r="X1703" s="2318"/>
      <c r="Y1703" s="1243"/>
      <c r="Z1703" s="141"/>
      <c r="AA1703" s="794">
        <f>IF(I1703="?",0,IF(I1703&lt;&gt;"",1,0))+IF(K1703="?",0,IF(K1703&lt;&gt;"",1,0))+IF(Q1703="?",0,IF(Q1703&lt;&gt;"",1,0))+IF(S1703="?",0,IF(S1703&lt;&gt;"",1,0))</f>
        <v>0</v>
      </c>
    </row>
    <row r="1704" spans="1:28" s="313" customFormat="1" ht="5.25" customHeight="1" thickTop="1" x14ac:dyDescent="0.2">
      <c r="A1704" s="269"/>
      <c r="B1704" s="216"/>
      <c r="C1704" s="1141"/>
      <c r="D1704" s="1134"/>
      <c r="E1704" s="215"/>
      <c r="F1704" s="215"/>
      <c r="G1704" s="215"/>
      <c r="H1704" s="1138"/>
      <c r="I1704" s="1146"/>
      <c r="J1704" s="227"/>
      <c r="K1704" s="227"/>
      <c r="L1704" s="227"/>
      <c r="M1704" s="227"/>
      <c r="N1704" s="227"/>
      <c r="O1704" s="227"/>
      <c r="P1704" s="227"/>
      <c r="Q1704" s="1146"/>
      <c r="R1704" s="1148"/>
      <c r="S1704" s="1148"/>
      <c r="T1704" s="1148"/>
      <c r="U1704" s="1148"/>
      <c r="V1704" s="1148"/>
      <c r="W1704" s="1148"/>
      <c r="X1704" s="1147"/>
      <c r="Y1704" s="1243"/>
      <c r="Z1704" s="141"/>
      <c r="AA1704" s="794"/>
    </row>
    <row r="1705" spans="1:28" s="313" customFormat="1" ht="9" customHeight="1" x14ac:dyDescent="0.2">
      <c r="A1705" s="269"/>
      <c r="B1705" s="216"/>
      <c r="C1705" s="664"/>
      <c r="D1705" s="664"/>
      <c r="E1705" s="628"/>
      <c r="F1705" s="628"/>
      <c r="G1705" s="628"/>
      <c r="H1705" s="628"/>
      <c r="I1705" s="628"/>
      <c r="J1705" s="628"/>
      <c r="K1705" s="628"/>
      <c r="L1705" s="628"/>
      <c r="M1705" s="628"/>
      <c r="N1705" s="628"/>
      <c r="O1705" s="628"/>
      <c r="P1705" s="628"/>
      <c r="Q1705" s="628"/>
      <c r="R1705" s="664"/>
      <c r="S1705" s="664"/>
      <c r="T1705" s="664"/>
      <c r="U1705" s="664"/>
      <c r="V1705" s="664"/>
      <c r="W1705" s="664"/>
      <c r="X1705" s="628"/>
      <c r="Y1705" s="1243"/>
      <c r="Z1705" s="141"/>
      <c r="AA1705" s="794"/>
    </row>
    <row r="1706" spans="1:28" s="313" customFormat="1" ht="24" customHeight="1" x14ac:dyDescent="0.2">
      <c r="A1706" s="272" t="s">
        <v>1072</v>
      </c>
      <c r="B1706" s="216"/>
      <c r="C1706" s="2332" t="s">
        <v>1146</v>
      </c>
      <c r="D1706" s="2333"/>
      <c r="E1706" s="2333"/>
      <c r="F1706" s="2333"/>
      <c r="G1706" s="2333"/>
      <c r="H1706" s="2333"/>
      <c r="I1706" s="2333"/>
      <c r="J1706" s="2333"/>
      <c r="K1706" s="2333"/>
      <c r="L1706" s="2333"/>
      <c r="M1706" s="2333"/>
      <c r="N1706" s="2333"/>
      <c r="O1706" s="2333"/>
      <c r="P1706" s="2333"/>
      <c r="Q1706" s="2333"/>
      <c r="R1706" s="2333"/>
      <c r="S1706" s="2333"/>
      <c r="T1706" s="2333"/>
      <c r="U1706" s="1241"/>
      <c r="V1706" s="1213" t="s">
        <v>849</v>
      </c>
      <c r="W1706" s="93"/>
      <c r="X1706" s="1213" t="s">
        <v>849</v>
      </c>
      <c r="Y1706" s="664"/>
      <c r="Z1706" s="141"/>
      <c r="AA1706" s="794">
        <f>IF(V1706="?",0,IF(V1706&lt;&gt;"",1,0))+IF(X1706="?",0,IF(X1706&lt;&gt;"",1,0))</f>
        <v>0</v>
      </c>
    </row>
    <row r="1707" spans="1:28" s="313" customFormat="1" ht="9" customHeight="1" x14ac:dyDescent="0.2">
      <c r="A1707" s="269"/>
      <c r="B1707" s="216"/>
      <c r="C1707" s="664"/>
      <c r="D1707" s="664"/>
      <c r="E1707" s="628"/>
      <c r="F1707" s="628"/>
      <c r="G1707" s="628"/>
      <c r="H1707" s="628"/>
      <c r="I1707" s="628"/>
      <c r="J1707" s="628"/>
      <c r="K1707" s="628"/>
      <c r="L1707" s="628"/>
      <c r="M1707" s="628"/>
      <c r="N1707" s="628"/>
      <c r="O1707" s="628"/>
      <c r="P1707" s="628"/>
      <c r="Q1707" s="628"/>
      <c r="R1707" s="664"/>
      <c r="S1707" s="664"/>
      <c r="T1707" s="664"/>
      <c r="U1707" s="664"/>
      <c r="V1707" s="664"/>
      <c r="W1707" s="664"/>
      <c r="X1707" s="628"/>
      <c r="Y1707" s="1243"/>
      <c r="Z1707" s="141"/>
      <c r="AA1707" s="794"/>
    </row>
    <row r="1708" spans="1:28" s="313" customFormat="1" ht="21" customHeight="1" x14ac:dyDescent="0.2">
      <c r="A1708" s="272" t="s">
        <v>1073</v>
      </c>
      <c r="B1708" s="216"/>
      <c r="C1708" s="664"/>
      <c r="D1708" s="664"/>
      <c r="E1708" s="664"/>
      <c r="F1708" s="664"/>
      <c r="G1708" s="664"/>
      <c r="H1708" s="664" t="s">
        <v>1042</v>
      </c>
      <c r="I1708" s="2334" t="s">
        <v>849</v>
      </c>
      <c r="J1708" s="2335"/>
      <c r="K1708" s="2335"/>
      <c r="L1708" s="2335"/>
      <c r="M1708" s="2336"/>
      <c r="N1708" s="2336"/>
      <c r="O1708" s="2336"/>
      <c r="P1708" s="2336"/>
      <c r="Q1708" s="2336"/>
      <c r="R1708" s="2336"/>
      <c r="S1708" s="2336"/>
      <c r="T1708" s="2336"/>
      <c r="U1708" s="2336"/>
      <c r="V1708" s="2336"/>
      <c r="W1708" s="2336"/>
      <c r="X1708" s="2337"/>
      <c r="Y1708" s="1243"/>
      <c r="Z1708" s="141"/>
      <c r="AA1708" s="794">
        <f>IF(I1708="?",0,IF(I1708&lt;&gt;"",1,0))</f>
        <v>0</v>
      </c>
    </row>
    <row r="1709" spans="1:28" s="313" customFormat="1" ht="5.25" customHeight="1" x14ac:dyDescent="0.2">
      <c r="A1709" s="269"/>
      <c r="B1709" s="216"/>
      <c r="C1709" s="664"/>
      <c r="D1709" s="664"/>
      <c r="E1709" s="628"/>
      <c r="F1709" s="628"/>
      <c r="G1709" s="628"/>
      <c r="H1709" s="628"/>
      <c r="I1709" s="628"/>
      <c r="J1709" s="628"/>
      <c r="K1709" s="628"/>
      <c r="L1709" s="628"/>
      <c r="M1709" s="628"/>
      <c r="N1709" s="628"/>
      <c r="O1709" s="628"/>
      <c r="P1709" s="628"/>
      <c r="Q1709" s="628"/>
      <c r="R1709" s="664"/>
      <c r="S1709" s="664"/>
      <c r="T1709" s="664"/>
      <c r="U1709" s="664"/>
      <c r="V1709" s="664"/>
      <c r="W1709" s="664"/>
      <c r="X1709" s="628"/>
      <c r="Y1709" s="1243"/>
      <c r="Z1709" s="141"/>
      <c r="AA1709" s="794"/>
    </row>
    <row r="1710" spans="1:28" s="313" customFormat="1" ht="21" customHeight="1" x14ac:dyDescent="0.2">
      <c r="A1710" s="272" t="s">
        <v>1079</v>
      </c>
      <c r="B1710" s="216"/>
      <c r="C1710" s="628" t="s">
        <v>1517</v>
      </c>
      <c r="D1710" s="664"/>
      <c r="E1710" s="664"/>
      <c r="F1710" s="664"/>
      <c r="G1710" s="664"/>
      <c r="H1710" s="664"/>
      <c r="I1710" s="664"/>
      <c r="J1710" s="664"/>
      <c r="K1710" s="664"/>
      <c r="L1710" s="664"/>
      <c r="M1710" s="664"/>
      <c r="N1710" s="664"/>
      <c r="O1710" s="664"/>
      <c r="P1710" s="664"/>
      <c r="Q1710" s="1213" t="s">
        <v>849</v>
      </c>
      <c r="R1710" s="627" t="s">
        <v>1050</v>
      </c>
      <c r="S1710" s="1243"/>
      <c r="T1710" s="1213" t="s">
        <v>849</v>
      </c>
      <c r="U1710" s="627" t="s">
        <v>1051</v>
      </c>
      <c r="V1710" s="1243"/>
      <c r="W1710" s="1213" t="s">
        <v>849</v>
      </c>
      <c r="X1710" s="627" t="s">
        <v>1052</v>
      </c>
      <c r="Y1710" s="1243"/>
      <c r="Z1710" s="141"/>
      <c r="AA1710" s="794">
        <f>IF(Q1710="?",0,IF(Q1710&lt;&gt;"",1,0))+IF(T1710="?",0,IF(T1710&lt;&gt;"",1,0))+IF(W1710="?",0,IF(W1710&lt;&gt;"",1,0))</f>
        <v>0</v>
      </c>
    </row>
    <row r="1711" spans="1:28" ht="9" customHeight="1" x14ac:dyDescent="0.2">
      <c r="A1711" s="269"/>
      <c r="B1711" s="259"/>
      <c r="C1711" s="627"/>
      <c r="D1711" s="627"/>
      <c r="E1711" s="627"/>
      <c r="F1711" s="627"/>
      <c r="G1711" s="627"/>
      <c r="H1711" s="627"/>
      <c r="I1711" s="627"/>
      <c r="J1711" s="627"/>
      <c r="K1711" s="627"/>
      <c r="L1711" s="627"/>
      <c r="M1711" s="627"/>
      <c r="N1711" s="627"/>
      <c r="O1711" s="627"/>
      <c r="P1711" s="627"/>
      <c r="Q1711" s="627"/>
      <c r="R1711" s="627"/>
      <c r="S1711" s="627"/>
      <c r="T1711" s="627"/>
      <c r="U1711" s="627"/>
      <c r="V1711" s="627"/>
      <c r="W1711" s="627"/>
      <c r="X1711" s="627"/>
      <c r="Y1711" s="206"/>
      <c r="Z1711" s="175"/>
      <c r="AA1711" s="794"/>
      <c r="AB1711" s="313"/>
    </row>
    <row r="1712" spans="1:28" s="312" customFormat="1" ht="27" customHeight="1" x14ac:dyDescent="0.2">
      <c r="A1712" s="397" t="s">
        <v>219</v>
      </c>
      <c r="B1712" s="155"/>
      <c r="C1712" s="2338" t="s">
        <v>1521</v>
      </c>
      <c r="D1712" s="2339"/>
      <c r="E1712" s="2339"/>
      <c r="F1712" s="2339"/>
      <c r="G1712" s="2339"/>
      <c r="H1712" s="2339"/>
      <c r="I1712" s="2339"/>
      <c r="J1712" s="2339"/>
      <c r="K1712" s="2339"/>
      <c r="L1712" s="2339"/>
      <c r="M1712" s="2339"/>
      <c r="N1712" s="2339"/>
      <c r="O1712" s="2339"/>
      <c r="P1712" s="2339"/>
      <c r="Q1712" s="2339"/>
      <c r="R1712" s="2339"/>
      <c r="S1712" s="2339"/>
      <c r="T1712" s="2340"/>
      <c r="U1712" s="2340"/>
      <c r="V1712" s="2340"/>
      <c r="W1712" s="2340"/>
      <c r="X1712" s="2341"/>
      <c r="Y1712" s="225"/>
      <c r="Z1712" s="156"/>
      <c r="AA1712" s="794"/>
      <c r="AB1712" s="313"/>
    </row>
    <row r="1713" spans="1:28" ht="5.25" customHeight="1" x14ac:dyDescent="0.2">
      <c r="A1713" s="269"/>
      <c r="B1713" s="259"/>
      <c r="C1713" s="627"/>
      <c r="D1713" s="627"/>
      <c r="E1713" s="627"/>
      <c r="F1713" s="627"/>
      <c r="G1713" s="627"/>
      <c r="H1713" s="627"/>
      <c r="I1713" s="627"/>
      <c r="J1713" s="627"/>
      <c r="K1713" s="627"/>
      <c r="L1713" s="627"/>
      <c r="M1713" s="627"/>
      <c r="N1713" s="627"/>
      <c r="O1713" s="627"/>
      <c r="P1713" s="627"/>
      <c r="Q1713" s="627"/>
      <c r="R1713" s="627"/>
      <c r="S1713" s="627"/>
      <c r="T1713" s="627"/>
      <c r="U1713" s="627"/>
      <c r="V1713" s="627"/>
      <c r="W1713" s="627"/>
      <c r="X1713" s="627"/>
      <c r="Y1713" s="206"/>
      <c r="Z1713" s="175"/>
      <c r="AA1713" s="794"/>
      <c r="AB1713" s="313"/>
    </row>
    <row r="1714" spans="1:28" s="313" customFormat="1" ht="21" customHeight="1" x14ac:dyDescent="0.2">
      <c r="A1714" s="272" t="s">
        <v>1251</v>
      </c>
      <c r="B1714" s="216"/>
      <c r="C1714" s="2342" t="s">
        <v>1370</v>
      </c>
      <c r="D1714" s="2342"/>
      <c r="E1714" s="2342"/>
      <c r="F1714" s="2342"/>
      <c r="G1714" s="2342"/>
      <c r="H1714" s="2342"/>
      <c r="I1714" s="2342"/>
      <c r="J1714" s="2342"/>
      <c r="K1714" s="2342"/>
      <c r="L1714" s="2342"/>
      <c r="M1714" s="664"/>
      <c r="N1714" s="2343"/>
      <c r="O1714" s="2344"/>
      <c r="P1714" s="2345"/>
      <c r="Q1714" s="627" t="s">
        <v>783</v>
      </c>
      <c r="R1714" s="664"/>
      <c r="S1714" s="664"/>
      <c r="T1714" s="2343"/>
      <c r="U1714" s="2343"/>
      <c r="V1714" s="2343"/>
      <c r="W1714" s="627" t="s">
        <v>1043</v>
      </c>
      <c r="X1714" s="664"/>
      <c r="Y1714" s="664"/>
      <c r="Z1714" s="141"/>
      <c r="AA1714" s="794">
        <f>IF(N1714="?",0,IF(N1714&lt;&gt;"",1,0))+IF(T1714="?",0,IF(T1714&lt;&gt;"",1,0))</f>
        <v>0</v>
      </c>
    </row>
    <row r="1715" spans="1:28" s="313" customFormat="1" ht="5.25" customHeight="1" x14ac:dyDescent="0.2">
      <c r="A1715" s="269"/>
      <c r="B1715" s="216"/>
      <c r="C1715" s="664"/>
      <c r="D1715" s="664"/>
      <c r="E1715" s="628"/>
      <c r="F1715" s="628"/>
      <c r="G1715" s="628"/>
      <c r="H1715" s="628"/>
      <c r="I1715" s="628"/>
      <c r="J1715" s="628"/>
      <c r="K1715" s="628"/>
      <c r="L1715" s="628"/>
      <c r="M1715" s="628"/>
      <c r="N1715" s="628"/>
      <c r="O1715" s="628"/>
      <c r="P1715" s="628"/>
      <c r="Q1715" s="628"/>
      <c r="R1715" s="664"/>
      <c r="S1715" s="664"/>
      <c r="T1715" s="664"/>
      <c r="U1715" s="664"/>
      <c r="V1715" s="664"/>
      <c r="W1715" s="664"/>
      <c r="X1715" s="628"/>
      <c r="Y1715" s="1243"/>
      <c r="Z1715" s="141"/>
      <c r="AA1715" s="794"/>
    </row>
    <row r="1716" spans="1:28" s="312" customFormat="1" ht="27" customHeight="1" x14ac:dyDescent="0.2">
      <c r="A1716" s="397" t="s">
        <v>219</v>
      </c>
      <c r="B1716" s="155"/>
      <c r="C1716" s="2338" t="s">
        <v>1262</v>
      </c>
      <c r="D1716" s="2339"/>
      <c r="E1716" s="2339"/>
      <c r="F1716" s="2339"/>
      <c r="G1716" s="2339"/>
      <c r="H1716" s="2339"/>
      <c r="I1716" s="2339"/>
      <c r="J1716" s="2339"/>
      <c r="K1716" s="2339"/>
      <c r="L1716" s="2339"/>
      <c r="M1716" s="2339"/>
      <c r="N1716" s="2339"/>
      <c r="O1716" s="2339"/>
      <c r="P1716" s="2339"/>
      <c r="Q1716" s="2339"/>
      <c r="R1716" s="2339"/>
      <c r="S1716" s="2339"/>
      <c r="T1716" s="2340"/>
      <c r="U1716" s="2340"/>
      <c r="V1716" s="2340"/>
      <c r="W1716" s="2340"/>
      <c r="X1716" s="2341"/>
      <c r="Y1716" s="225"/>
      <c r="Z1716" s="156"/>
      <c r="AA1716" s="794"/>
      <c r="AB1716" s="313"/>
    </row>
    <row r="1717" spans="1:28" s="313" customFormat="1" ht="5.25" customHeight="1" x14ac:dyDescent="0.2">
      <c r="A1717" s="269"/>
      <c r="B1717" s="216"/>
      <c r="C1717" s="664"/>
      <c r="D1717" s="664"/>
      <c r="E1717" s="628"/>
      <c r="F1717" s="628"/>
      <c r="G1717" s="628"/>
      <c r="H1717" s="628"/>
      <c r="I1717" s="628"/>
      <c r="J1717" s="628"/>
      <c r="K1717" s="628"/>
      <c r="L1717" s="628"/>
      <c r="M1717" s="628"/>
      <c r="N1717" s="628"/>
      <c r="O1717" s="628"/>
      <c r="P1717" s="628"/>
      <c r="Q1717" s="628"/>
      <c r="R1717" s="664"/>
      <c r="S1717" s="664"/>
      <c r="T1717" s="664"/>
      <c r="U1717" s="664"/>
      <c r="V1717" s="664"/>
      <c r="W1717" s="664"/>
      <c r="X1717" s="628"/>
      <c r="Y1717" s="1243"/>
      <c r="Z1717" s="141"/>
      <c r="AA1717" s="794"/>
    </row>
    <row r="1718" spans="1:28" s="313" customFormat="1" ht="21" customHeight="1" x14ac:dyDescent="0.2">
      <c r="A1718" s="272" t="s">
        <v>1252</v>
      </c>
      <c r="B1718" s="216"/>
      <c r="C1718" s="2342" t="s">
        <v>1371</v>
      </c>
      <c r="D1718" s="2342"/>
      <c r="E1718" s="2342"/>
      <c r="F1718" s="2342"/>
      <c r="G1718" s="2342"/>
      <c r="H1718" s="2342"/>
      <c r="I1718" s="2342"/>
      <c r="J1718" s="2342"/>
      <c r="K1718" s="2342"/>
      <c r="L1718" s="2342"/>
      <c r="M1718" s="664"/>
      <c r="N1718" s="2343"/>
      <c r="O1718" s="2344"/>
      <c r="P1718" s="2345"/>
      <c r="Q1718" s="627" t="s">
        <v>783</v>
      </c>
      <c r="R1718" s="664"/>
      <c r="S1718" s="664"/>
      <c r="T1718" s="2343"/>
      <c r="U1718" s="2344"/>
      <c r="V1718" s="2345"/>
      <c r="W1718" s="627" t="s">
        <v>1043</v>
      </c>
      <c r="X1718" s="664"/>
      <c r="Y1718" s="664"/>
      <c r="Z1718" s="141"/>
      <c r="AA1718" s="794">
        <f>IF(N1718="?",0,IF(N1718&lt;&gt;"",1,0))+IF(T1718="?",0,IF(T1718&lt;&gt;"",1,0))</f>
        <v>0</v>
      </c>
    </row>
    <row r="1719" spans="1:28" s="313" customFormat="1" ht="9" customHeight="1" x14ac:dyDescent="0.2">
      <c r="A1719" s="269"/>
      <c r="B1719" s="259"/>
      <c r="C1719" s="627"/>
      <c r="D1719" s="627"/>
      <c r="E1719" s="627"/>
      <c r="F1719" s="627"/>
      <c r="G1719" s="627"/>
      <c r="H1719" s="627"/>
      <c r="I1719" s="627"/>
      <c r="J1719" s="627"/>
      <c r="K1719" s="627"/>
      <c r="L1719" s="627"/>
      <c r="M1719" s="627"/>
      <c r="N1719" s="627"/>
      <c r="O1719" s="627"/>
      <c r="P1719" s="627"/>
      <c r="Q1719" s="627"/>
      <c r="R1719" s="627"/>
      <c r="S1719" s="627"/>
      <c r="T1719" s="627"/>
      <c r="U1719" s="627"/>
      <c r="V1719" s="627"/>
      <c r="W1719" s="627"/>
      <c r="X1719" s="627"/>
      <c r="Y1719" s="206"/>
      <c r="Z1719" s="175"/>
      <c r="AA1719" s="794"/>
    </row>
    <row r="1720" spans="1:28" s="312" customFormat="1" ht="23.25" customHeight="1" x14ac:dyDescent="0.2">
      <c r="A1720" s="397" t="s">
        <v>219</v>
      </c>
      <c r="B1720" s="155"/>
      <c r="C1720" s="2320" t="s">
        <v>1491</v>
      </c>
      <c r="D1720" s="2321"/>
      <c r="E1720" s="2321"/>
      <c r="F1720" s="2321"/>
      <c r="G1720" s="2321"/>
      <c r="H1720" s="2321"/>
      <c r="I1720" s="2321"/>
      <c r="J1720" s="2321"/>
      <c r="K1720" s="2321"/>
      <c r="L1720" s="2321"/>
      <c r="M1720" s="2321"/>
      <c r="N1720" s="2321"/>
      <c r="O1720" s="2321"/>
      <c r="P1720" s="2321"/>
      <c r="Q1720" s="2321"/>
      <c r="R1720" s="2321"/>
      <c r="S1720" s="2321"/>
      <c r="T1720" s="2346"/>
      <c r="U1720" s="2346"/>
      <c r="V1720" s="2346"/>
      <c r="W1720" s="2346"/>
      <c r="X1720" s="2347"/>
      <c r="Y1720" s="225"/>
      <c r="Z1720" s="156"/>
      <c r="AA1720" s="794"/>
      <c r="AB1720" s="313"/>
    </row>
    <row r="1721" spans="1:28" s="313" customFormat="1" ht="5.25" customHeight="1" x14ac:dyDescent="0.2">
      <c r="A1721" s="269"/>
      <c r="B1721" s="259"/>
      <c r="C1721" s="627"/>
      <c r="D1721" s="627"/>
      <c r="E1721" s="627"/>
      <c r="F1721" s="627"/>
      <c r="G1721" s="627"/>
      <c r="H1721" s="627"/>
      <c r="I1721" s="627"/>
      <c r="J1721" s="627"/>
      <c r="K1721" s="627"/>
      <c r="L1721" s="627"/>
      <c r="M1721" s="627"/>
      <c r="N1721" s="627"/>
      <c r="O1721" s="627"/>
      <c r="P1721" s="627"/>
      <c r="Q1721" s="627"/>
      <c r="R1721" s="627"/>
      <c r="S1721" s="627"/>
      <c r="T1721" s="627"/>
      <c r="U1721" s="627"/>
      <c r="V1721" s="627"/>
      <c r="W1721" s="627"/>
      <c r="X1721" s="627"/>
      <c r="Y1721" s="206"/>
      <c r="Z1721" s="175"/>
      <c r="AA1721" s="794"/>
    </row>
    <row r="1722" spans="1:28" s="313" customFormat="1" ht="21" customHeight="1" x14ac:dyDescent="0.2">
      <c r="A1722" s="272" t="s">
        <v>1074</v>
      </c>
      <c r="B1722" s="216"/>
      <c r="C1722" s="628" t="s">
        <v>1831</v>
      </c>
      <c r="D1722" s="664"/>
      <c r="E1722" s="664"/>
      <c r="F1722" s="664"/>
      <c r="G1722" s="664"/>
      <c r="H1722" s="664"/>
      <c r="I1722" s="664"/>
      <c r="J1722" s="628"/>
      <c r="K1722" s="628"/>
      <c r="L1722" s="628"/>
      <c r="M1722" s="628"/>
      <c r="N1722" s="628"/>
      <c r="O1722" s="628"/>
      <c r="P1722" s="628"/>
      <c r="Q1722" s="628"/>
      <c r="R1722" s="628"/>
      <c r="S1722" s="628"/>
      <c r="T1722" s="2343"/>
      <c r="U1722" s="2344"/>
      <c r="V1722" s="2345"/>
      <c r="W1722" s="627" t="s">
        <v>122</v>
      </c>
      <c r="X1722" s="664"/>
      <c r="Y1722" s="664"/>
      <c r="Z1722" s="141"/>
      <c r="AA1722" s="794">
        <f>IF(T1722="?",0,IF(T1722&lt;&gt;"",1,0))</f>
        <v>0</v>
      </c>
    </row>
    <row r="1723" spans="1:28" s="313" customFormat="1" ht="5.25" customHeight="1" x14ac:dyDescent="0.2">
      <c r="A1723" s="269"/>
      <c r="B1723" s="259"/>
      <c r="C1723" s="627"/>
      <c r="D1723" s="627"/>
      <c r="E1723" s="627"/>
      <c r="F1723" s="627"/>
      <c r="G1723" s="627"/>
      <c r="H1723" s="627"/>
      <c r="I1723" s="627"/>
      <c r="J1723" s="627"/>
      <c r="K1723" s="627"/>
      <c r="L1723" s="627"/>
      <c r="M1723" s="627"/>
      <c r="N1723" s="627"/>
      <c r="O1723" s="627"/>
      <c r="P1723" s="627"/>
      <c r="Q1723" s="627"/>
      <c r="R1723" s="627"/>
      <c r="S1723" s="627"/>
      <c r="T1723" s="627"/>
      <c r="U1723" s="627"/>
      <c r="V1723" s="627"/>
      <c r="W1723" s="627"/>
      <c r="X1723" s="206"/>
      <c r="Y1723" s="206"/>
      <c r="Z1723" s="175"/>
      <c r="AA1723" s="794"/>
    </row>
    <row r="1724" spans="1:28" s="313" customFormat="1" ht="21" customHeight="1" x14ac:dyDescent="0.2">
      <c r="A1724" s="272" t="s">
        <v>1587</v>
      </c>
      <c r="B1724" s="216"/>
      <c r="C1724" s="628" t="s">
        <v>1749</v>
      </c>
      <c r="D1724" s="664"/>
      <c r="E1724" s="664"/>
      <c r="F1724" s="664"/>
      <c r="G1724" s="664"/>
      <c r="H1724" s="664"/>
      <c r="I1724" s="664"/>
      <c r="J1724" s="628"/>
      <c r="K1724" s="628"/>
      <c r="L1724" s="628"/>
      <c r="M1724" s="664"/>
      <c r="N1724" s="2348"/>
      <c r="O1724" s="2349"/>
      <c r="P1724" s="2350"/>
      <c r="Q1724" s="627" t="s">
        <v>1493</v>
      </c>
      <c r="R1724" s="628"/>
      <c r="S1724" s="628"/>
      <c r="T1724" s="2348"/>
      <c r="U1724" s="2349"/>
      <c r="V1724" s="2350"/>
      <c r="W1724" s="627" t="s">
        <v>1492</v>
      </c>
      <c r="X1724" s="664"/>
      <c r="Y1724" s="664"/>
      <c r="Z1724" s="141"/>
      <c r="AA1724" s="794">
        <f>IF(N1724="?",0,IF(N1724&lt;&gt;"",1,0))+IF(T1724="?",0,IF(T1724&lt;&gt;"",1,0))</f>
        <v>0</v>
      </c>
    </row>
    <row r="1725" spans="1:28" s="313" customFormat="1" ht="9" customHeight="1" x14ac:dyDescent="0.2">
      <c r="A1725" s="269"/>
      <c r="B1725" s="259"/>
      <c r="C1725" s="627"/>
      <c r="D1725" s="627"/>
      <c r="E1725" s="627"/>
      <c r="F1725" s="627"/>
      <c r="G1725" s="627"/>
      <c r="H1725" s="627"/>
      <c r="I1725" s="627"/>
      <c r="J1725" s="627"/>
      <c r="K1725" s="627"/>
      <c r="L1725" s="627"/>
      <c r="M1725" s="627"/>
      <c r="N1725" s="627"/>
      <c r="O1725" s="627"/>
      <c r="P1725" s="627"/>
      <c r="Q1725" s="627"/>
      <c r="R1725" s="627"/>
      <c r="S1725" s="627"/>
      <c r="T1725" s="627"/>
      <c r="U1725" s="627"/>
      <c r="V1725" s="627"/>
      <c r="W1725" s="627"/>
      <c r="X1725" s="627"/>
      <c r="Y1725" s="206"/>
      <c r="Z1725" s="175"/>
      <c r="AA1725" s="794"/>
    </row>
    <row r="1726" spans="1:28" s="313" customFormat="1" ht="36" customHeight="1" x14ac:dyDescent="0.2">
      <c r="A1726" s="746" t="s">
        <v>219</v>
      </c>
      <c r="B1726" s="221"/>
      <c r="C1726" s="1543" t="s">
        <v>1516</v>
      </c>
      <c r="D1726" s="2218"/>
      <c r="E1726" s="2218"/>
      <c r="F1726" s="2218"/>
      <c r="G1726" s="2218"/>
      <c r="H1726" s="2218"/>
      <c r="I1726" s="2218"/>
      <c r="J1726" s="2218"/>
      <c r="K1726" s="2218"/>
      <c r="L1726" s="2218"/>
      <c r="M1726" s="2218"/>
      <c r="N1726" s="2218"/>
      <c r="O1726" s="2218"/>
      <c r="P1726" s="2218"/>
      <c r="Q1726" s="2218"/>
      <c r="R1726" s="2218"/>
      <c r="S1726" s="2218"/>
      <c r="T1726" s="2218"/>
      <c r="U1726" s="2218"/>
      <c r="V1726" s="2218"/>
      <c r="W1726" s="2218"/>
      <c r="X1726" s="2219"/>
      <c r="Y1726" s="1240"/>
      <c r="Z1726" s="254"/>
      <c r="AA1726" s="794"/>
    </row>
    <row r="1727" spans="1:28" s="313" customFormat="1" ht="5.25" customHeight="1" x14ac:dyDescent="0.2">
      <c r="A1727" s="269"/>
      <c r="B1727" s="259"/>
      <c r="C1727" s="627"/>
      <c r="D1727" s="627"/>
      <c r="E1727" s="627"/>
      <c r="F1727" s="627"/>
      <c r="G1727" s="627"/>
      <c r="H1727" s="627"/>
      <c r="I1727" s="627"/>
      <c r="J1727" s="627"/>
      <c r="K1727" s="627"/>
      <c r="L1727" s="627"/>
      <c r="M1727" s="627"/>
      <c r="N1727" s="627"/>
      <c r="O1727" s="627"/>
      <c r="P1727" s="627"/>
      <c r="Q1727" s="627"/>
      <c r="R1727" s="627"/>
      <c r="S1727" s="627"/>
      <c r="T1727" s="627"/>
      <c r="U1727" s="627"/>
      <c r="V1727" s="627"/>
      <c r="W1727" s="627"/>
      <c r="X1727" s="627"/>
      <c r="Y1727" s="206"/>
      <c r="Z1727" s="175"/>
      <c r="AA1727" s="794"/>
    </row>
    <row r="1728" spans="1:28" s="313" customFormat="1" ht="12" customHeight="1" x14ac:dyDescent="0.2">
      <c r="A1728" s="269"/>
      <c r="B1728" s="216"/>
      <c r="C1728" s="242" t="s">
        <v>1495</v>
      </c>
      <c r="D1728" s="1149"/>
      <c r="E1728" s="1149"/>
      <c r="F1728" s="1149"/>
      <c r="G1728" s="1149"/>
      <c r="H1728" s="1149"/>
      <c r="I1728" s="1149"/>
      <c r="J1728" s="1149"/>
      <c r="K1728" s="1149"/>
      <c r="L1728" s="1149"/>
      <c r="M1728" s="1149"/>
      <c r="N1728" s="1149"/>
      <c r="O1728" s="1149"/>
      <c r="P1728" s="1149"/>
      <c r="Q1728" s="1149"/>
      <c r="R1728" s="1149"/>
      <c r="S1728" s="1149"/>
      <c r="T1728" s="1149"/>
      <c r="U1728" s="1149"/>
      <c r="V1728" s="1149"/>
      <c r="W1728" s="1149"/>
      <c r="X1728" s="1149"/>
      <c r="Y1728" s="1243"/>
      <c r="Z1728" s="141"/>
      <c r="AA1728" s="794"/>
    </row>
    <row r="1729" spans="1:28" s="313" customFormat="1" ht="5.25" customHeight="1" thickBot="1" x14ac:dyDescent="0.25">
      <c r="A1729" s="269"/>
      <c r="B1729" s="216"/>
      <c r="C1729" s="1139"/>
      <c r="D1729" s="1135"/>
      <c r="E1729" s="1136"/>
      <c r="F1729" s="1136"/>
      <c r="G1729" s="1143"/>
      <c r="H1729" s="708"/>
      <c r="I1729" s="708"/>
      <c r="J1729" s="708"/>
      <c r="K1729" s="708"/>
      <c r="L1729" s="708"/>
      <c r="M1729" s="708"/>
      <c r="N1729" s="708"/>
      <c r="O1729" s="708"/>
      <c r="P1729" s="708"/>
      <c r="Q1729" s="708"/>
      <c r="R1729" s="708"/>
      <c r="S1729" s="1145"/>
      <c r="T1729" s="1145"/>
      <c r="U1729" s="1145"/>
      <c r="V1729" s="1145"/>
      <c r="W1729" s="1145"/>
      <c r="X1729" s="1144"/>
      <c r="Y1729" s="1243"/>
      <c r="Z1729" s="141"/>
      <c r="AA1729" s="794"/>
    </row>
    <row r="1730" spans="1:28" s="313" customFormat="1" ht="24" customHeight="1" thickTop="1" thickBot="1" x14ac:dyDescent="0.25">
      <c r="A1730" s="1236" t="s">
        <v>1588</v>
      </c>
      <c r="B1730" s="216"/>
      <c r="C1730" s="2313" t="s">
        <v>849</v>
      </c>
      <c r="D1730" s="2314"/>
      <c r="E1730" s="2315"/>
      <c r="F1730" s="2316"/>
      <c r="G1730" s="2317"/>
      <c r="H1730" s="1363"/>
      <c r="I1730" s="1363"/>
      <c r="J1730" s="1363"/>
      <c r="K1730" s="1363"/>
      <c r="L1730" s="1363"/>
      <c r="M1730" s="1363"/>
      <c r="N1730" s="1363"/>
      <c r="O1730" s="1363"/>
      <c r="P1730" s="1363"/>
      <c r="Q1730" s="1363"/>
      <c r="R1730" s="1363"/>
      <c r="S1730" s="1363"/>
      <c r="T1730" s="1363"/>
      <c r="U1730" s="1363"/>
      <c r="V1730" s="1363"/>
      <c r="W1730" s="1363"/>
      <c r="X1730" s="2318"/>
      <c r="Y1730" s="1243"/>
      <c r="Z1730" s="141"/>
      <c r="AA1730" s="794">
        <f>IF(C1730="?",0,IF(C1730&lt;&gt;"",1,0))+IF(G1730="?",0,IF(G1730&lt;&gt;"",1,0))</f>
        <v>0</v>
      </c>
    </row>
    <row r="1731" spans="1:28" s="313" customFormat="1" ht="5.25" customHeight="1" thickTop="1" x14ac:dyDescent="0.2">
      <c r="A1731" s="269"/>
      <c r="B1731" s="216"/>
      <c r="C1731" s="1141"/>
      <c r="D1731" s="1134"/>
      <c r="E1731" s="215"/>
      <c r="F1731" s="215"/>
      <c r="G1731" s="1146"/>
      <c r="H1731" s="227"/>
      <c r="I1731" s="227"/>
      <c r="J1731" s="227"/>
      <c r="K1731" s="227"/>
      <c r="L1731" s="227"/>
      <c r="M1731" s="227"/>
      <c r="N1731" s="227"/>
      <c r="O1731" s="227"/>
      <c r="P1731" s="227"/>
      <c r="Q1731" s="227"/>
      <c r="R1731" s="227"/>
      <c r="S1731" s="227"/>
      <c r="T1731" s="227"/>
      <c r="U1731" s="227"/>
      <c r="V1731" s="227"/>
      <c r="W1731" s="227"/>
      <c r="X1731" s="1147"/>
      <c r="Y1731" s="1243"/>
      <c r="Z1731" s="141"/>
      <c r="AA1731" s="794"/>
    </row>
    <row r="1732" spans="1:28" s="313" customFormat="1" ht="9" customHeight="1" x14ac:dyDescent="0.2">
      <c r="A1732" s="265" t="str">
        <f>IF(L1675&lt;&gt;"",L1675,"")</f>
        <v/>
      </c>
      <c r="B1732" s="635"/>
      <c r="C1732" s="262"/>
      <c r="D1732" s="262"/>
      <c r="E1732" s="262"/>
      <c r="F1732" s="262"/>
      <c r="G1732" s="262"/>
      <c r="H1732" s="262"/>
      <c r="I1732" s="262"/>
      <c r="J1732" s="262"/>
      <c r="K1732" s="262"/>
      <c r="L1732" s="262"/>
      <c r="M1732" s="262"/>
      <c r="N1732" s="262"/>
      <c r="O1732" s="262"/>
      <c r="P1732" s="262"/>
      <c r="Q1732" s="262"/>
      <c r="R1732" s="262"/>
      <c r="S1732" s="262"/>
      <c r="T1732" s="262"/>
      <c r="U1732" s="262"/>
      <c r="V1732" s="262"/>
      <c r="W1732" s="262"/>
      <c r="X1732" s="262"/>
      <c r="Y1732" s="668"/>
      <c r="Z1732" s="196"/>
      <c r="AA1732" s="794"/>
    </row>
    <row r="1733" spans="1:28" s="313" customFormat="1" ht="5.25" customHeight="1" x14ac:dyDescent="0.2">
      <c r="A1733" s="269"/>
      <c r="B1733" s="1237"/>
      <c r="C1733" s="817"/>
      <c r="D1733" s="817"/>
      <c r="E1733" s="817"/>
      <c r="F1733" s="817"/>
      <c r="G1733" s="817"/>
      <c r="H1733" s="817"/>
      <c r="I1733" s="817"/>
      <c r="J1733" s="817"/>
      <c r="K1733" s="817"/>
      <c r="L1733" s="817"/>
      <c r="M1733" s="817"/>
      <c r="N1733" s="817"/>
      <c r="O1733" s="817"/>
      <c r="P1733" s="817"/>
      <c r="Q1733" s="817"/>
      <c r="R1733" s="817"/>
      <c r="S1733" s="817"/>
      <c r="T1733" s="817"/>
      <c r="U1733" s="817"/>
      <c r="V1733" s="817"/>
      <c r="W1733" s="817"/>
      <c r="X1733" s="817"/>
      <c r="Y1733" s="1238"/>
      <c r="Z1733" s="871"/>
      <c r="AA1733" s="794"/>
    </row>
    <row r="1734" spans="1:28" s="313" customFormat="1" ht="24" customHeight="1" x14ac:dyDescent="0.2">
      <c r="A1734" s="385"/>
      <c r="B1734" s="259"/>
      <c r="C1734" s="224" t="s">
        <v>1759</v>
      </c>
      <c r="D1734" s="627"/>
      <c r="E1734" s="627"/>
      <c r="F1734" s="627"/>
      <c r="G1734" s="627"/>
      <c r="H1734" s="627"/>
      <c r="I1734" s="627"/>
      <c r="J1734" s="627"/>
      <c r="K1734" s="627"/>
      <c r="L1734" s="627"/>
      <c r="M1734" s="2319" t="str">
        <f>IF(J1696&lt;&gt;"",J1696,"")</f>
        <v/>
      </c>
      <c r="N1734" s="1751"/>
      <c r="O1734" s="1751"/>
      <c r="P1734" s="1751"/>
      <c r="Q1734" s="1751"/>
      <c r="R1734" s="1751"/>
      <c r="S1734" s="1751"/>
      <c r="T1734" s="1751"/>
      <c r="U1734" s="1751"/>
      <c r="V1734" s="1751"/>
      <c r="W1734" s="1751"/>
      <c r="X1734" s="1751"/>
      <c r="Y1734" s="206"/>
      <c r="Z1734" s="175"/>
      <c r="AA1734" s="794"/>
    </row>
    <row r="1735" spans="1:28" s="764" customFormat="1" ht="5.25" customHeight="1" x14ac:dyDescent="0.2">
      <c r="A1735" s="269"/>
      <c r="B1735" s="216"/>
      <c r="C1735" s="627"/>
      <c r="D1735" s="628"/>
      <c r="E1735" s="627"/>
      <c r="F1735" s="627"/>
      <c r="G1735" s="627"/>
      <c r="H1735" s="627"/>
      <c r="I1735" s="627"/>
      <c r="J1735" s="627"/>
      <c r="K1735" s="627"/>
      <c r="L1735" s="627"/>
      <c r="M1735" s="627"/>
      <c r="N1735" s="627"/>
      <c r="O1735" s="627"/>
      <c r="P1735" s="627"/>
      <c r="Q1735" s="627"/>
      <c r="R1735" s="627"/>
      <c r="S1735" s="1241"/>
      <c r="T1735" s="1241"/>
      <c r="U1735" s="1241"/>
      <c r="V1735" s="1241"/>
      <c r="W1735" s="1241"/>
      <c r="X1735" s="1241"/>
      <c r="Y1735" s="1243"/>
      <c r="Z1735" s="141"/>
      <c r="AA1735" s="797"/>
      <c r="AB1735" s="313"/>
    </row>
    <row r="1736" spans="1:28" s="312" customFormat="1" ht="15" customHeight="1" x14ac:dyDescent="0.2">
      <c r="A1736" s="397" t="s">
        <v>219</v>
      </c>
      <c r="B1736" s="155"/>
      <c r="C1736" s="2320" t="s">
        <v>1054</v>
      </c>
      <c r="D1736" s="2321"/>
      <c r="E1736" s="2321"/>
      <c r="F1736" s="2321"/>
      <c r="G1736" s="2321"/>
      <c r="H1736" s="2321"/>
      <c r="I1736" s="2321"/>
      <c r="J1736" s="2321"/>
      <c r="K1736" s="2321"/>
      <c r="L1736" s="2321"/>
      <c r="M1736" s="2321"/>
      <c r="N1736" s="2321"/>
      <c r="O1736" s="2321"/>
      <c r="P1736" s="2321"/>
      <c r="Q1736" s="2321"/>
      <c r="R1736" s="2321"/>
      <c r="S1736" s="2321"/>
      <c r="T1736" s="2322"/>
      <c r="U1736" s="2322"/>
      <c r="V1736" s="2322"/>
      <c r="W1736" s="2322"/>
      <c r="X1736" s="2323"/>
      <c r="Y1736" s="225"/>
      <c r="Z1736" s="156"/>
      <c r="AA1736" s="794"/>
      <c r="AB1736" s="313"/>
    </row>
    <row r="1737" spans="1:28" s="313" customFormat="1" ht="9" customHeight="1" x14ac:dyDescent="0.2">
      <c r="A1737" s="269"/>
      <c r="B1737" s="259"/>
      <c r="C1737" s="627"/>
      <c r="D1737" s="627"/>
      <c r="E1737" s="627"/>
      <c r="F1737" s="627"/>
      <c r="G1737" s="627"/>
      <c r="H1737" s="627"/>
      <c r="I1737" s="627"/>
      <c r="J1737" s="627"/>
      <c r="K1737" s="627"/>
      <c r="L1737" s="627"/>
      <c r="M1737" s="627"/>
      <c r="N1737" s="627"/>
      <c r="O1737" s="627"/>
      <c r="P1737" s="627"/>
      <c r="Q1737" s="627"/>
      <c r="R1737" s="627"/>
      <c r="S1737" s="627"/>
      <c r="T1737" s="627"/>
      <c r="U1737" s="627"/>
      <c r="V1737" s="627"/>
      <c r="W1737" s="627"/>
      <c r="X1737" s="627"/>
      <c r="Y1737" s="206"/>
      <c r="Z1737" s="175"/>
      <c r="AA1737" s="794"/>
    </row>
    <row r="1738" spans="1:28" s="313" customFormat="1" ht="21" customHeight="1" x14ac:dyDescent="0.2">
      <c r="A1738" s="272" t="s">
        <v>1744</v>
      </c>
      <c r="B1738" s="216"/>
      <c r="C1738" s="627"/>
      <c r="D1738" s="1213" t="s">
        <v>849</v>
      </c>
      <c r="E1738" s="627" t="s">
        <v>1673</v>
      </c>
      <c r="F1738" s="627"/>
      <c r="G1738" s="627"/>
      <c r="H1738" s="627"/>
      <c r="I1738" s="627"/>
      <c r="J1738" s="627"/>
      <c r="K1738" s="627"/>
      <c r="L1738" s="627"/>
      <c r="M1738" s="627"/>
      <c r="N1738" s="627"/>
      <c r="O1738" s="627"/>
      <c r="P1738" s="627"/>
      <c r="Q1738" s="627"/>
      <c r="R1738" s="627"/>
      <c r="S1738" s="627"/>
      <c r="T1738" s="627"/>
      <c r="U1738" s="627"/>
      <c r="V1738" s="627"/>
      <c r="W1738" s="627"/>
      <c r="X1738" s="627"/>
      <c r="Y1738" s="206"/>
      <c r="Z1738" s="141"/>
      <c r="AA1738" s="794">
        <f>IF(D1738="?",0,IF(D1738&lt;&gt;"",1,0))</f>
        <v>0</v>
      </c>
    </row>
    <row r="1739" spans="1:28" s="764" customFormat="1" ht="5.25" customHeight="1" x14ac:dyDescent="0.2">
      <c r="A1739" s="269"/>
      <c r="B1739" s="216"/>
      <c r="C1739" s="627"/>
      <c r="D1739" s="628"/>
      <c r="E1739" s="627"/>
      <c r="F1739" s="627"/>
      <c r="G1739" s="627"/>
      <c r="H1739" s="627"/>
      <c r="I1739" s="627"/>
      <c r="J1739" s="627"/>
      <c r="K1739" s="627"/>
      <c r="L1739" s="627"/>
      <c r="M1739" s="627"/>
      <c r="N1739" s="627"/>
      <c r="O1739" s="627"/>
      <c r="P1739" s="627"/>
      <c r="Q1739" s="627"/>
      <c r="R1739" s="627"/>
      <c r="S1739" s="1241"/>
      <c r="T1739" s="1241"/>
      <c r="U1739" s="1241"/>
      <c r="V1739" s="1241"/>
      <c r="W1739" s="1241"/>
      <c r="X1739" s="1241"/>
      <c r="Y1739" s="1243"/>
      <c r="Z1739" s="141"/>
      <c r="AA1739" s="797"/>
      <c r="AB1739" s="313"/>
    </row>
    <row r="1740" spans="1:28" s="313" customFormat="1" ht="21" customHeight="1" x14ac:dyDescent="0.2">
      <c r="A1740" s="272" t="s">
        <v>1745</v>
      </c>
      <c r="B1740" s="216"/>
      <c r="C1740" s="627"/>
      <c r="D1740" s="1213" t="s">
        <v>849</v>
      </c>
      <c r="E1740" s="627" t="s">
        <v>1672</v>
      </c>
      <c r="F1740" s="627"/>
      <c r="G1740" s="627"/>
      <c r="H1740" s="627"/>
      <c r="I1740" s="627"/>
      <c r="J1740" s="627"/>
      <c r="K1740" s="627"/>
      <c r="L1740" s="627"/>
      <c r="M1740" s="627"/>
      <c r="N1740" s="627"/>
      <c r="O1740" s="627"/>
      <c r="P1740" s="627"/>
      <c r="Q1740" s="627"/>
      <c r="R1740" s="1241"/>
      <c r="S1740" s="1241"/>
      <c r="T1740" s="1241"/>
      <c r="U1740" s="1241"/>
      <c r="V1740" s="1241"/>
      <c r="W1740" s="1241"/>
      <c r="X1740" s="627"/>
      <c r="Y1740" s="206"/>
      <c r="Z1740" s="141"/>
      <c r="AA1740" s="794">
        <f>IF(D1740="?",0,IF(D1740&lt;&gt;"",1,0))</f>
        <v>0</v>
      </c>
    </row>
    <row r="1741" spans="1:28" s="764" customFormat="1" ht="5.25" customHeight="1" x14ac:dyDescent="0.2">
      <c r="A1741" s="269"/>
      <c r="B1741" s="216"/>
      <c r="C1741" s="627"/>
      <c r="D1741" s="628"/>
      <c r="E1741" s="627"/>
      <c r="F1741" s="627"/>
      <c r="G1741" s="627"/>
      <c r="H1741" s="627"/>
      <c r="I1741" s="627"/>
      <c r="J1741" s="627"/>
      <c r="K1741" s="627"/>
      <c r="L1741" s="627"/>
      <c r="M1741" s="627"/>
      <c r="N1741" s="627"/>
      <c r="O1741" s="627"/>
      <c r="P1741" s="627"/>
      <c r="Q1741" s="627"/>
      <c r="R1741" s="627"/>
      <c r="S1741" s="1241"/>
      <c r="T1741" s="1241"/>
      <c r="U1741" s="1241"/>
      <c r="V1741" s="1241"/>
      <c r="W1741" s="1241"/>
      <c r="X1741" s="1241"/>
      <c r="Y1741" s="1243"/>
      <c r="Z1741" s="141"/>
      <c r="AA1741" s="797"/>
      <c r="AB1741" s="313"/>
    </row>
    <row r="1742" spans="1:28" s="313" customFormat="1" ht="21" customHeight="1" x14ac:dyDescent="0.2">
      <c r="A1742" s="272" t="s">
        <v>1659</v>
      </c>
      <c r="B1742" s="216"/>
      <c r="C1742" s="627"/>
      <c r="D1742" s="1213" t="s">
        <v>849</v>
      </c>
      <c r="E1742" s="627" t="s">
        <v>1834</v>
      </c>
      <c r="F1742" s="627"/>
      <c r="G1742" s="627"/>
      <c r="H1742" s="627"/>
      <c r="I1742" s="627"/>
      <c r="J1742" s="627"/>
      <c r="K1742" s="627"/>
      <c r="L1742" s="627"/>
      <c r="M1742" s="627"/>
      <c r="N1742" s="1213" t="s">
        <v>849</v>
      </c>
      <c r="O1742" s="627" t="s">
        <v>1656</v>
      </c>
      <c r="P1742" s="627"/>
      <c r="Q1742" s="627"/>
      <c r="R1742" s="1241"/>
      <c r="S1742" s="1241"/>
      <c r="T1742" s="1241"/>
      <c r="U1742" s="1241"/>
      <c r="V1742" s="1241"/>
      <c r="W1742" s="1241"/>
      <c r="X1742" s="627"/>
      <c r="Y1742" s="206"/>
      <c r="Z1742" s="141"/>
      <c r="AA1742" s="794">
        <f>IF(D1742="?",0,IF(D1742&lt;&gt;"",1,0))+IF(N1742="?",0,IF(N1742&lt;&gt;"",1,0))</f>
        <v>0</v>
      </c>
    </row>
    <row r="1743" spans="1:28" s="764" customFormat="1" ht="5.25" customHeight="1" x14ac:dyDescent="0.2">
      <c r="A1743" s="269"/>
      <c r="B1743" s="216"/>
      <c r="C1743" s="627"/>
      <c r="D1743" s="628"/>
      <c r="E1743" s="627"/>
      <c r="F1743" s="627"/>
      <c r="G1743" s="627"/>
      <c r="H1743" s="627"/>
      <c r="I1743" s="627"/>
      <c r="J1743" s="627"/>
      <c r="K1743" s="627"/>
      <c r="L1743" s="627"/>
      <c r="M1743" s="627"/>
      <c r="N1743" s="627"/>
      <c r="O1743" s="627"/>
      <c r="P1743" s="627"/>
      <c r="Q1743" s="627"/>
      <c r="R1743" s="627"/>
      <c r="S1743" s="1241"/>
      <c r="T1743" s="1241"/>
      <c r="U1743" s="1241"/>
      <c r="V1743" s="1241"/>
      <c r="W1743" s="1241"/>
      <c r="X1743" s="1241"/>
      <c r="Y1743" s="1243"/>
      <c r="Z1743" s="141"/>
      <c r="AA1743" s="797"/>
      <c r="AB1743" s="313"/>
    </row>
    <row r="1744" spans="1:28" s="313" customFormat="1" ht="21" customHeight="1" x14ac:dyDescent="0.2">
      <c r="A1744" s="272" t="s">
        <v>1662</v>
      </c>
      <c r="B1744" s="216"/>
      <c r="C1744" s="627"/>
      <c r="D1744" s="1213" t="s">
        <v>849</v>
      </c>
      <c r="E1744" s="627" t="s">
        <v>1044</v>
      </c>
      <c r="F1744" s="627"/>
      <c r="G1744" s="627"/>
      <c r="H1744" s="627"/>
      <c r="I1744" s="1213" t="s">
        <v>849</v>
      </c>
      <c r="J1744" s="627" t="s">
        <v>1046</v>
      </c>
      <c r="K1744" s="627"/>
      <c r="L1744" s="627"/>
      <c r="M1744" s="627"/>
      <c r="N1744" s="1213" t="s">
        <v>849</v>
      </c>
      <c r="O1744" s="627" t="s">
        <v>1660</v>
      </c>
      <c r="P1744" s="627"/>
      <c r="Q1744" s="627"/>
      <c r="R1744" s="1241"/>
      <c r="S1744" s="1241"/>
      <c r="T1744" s="1241"/>
      <c r="U1744" s="1241"/>
      <c r="V1744" s="1241"/>
      <c r="W1744" s="1241"/>
      <c r="X1744" s="627"/>
      <c r="Y1744" s="206"/>
      <c r="Z1744" s="141"/>
      <c r="AA1744" s="794">
        <f>IF(D1744="?",0,IF(D1744&lt;&gt;"",1,0))+IF(I1744="?",0,IF(I1744&lt;&gt;"",1,0))+IF(N1744="?",0,IF(N1744&lt;&gt;"",1,0))</f>
        <v>0</v>
      </c>
    </row>
    <row r="1745" spans="1:28" s="764" customFormat="1" ht="5.25" customHeight="1" x14ac:dyDescent="0.2">
      <c r="A1745" s="269"/>
      <c r="B1745" s="216"/>
      <c r="C1745" s="627"/>
      <c r="D1745" s="628"/>
      <c r="E1745" s="627"/>
      <c r="F1745" s="627"/>
      <c r="G1745" s="627"/>
      <c r="H1745" s="627"/>
      <c r="I1745" s="627"/>
      <c r="J1745" s="627"/>
      <c r="K1745" s="627"/>
      <c r="L1745" s="627"/>
      <c r="M1745" s="627"/>
      <c r="N1745" s="627"/>
      <c r="O1745" s="627"/>
      <c r="P1745" s="627"/>
      <c r="Q1745" s="627"/>
      <c r="R1745" s="1241"/>
      <c r="S1745" s="1241"/>
      <c r="T1745" s="1241"/>
      <c r="U1745" s="1241"/>
      <c r="V1745" s="1241"/>
      <c r="W1745" s="1241"/>
      <c r="X1745" s="627"/>
      <c r="Y1745" s="1243"/>
      <c r="Z1745" s="141"/>
      <c r="AA1745" s="797"/>
      <c r="AB1745" s="313"/>
    </row>
    <row r="1746" spans="1:28" s="313" customFormat="1" ht="21" customHeight="1" x14ac:dyDescent="0.2">
      <c r="A1746" s="272" t="s">
        <v>1663</v>
      </c>
      <c r="B1746" s="216"/>
      <c r="C1746" s="627"/>
      <c r="D1746" s="1213" t="s">
        <v>849</v>
      </c>
      <c r="E1746" s="627" t="s">
        <v>1045</v>
      </c>
      <c r="F1746" s="627"/>
      <c r="G1746" s="627"/>
      <c r="H1746" s="627"/>
      <c r="I1746" s="1213" t="s">
        <v>849</v>
      </c>
      <c r="J1746" s="627" t="s">
        <v>1657</v>
      </c>
      <c r="K1746" s="627"/>
      <c r="L1746" s="627"/>
      <c r="M1746" s="627"/>
      <c r="N1746" s="1213" t="s">
        <v>849</v>
      </c>
      <c r="O1746" s="627" t="s">
        <v>1658</v>
      </c>
      <c r="P1746" s="627"/>
      <c r="Q1746" s="627"/>
      <c r="R1746" s="1241"/>
      <c r="S1746" s="1241"/>
      <c r="T1746" s="1241"/>
      <c r="U1746" s="1241"/>
      <c r="V1746" s="1241"/>
      <c r="W1746" s="1241"/>
      <c r="X1746" s="627"/>
      <c r="Y1746" s="206"/>
      <c r="Z1746" s="141"/>
      <c r="AA1746" s="794">
        <f>IF(D1746="?",0,IF(D1746&lt;&gt;"",1,0))+IF(I1746="?",0,IF(I1746&lt;&gt;"",1,0))+IF(N1746="?",0,IF(N1746&lt;&gt;"",1,0))</f>
        <v>0</v>
      </c>
    </row>
    <row r="1747" spans="1:28" s="764" customFormat="1" ht="5.25" customHeight="1" x14ac:dyDescent="0.2">
      <c r="A1747" s="269"/>
      <c r="B1747" s="216"/>
      <c r="C1747" s="627"/>
      <c r="D1747" s="628"/>
      <c r="E1747" s="628"/>
      <c r="F1747" s="628"/>
      <c r="G1747" s="628"/>
      <c r="H1747" s="628"/>
      <c r="I1747" s="628"/>
      <c r="J1747" s="628"/>
      <c r="K1747" s="628"/>
      <c r="L1747" s="628"/>
      <c r="M1747" s="627"/>
      <c r="N1747" s="627"/>
      <c r="O1747" s="628"/>
      <c r="P1747" s="628"/>
      <c r="Q1747" s="628"/>
      <c r="R1747" s="664"/>
      <c r="S1747" s="664"/>
      <c r="T1747" s="664"/>
      <c r="U1747" s="664"/>
      <c r="V1747" s="664"/>
      <c r="W1747" s="664"/>
      <c r="X1747" s="628"/>
      <c r="Y1747" s="1243"/>
      <c r="Z1747" s="141"/>
      <c r="AA1747" s="797"/>
      <c r="AB1747" s="313"/>
    </row>
    <row r="1748" spans="1:28" s="313" customFormat="1" ht="21" customHeight="1" x14ac:dyDescent="0.2">
      <c r="A1748" s="272" t="s">
        <v>1661</v>
      </c>
      <c r="B1748" s="216"/>
      <c r="C1748" s="627"/>
      <c r="D1748" s="627" t="s">
        <v>1053</v>
      </c>
      <c r="E1748" s="628"/>
      <c r="F1748" s="2324"/>
      <c r="G1748" s="2324"/>
      <c r="H1748" s="2324"/>
      <c r="I1748" s="2324"/>
      <c r="J1748" s="2324"/>
      <c r="K1748" s="1400"/>
      <c r="L1748" s="1400"/>
      <c r="M1748" s="1400"/>
      <c r="N1748" s="1400"/>
      <c r="O1748" s="1400"/>
      <c r="P1748" s="1400"/>
      <c r="Q1748" s="1400"/>
      <c r="R1748" s="1400"/>
      <c r="S1748" s="1400"/>
      <c r="T1748" s="1400"/>
      <c r="U1748" s="1400"/>
      <c r="V1748" s="1400"/>
      <c r="W1748" s="1400"/>
      <c r="X1748" s="1400"/>
      <c r="Y1748" s="206"/>
      <c r="Z1748" s="141"/>
      <c r="AA1748" s="794">
        <f>IF(F1748="?",0,IF(F1748&lt;&gt;"",1,0))</f>
        <v>0</v>
      </c>
    </row>
    <row r="1749" spans="1:28" ht="9" customHeight="1" x14ac:dyDescent="0.2">
      <c r="A1749" s="269"/>
      <c r="B1749" s="259"/>
      <c r="C1749" s="627"/>
      <c r="D1749" s="627"/>
      <c r="E1749" s="627"/>
      <c r="F1749" s="627"/>
      <c r="G1749" s="627"/>
      <c r="H1749" s="627"/>
      <c r="I1749" s="627"/>
      <c r="J1749" s="627"/>
      <c r="K1749" s="627"/>
      <c r="L1749" s="627"/>
      <c r="M1749" s="627"/>
      <c r="N1749" s="528"/>
      <c r="O1749" s="528"/>
      <c r="P1749" s="528"/>
      <c r="Q1749" s="528"/>
      <c r="R1749" s="627"/>
      <c r="S1749" s="627"/>
      <c r="T1749" s="627"/>
      <c r="U1749" s="528"/>
      <c r="V1749" s="528"/>
      <c r="W1749" s="528"/>
      <c r="X1749" s="528"/>
      <c r="Y1749" s="172"/>
      <c r="Z1749" s="175"/>
      <c r="AA1749" s="794"/>
      <c r="AB1749" s="313"/>
    </row>
    <row r="1750" spans="1:28" s="313" customFormat="1" ht="5.45" customHeight="1" x14ac:dyDescent="0.2">
      <c r="A1750" s="269"/>
      <c r="B1750" s="757"/>
      <c r="C1750" s="758"/>
      <c r="D1750" s="758"/>
      <c r="E1750" s="758"/>
      <c r="F1750" s="758"/>
      <c r="G1750" s="758"/>
      <c r="H1750" s="758"/>
      <c r="I1750" s="758"/>
      <c r="J1750" s="758"/>
      <c r="K1750" s="758"/>
      <c r="L1750" s="758"/>
      <c r="M1750" s="758"/>
      <c r="N1750" s="758"/>
      <c r="O1750" s="758"/>
      <c r="P1750" s="758"/>
      <c r="Q1750" s="758"/>
      <c r="R1750" s="758"/>
      <c r="S1750" s="758"/>
      <c r="T1750" s="758"/>
      <c r="U1750" s="758"/>
      <c r="V1750" s="669"/>
      <c r="W1750" s="669"/>
      <c r="X1750" s="669"/>
      <c r="Y1750" s="669"/>
      <c r="Z1750" s="670"/>
      <c r="AA1750" s="794"/>
    </row>
    <row r="1751" spans="1:28" s="712" customFormat="1" ht="36" customHeight="1" x14ac:dyDescent="0.2">
      <c r="A1751" s="269"/>
      <c r="B1751" s="211"/>
      <c r="C1751" s="2204" t="s">
        <v>751</v>
      </c>
      <c r="D1751" s="2325"/>
      <c r="E1751" s="2325"/>
      <c r="F1751" s="2325"/>
      <c r="G1751" s="2325"/>
      <c r="H1751" s="2325"/>
      <c r="I1751" s="2325"/>
      <c r="J1751" s="2325"/>
      <c r="K1751" s="2325"/>
      <c r="L1751" s="2325"/>
      <c r="M1751" s="2325"/>
      <c r="N1751" s="2325"/>
      <c r="O1751" s="2325"/>
      <c r="P1751" s="2325"/>
      <c r="Q1751" s="2325"/>
      <c r="R1751" s="2325"/>
      <c r="S1751" s="2325"/>
      <c r="T1751" s="2325"/>
      <c r="U1751" s="2325"/>
      <c r="V1751" s="2325"/>
      <c r="W1751" s="2325"/>
      <c r="X1751" s="2326"/>
      <c r="Y1751" s="594"/>
      <c r="Z1751" s="1231"/>
      <c r="AA1751" s="794"/>
      <c r="AB1751" s="313"/>
    </row>
    <row r="1752" spans="1:28" s="313" customFormat="1" ht="5.25" customHeight="1" x14ac:dyDescent="0.2">
      <c r="A1752" s="269"/>
      <c r="B1752" s="216"/>
      <c r="C1752" s="628"/>
      <c r="D1752" s="628"/>
      <c r="E1752" s="628"/>
      <c r="F1752" s="628"/>
      <c r="G1752" s="628"/>
      <c r="H1752" s="628"/>
      <c r="I1752" s="628"/>
      <c r="J1752" s="628"/>
      <c r="K1752" s="628"/>
      <c r="L1752" s="628"/>
      <c r="M1752" s="628"/>
      <c r="N1752" s="628"/>
      <c r="O1752" s="628"/>
      <c r="P1752" s="628"/>
      <c r="Q1752" s="628"/>
      <c r="R1752" s="628"/>
      <c r="S1752" s="628"/>
      <c r="T1752" s="628"/>
      <c r="U1752" s="628"/>
      <c r="V1752" s="628"/>
      <c r="W1752" s="628"/>
      <c r="X1752" s="628"/>
      <c r="Y1752" s="628"/>
      <c r="Z1752" s="141"/>
      <c r="AA1752" s="794"/>
    </row>
    <row r="1753" spans="1:28" s="767" customFormat="1" ht="22.5" customHeight="1" x14ac:dyDescent="0.2">
      <c r="A1753" s="269"/>
      <c r="B1753" s="759"/>
      <c r="C1753" s="624" t="s">
        <v>1047</v>
      </c>
      <c r="D1753" s="624"/>
      <c r="E1753" s="624"/>
      <c r="F1753" s="624"/>
      <c r="G1753" s="624"/>
      <c r="H1753" s="624"/>
      <c r="I1753" s="624"/>
      <c r="J1753" s="624"/>
      <c r="K1753" s="624"/>
      <c r="L1753" s="624"/>
      <c r="M1753" s="624"/>
      <c r="N1753" s="624"/>
      <c r="O1753" s="624"/>
      <c r="P1753" s="624"/>
      <c r="Q1753" s="624"/>
      <c r="R1753" s="627"/>
      <c r="S1753" s="627"/>
      <c r="T1753" s="627"/>
      <c r="U1753" s="627"/>
      <c r="V1753" s="627"/>
      <c r="W1753" s="627"/>
      <c r="X1753" s="627"/>
      <c r="Y1753" s="1228"/>
      <c r="Z1753" s="766"/>
      <c r="AA1753" s="794"/>
      <c r="AB1753" s="313"/>
    </row>
    <row r="1754" spans="1:28" s="313" customFormat="1" ht="5.25" customHeight="1" x14ac:dyDescent="0.2">
      <c r="A1754" s="269"/>
      <c r="B1754" s="216"/>
      <c r="C1754" s="628"/>
      <c r="D1754" s="1230"/>
      <c r="E1754" s="1230"/>
      <c r="F1754" s="628"/>
      <c r="G1754" s="628"/>
      <c r="H1754" s="628"/>
      <c r="I1754" s="628"/>
      <c r="J1754" s="628"/>
      <c r="K1754" s="628"/>
      <c r="L1754" s="628"/>
      <c r="M1754" s="628"/>
      <c r="N1754" s="628"/>
      <c r="O1754" s="628"/>
      <c r="P1754" s="628"/>
      <c r="Q1754" s="628"/>
      <c r="R1754" s="628"/>
      <c r="S1754" s="628"/>
      <c r="T1754" s="628"/>
      <c r="U1754" s="628"/>
      <c r="V1754" s="628"/>
      <c r="W1754" s="628"/>
      <c r="X1754" s="628"/>
      <c r="Y1754" s="628"/>
      <c r="Z1754" s="141"/>
      <c r="AA1754" s="794"/>
    </row>
    <row r="1755" spans="1:28" s="313" customFormat="1" ht="21" customHeight="1" x14ac:dyDescent="0.2">
      <c r="A1755" s="269" t="s">
        <v>1075</v>
      </c>
      <c r="B1755" s="216"/>
      <c r="C1755" s="628" t="s">
        <v>69</v>
      </c>
      <c r="D1755" s="1242"/>
      <c r="E1755" s="1242"/>
      <c r="F1755" s="628"/>
      <c r="G1755" s="628"/>
      <c r="H1755" s="628"/>
      <c r="I1755" s="1785"/>
      <c r="J1755" s="1786"/>
      <c r="K1755" s="1786"/>
      <c r="L1755" s="1786"/>
      <c r="M1755" s="1786"/>
      <c r="N1755" s="1786"/>
      <c r="O1755" s="1786"/>
      <c r="P1755" s="1786"/>
      <c r="Q1755" s="1786"/>
      <c r="R1755" s="1786"/>
      <c r="S1755" s="1786"/>
      <c r="T1755" s="1786"/>
      <c r="U1755" s="1786"/>
      <c r="V1755" s="1786"/>
      <c r="W1755" s="1786"/>
      <c r="X1755" s="1787"/>
      <c r="Y1755" s="628"/>
      <c r="Z1755" s="141"/>
      <c r="AA1755" s="794">
        <f>IF(I1755="?",0,IF(I1755&lt;&gt;"",1,0))</f>
        <v>0</v>
      </c>
    </row>
    <row r="1756" spans="1:28" s="313" customFormat="1" ht="5.25" customHeight="1" x14ac:dyDescent="0.2">
      <c r="A1756" s="269"/>
      <c r="B1756" s="216"/>
      <c r="C1756" s="627"/>
      <c r="D1756" s="1242"/>
      <c r="E1756" s="1242"/>
      <c r="F1756" s="628"/>
      <c r="G1756" s="628"/>
      <c r="H1756" s="628"/>
      <c r="I1756" s="628"/>
      <c r="J1756" s="628"/>
      <c r="K1756" s="628"/>
      <c r="L1756" s="628"/>
      <c r="M1756" s="628"/>
      <c r="N1756" s="628"/>
      <c r="O1756" s="628"/>
      <c r="P1756" s="628"/>
      <c r="Q1756" s="628"/>
      <c r="R1756" s="628"/>
      <c r="S1756" s="628"/>
      <c r="T1756" s="628"/>
      <c r="U1756" s="628"/>
      <c r="V1756" s="628"/>
      <c r="W1756" s="628"/>
      <c r="X1756" s="628"/>
      <c r="Y1756" s="628"/>
      <c r="Z1756" s="141"/>
      <c r="AA1756" s="794"/>
    </row>
    <row r="1757" spans="1:28" s="313" customFormat="1" ht="21" customHeight="1" x14ac:dyDescent="0.2">
      <c r="A1757" s="269" t="s">
        <v>1076</v>
      </c>
      <c r="B1757" s="221"/>
      <c r="C1757" s="628" t="s">
        <v>51</v>
      </c>
      <c r="D1757" s="1242"/>
      <c r="E1757" s="1242"/>
      <c r="F1757" s="628"/>
      <c r="G1757" s="628"/>
      <c r="H1757" s="628"/>
      <c r="I1757" s="1785"/>
      <c r="J1757" s="1786"/>
      <c r="K1757" s="1786"/>
      <c r="L1757" s="1786"/>
      <c r="M1757" s="1786"/>
      <c r="N1757" s="1786"/>
      <c r="O1757" s="1786"/>
      <c r="P1757" s="1786"/>
      <c r="Q1757" s="1786"/>
      <c r="R1757" s="1786"/>
      <c r="S1757" s="1786"/>
      <c r="T1757" s="1786"/>
      <c r="U1757" s="1786"/>
      <c r="V1757" s="1786"/>
      <c r="W1757" s="1786"/>
      <c r="X1757" s="1787"/>
      <c r="Y1757" s="628"/>
      <c r="Z1757" s="141"/>
      <c r="AA1757" s="794">
        <f>IF(I1757="?",0,IF(I1757&lt;&gt;"",1,0))</f>
        <v>0</v>
      </c>
    </row>
    <row r="1758" spans="1:28" s="313" customFormat="1" ht="5.25" customHeight="1" x14ac:dyDescent="0.2">
      <c r="A1758" s="269"/>
      <c r="B1758" s="216"/>
      <c r="C1758" s="627"/>
      <c r="D1758" s="1242"/>
      <c r="E1758" s="1242"/>
      <c r="F1758" s="628"/>
      <c r="G1758" s="628"/>
      <c r="H1758" s="628"/>
      <c r="I1758" s="628"/>
      <c r="J1758" s="628"/>
      <c r="K1758" s="628"/>
      <c r="L1758" s="628"/>
      <c r="M1758" s="628"/>
      <c r="N1758" s="628"/>
      <c r="O1758" s="628"/>
      <c r="P1758" s="628"/>
      <c r="Q1758" s="628"/>
      <c r="R1758" s="628"/>
      <c r="S1758" s="628"/>
      <c r="T1758" s="628"/>
      <c r="U1758" s="628"/>
      <c r="V1758" s="628"/>
      <c r="W1758" s="628"/>
      <c r="X1758" s="628"/>
      <c r="Y1758" s="628"/>
      <c r="Z1758" s="141"/>
      <c r="AA1758" s="794"/>
    </row>
    <row r="1759" spans="1:28" s="313" customFormat="1" ht="21" customHeight="1" x14ac:dyDescent="0.2">
      <c r="A1759" s="269" t="s">
        <v>1078</v>
      </c>
      <c r="B1759" s="221"/>
      <c r="C1759" s="628" t="s">
        <v>205</v>
      </c>
      <c r="D1759" s="1242"/>
      <c r="E1759" s="1242"/>
      <c r="F1759" s="628"/>
      <c r="G1759" s="628"/>
      <c r="H1759" s="628"/>
      <c r="I1759" s="1785"/>
      <c r="J1759" s="1786"/>
      <c r="K1759" s="1786"/>
      <c r="L1759" s="1786"/>
      <c r="M1759" s="1786"/>
      <c r="N1759" s="1786"/>
      <c r="O1759" s="1786"/>
      <c r="P1759" s="1786"/>
      <c r="Q1759" s="1786"/>
      <c r="R1759" s="1786"/>
      <c r="S1759" s="1786"/>
      <c r="T1759" s="1786"/>
      <c r="U1759" s="1786"/>
      <c r="V1759" s="1786"/>
      <c r="W1759" s="1786"/>
      <c r="X1759" s="1787"/>
      <c r="Y1759" s="628"/>
      <c r="Z1759" s="141"/>
      <c r="AA1759" s="794">
        <f>IF(I1759="?",0,IF(I1759&lt;&gt;"",1,0))</f>
        <v>0</v>
      </c>
    </row>
    <row r="1760" spans="1:28" s="313" customFormat="1" ht="5.25" customHeight="1" x14ac:dyDescent="0.2">
      <c r="A1760" s="269"/>
      <c r="B1760" s="214"/>
      <c r="C1760" s="215"/>
      <c r="D1760" s="215"/>
      <c r="E1760" s="215"/>
      <c r="F1760" s="215"/>
      <c r="G1760" s="215"/>
      <c r="H1760" s="215"/>
      <c r="I1760" s="215"/>
      <c r="J1760" s="215"/>
      <c r="K1760" s="215"/>
      <c r="L1760" s="215"/>
      <c r="M1760" s="215"/>
      <c r="N1760" s="215"/>
      <c r="O1760" s="215"/>
      <c r="P1760" s="215"/>
      <c r="Q1760" s="215"/>
      <c r="R1760" s="215"/>
      <c r="S1760" s="215"/>
      <c r="T1760" s="215"/>
      <c r="U1760" s="215"/>
      <c r="V1760" s="215"/>
      <c r="W1760" s="215"/>
      <c r="X1760" s="215"/>
      <c r="Y1760" s="215"/>
      <c r="Z1760" s="145"/>
      <c r="AA1760" s="794"/>
    </row>
    <row r="1761" spans="1:28" s="313" customFormat="1" ht="5.25" customHeight="1" x14ac:dyDescent="0.2">
      <c r="A1761" s="269"/>
      <c r="B1761" s="216"/>
      <c r="C1761" s="628"/>
      <c r="D1761" s="628"/>
      <c r="E1761" s="628"/>
      <c r="F1761" s="628"/>
      <c r="G1761" s="628"/>
      <c r="H1761" s="628"/>
      <c r="I1761" s="628"/>
      <c r="J1761" s="628"/>
      <c r="K1761" s="628"/>
      <c r="L1761" s="628"/>
      <c r="M1761" s="628"/>
      <c r="N1761" s="628"/>
      <c r="O1761" s="628"/>
      <c r="P1761" s="628"/>
      <c r="Q1761" s="628"/>
      <c r="R1761" s="628"/>
      <c r="S1761" s="628"/>
      <c r="T1761" s="628"/>
      <c r="U1761" s="628"/>
      <c r="V1761" s="628"/>
      <c r="W1761" s="628"/>
      <c r="X1761" s="628"/>
      <c r="Y1761" s="628"/>
      <c r="Z1761" s="141"/>
      <c r="AA1761" s="794"/>
    </row>
    <row r="1762" spans="1:28" s="711" customFormat="1" ht="36" customHeight="1" x14ac:dyDescent="0.2">
      <c r="A1762" s="269"/>
      <c r="B1762" s="211"/>
      <c r="C1762" s="2204" t="s">
        <v>750</v>
      </c>
      <c r="D1762" s="2325"/>
      <c r="E1762" s="2325"/>
      <c r="F1762" s="2325"/>
      <c r="G1762" s="2325"/>
      <c r="H1762" s="2325"/>
      <c r="I1762" s="2325"/>
      <c r="J1762" s="2325"/>
      <c r="K1762" s="2325"/>
      <c r="L1762" s="2325"/>
      <c r="M1762" s="2325"/>
      <c r="N1762" s="2325"/>
      <c r="O1762" s="2325"/>
      <c r="P1762" s="2325"/>
      <c r="Q1762" s="2325"/>
      <c r="R1762" s="2325"/>
      <c r="S1762" s="2325"/>
      <c r="T1762" s="2325"/>
      <c r="U1762" s="2325"/>
      <c r="V1762" s="2325"/>
      <c r="W1762" s="2325"/>
      <c r="X1762" s="2326"/>
      <c r="Y1762" s="594"/>
      <c r="Z1762" s="1231"/>
      <c r="AA1762" s="794"/>
      <c r="AB1762" s="313"/>
    </row>
    <row r="1763" spans="1:28" s="313" customFormat="1" ht="5.25" customHeight="1" x14ac:dyDescent="0.2">
      <c r="A1763" s="269"/>
      <c r="B1763" s="214"/>
      <c r="C1763" s="215"/>
      <c r="D1763" s="215"/>
      <c r="E1763" s="215"/>
      <c r="F1763" s="215"/>
      <c r="G1763" s="215"/>
      <c r="H1763" s="215"/>
      <c r="I1763" s="215"/>
      <c r="J1763" s="215"/>
      <c r="K1763" s="215"/>
      <c r="L1763" s="215"/>
      <c r="M1763" s="215"/>
      <c r="N1763" s="215"/>
      <c r="O1763" s="215"/>
      <c r="P1763" s="215"/>
      <c r="Q1763" s="215"/>
      <c r="R1763" s="215"/>
      <c r="S1763" s="215"/>
      <c r="T1763" s="215"/>
      <c r="U1763" s="215"/>
      <c r="V1763" s="215"/>
      <c r="W1763" s="215"/>
      <c r="X1763" s="215"/>
      <c r="Y1763" s="215"/>
      <c r="Z1763" s="145"/>
      <c r="AA1763" s="794"/>
    </row>
    <row r="1764" spans="1:28" s="313" customFormat="1" ht="5.25" customHeight="1" x14ac:dyDescent="0.2">
      <c r="A1764" s="269"/>
      <c r="B1764" s="216"/>
      <c r="C1764" s="628"/>
      <c r="D1764" s="628"/>
      <c r="E1764" s="628"/>
      <c r="F1764" s="628"/>
      <c r="G1764" s="628"/>
      <c r="H1764" s="628"/>
      <c r="I1764" s="628"/>
      <c r="J1764" s="628"/>
      <c r="K1764" s="628"/>
      <c r="L1764" s="628"/>
      <c r="M1764" s="628"/>
      <c r="N1764" s="628"/>
      <c r="O1764" s="628"/>
      <c r="P1764" s="628"/>
      <c r="Q1764" s="628"/>
      <c r="R1764" s="628"/>
      <c r="S1764" s="628"/>
      <c r="T1764" s="628"/>
      <c r="U1764" s="628"/>
      <c r="V1764" s="628"/>
      <c r="W1764" s="628"/>
      <c r="X1764" s="628"/>
      <c r="Y1764" s="628"/>
      <c r="Z1764" s="141"/>
      <c r="AA1764" s="794"/>
    </row>
    <row r="1765" spans="1:28" s="313" customFormat="1" ht="30.75" customHeight="1" x14ac:dyDescent="0.2">
      <c r="A1765" s="269" t="s">
        <v>1077</v>
      </c>
      <c r="B1765" s="216"/>
      <c r="C1765" s="1782" t="s">
        <v>837</v>
      </c>
      <c r="D1765" s="1782"/>
      <c r="E1765" s="1782"/>
      <c r="F1765" s="1782"/>
      <c r="G1765" s="1782"/>
      <c r="H1765" s="1782"/>
      <c r="I1765" s="1782"/>
      <c r="J1765" s="1782"/>
      <c r="K1765" s="1782"/>
      <c r="L1765" s="1782"/>
      <c r="M1765" s="1782"/>
      <c r="N1765" s="1675"/>
      <c r="O1765" s="1675"/>
      <c r="P1765" s="1675"/>
      <c r="Q1765" s="1675"/>
      <c r="R1765" s="1675"/>
      <c r="S1765" s="1675"/>
      <c r="T1765" s="1675"/>
      <c r="U1765" s="1229"/>
      <c r="V1765" s="1229"/>
      <c r="W1765" s="1358" t="s">
        <v>849</v>
      </c>
      <c r="X1765" s="1359"/>
      <c r="Y1765" s="628"/>
      <c r="Z1765" s="141"/>
      <c r="AA1765" s="794">
        <f>IF(W1765="?",0,IF(W1765&lt;&gt;"",1,0))</f>
        <v>0</v>
      </c>
    </row>
    <row r="1766" spans="1:28" s="313" customFormat="1" ht="10.5" customHeight="1" x14ac:dyDescent="0.2">
      <c r="A1766" s="265" t="str">
        <f>IF($L$4&lt;&gt;"",$L$4,"")</f>
        <v>00000000</v>
      </c>
      <c r="B1766" s="183"/>
      <c r="C1766" s="184"/>
      <c r="D1766" s="184"/>
      <c r="E1766" s="184"/>
      <c r="F1766" s="184"/>
      <c r="G1766" s="184"/>
      <c r="H1766" s="184"/>
      <c r="I1766" s="184"/>
      <c r="J1766" s="184"/>
      <c r="K1766" s="184"/>
      <c r="L1766" s="184"/>
      <c r="M1766" s="184"/>
      <c r="N1766" s="184"/>
      <c r="O1766" s="184"/>
      <c r="P1766" s="184"/>
      <c r="Q1766" s="184"/>
      <c r="R1766" s="184"/>
      <c r="S1766" s="184"/>
      <c r="T1766" s="184"/>
      <c r="U1766" s="184"/>
      <c r="V1766" s="184"/>
      <c r="W1766" s="184"/>
      <c r="X1766" s="184"/>
      <c r="Y1766" s="184"/>
      <c r="Z1766" s="149"/>
      <c r="AA1766" s="794"/>
    </row>
    <row r="1767" spans="1:28" s="313" customFormat="1" ht="5.25" customHeight="1" x14ac:dyDescent="0.2">
      <c r="A1767" s="269"/>
      <c r="B1767" s="757"/>
      <c r="C1767" s="758"/>
      <c r="D1767" s="758"/>
      <c r="E1767" s="758"/>
      <c r="F1767" s="758"/>
      <c r="G1767" s="758"/>
      <c r="H1767" s="758"/>
      <c r="I1767" s="758"/>
      <c r="J1767" s="758"/>
      <c r="K1767" s="758"/>
      <c r="L1767" s="758"/>
      <c r="M1767" s="758"/>
      <c r="N1767" s="758"/>
      <c r="O1767" s="758"/>
      <c r="P1767" s="758"/>
      <c r="Q1767" s="758"/>
      <c r="R1767" s="758"/>
      <c r="S1767" s="758"/>
      <c r="T1767" s="758"/>
      <c r="U1767" s="758"/>
      <c r="V1767" s="669"/>
      <c r="W1767" s="669"/>
      <c r="X1767" s="669"/>
      <c r="Y1767" s="669"/>
      <c r="Z1767" s="670"/>
      <c r="AA1767" s="794"/>
    </row>
    <row r="1768" spans="1:28" s="313" customFormat="1" ht="21" customHeight="1" x14ac:dyDescent="0.2">
      <c r="A1768" s="269"/>
      <c r="B1768" s="259"/>
      <c r="C1768" s="2361" t="s">
        <v>942</v>
      </c>
      <c r="D1768" s="2074"/>
      <c r="E1768" s="2074"/>
      <c r="F1768" s="2074"/>
      <c r="G1768" s="693" t="s">
        <v>1058</v>
      </c>
      <c r="H1768" s="1432" t="str">
        <f>$L$10</f>
        <v/>
      </c>
      <c r="I1768" s="2362"/>
      <c r="J1768" s="2362"/>
      <c r="K1768" s="2362"/>
      <c r="L1768" s="2362"/>
      <c r="M1768" s="2362"/>
      <c r="N1768" s="2362"/>
      <c r="O1768" s="2362"/>
      <c r="P1768" s="2362"/>
      <c r="Q1768" s="2362"/>
      <c r="R1768" s="2362"/>
      <c r="S1768" s="2362"/>
      <c r="T1768" s="2363"/>
      <c r="U1768" s="2364" t="str">
        <f>$L$4</f>
        <v>00000000</v>
      </c>
      <c r="V1768" s="2365"/>
      <c r="W1768" s="2365"/>
      <c r="X1768" s="2366"/>
      <c r="Y1768" s="672"/>
      <c r="Z1768" s="175"/>
      <c r="AA1768" s="794">
        <f>IF(SUM(AA1769:AA1842)&gt;0,10000,0)</f>
        <v>0</v>
      </c>
    </row>
    <row r="1769" spans="1:28" ht="9" customHeight="1" x14ac:dyDescent="0.2">
      <c r="A1769" s="269"/>
      <c r="B1769" s="150"/>
      <c r="C1769" s="628"/>
      <c r="D1769" s="628"/>
      <c r="E1769" s="628"/>
      <c r="F1769" s="628"/>
      <c r="G1769" s="628"/>
      <c r="H1769" s="628"/>
      <c r="I1769" s="628"/>
      <c r="J1769" s="628"/>
      <c r="K1769" s="628"/>
      <c r="L1769" s="628"/>
      <c r="M1769" s="628"/>
      <c r="N1769" s="628"/>
      <c r="O1769" s="628"/>
      <c r="P1769" s="628"/>
      <c r="Q1769" s="628"/>
      <c r="R1769" s="628"/>
      <c r="S1769" s="628"/>
      <c r="T1769" s="628"/>
      <c r="U1769" s="628"/>
      <c r="V1769" s="628"/>
      <c r="W1769" s="628"/>
      <c r="X1769" s="628"/>
      <c r="Y1769" s="179"/>
      <c r="Z1769" s="175"/>
      <c r="AA1769" s="794"/>
      <c r="AB1769" s="313"/>
    </row>
    <row r="1770" spans="1:28" ht="21" customHeight="1" x14ac:dyDescent="0.2">
      <c r="A1770" s="272" t="s">
        <v>1070</v>
      </c>
      <c r="B1770" s="150"/>
      <c r="C1770" s="628"/>
      <c r="D1770" s="664"/>
      <c r="E1770" s="664" t="s">
        <v>1141</v>
      </c>
      <c r="F1770" s="2351"/>
      <c r="G1770" s="2352"/>
      <c r="H1770" s="2352"/>
      <c r="I1770" s="2352"/>
      <c r="J1770" s="2352"/>
      <c r="K1770" s="2352"/>
      <c r="L1770" s="2352"/>
      <c r="M1770" s="2352"/>
      <c r="N1770" s="2352"/>
      <c r="O1770" s="2352"/>
      <c r="P1770" s="2352"/>
      <c r="Q1770" s="2352"/>
      <c r="R1770" s="2352"/>
      <c r="S1770" s="2352"/>
      <c r="T1770" s="2352"/>
      <c r="U1770" s="2352"/>
      <c r="V1770" s="2352"/>
      <c r="W1770" s="2352"/>
      <c r="X1770" s="2352"/>
      <c r="Y1770" s="179"/>
      <c r="Z1770" s="175"/>
      <c r="AA1770" s="794">
        <f>IF(F1770="?",0,IF(F1770&lt;&gt;"",1,0))</f>
        <v>0</v>
      </c>
      <c r="AB1770" s="313"/>
    </row>
    <row r="1771" spans="1:28" s="313" customFormat="1" ht="5.25" customHeight="1" x14ac:dyDescent="0.2">
      <c r="A1771" s="269"/>
      <c r="B1771" s="216"/>
      <c r="C1771" s="664"/>
      <c r="D1771" s="664"/>
      <c r="E1771" s="628"/>
      <c r="F1771" s="628"/>
      <c r="G1771" s="628"/>
      <c r="H1771" s="628"/>
      <c r="I1771" s="628"/>
      <c r="J1771" s="628"/>
      <c r="K1771" s="628"/>
      <c r="L1771" s="628"/>
      <c r="M1771" s="628"/>
      <c r="N1771" s="628"/>
      <c r="O1771" s="628"/>
      <c r="P1771" s="628"/>
      <c r="Q1771" s="628"/>
      <c r="R1771" s="664"/>
      <c r="S1771" s="664"/>
      <c r="T1771" s="664"/>
      <c r="U1771" s="664"/>
      <c r="V1771" s="664"/>
      <c r="W1771" s="664"/>
      <c r="X1771" s="628"/>
      <c r="Y1771" s="1232"/>
      <c r="Z1771" s="141"/>
      <c r="AA1771" s="794"/>
    </row>
    <row r="1772" spans="1:28" ht="21" customHeight="1" x14ac:dyDescent="0.2">
      <c r="A1772" s="272" t="s">
        <v>1071</v>
      </c>
      <c r="B1772" s="150"/>
      <c r="C1772" s="628"/>
      <c r="D1772" s="628"/>
      <c r="E1772" s="664" t="s">
        <v>799</v>
      </c>
      <c r="F1772" s="2351"/>
      <c r="G1772" s="2352"/>
      <c r="H1772" s="628"/>
      <c r="I1772" s="664" t="s">
        <v>693</v>
      </c>
      <c r="J1772" s="2351"/>
      <c r="K1772" s="2352"/>
      <c r="L1772" s="2352"/>
      <c r="M1772" s="2352"/>
      <c r="N1772" s="2352"/>
      <c r="O1772" s="2352"/>
      <c r="P1772" s="2352"/>
      <c r="Q1772" s="2352"/>
      <c r="R1772" s="2352"/>
      <c r="S1772" s="2352"/>
      <c r="T1772" s="2352"/>
      <c r="U1772" s="2352"/>
      <c r="V1772" s="2352"/>
      <c r="W1772" s="2352"/>
      <c r="X1772" s="2352"/>
      <c r="Y1772" s="179"/>
      <c r="Z1772" s="175"/>
      <c r="AA1772" s="794">
        <f>IF(F1772="?",0,IF(F1772&lt;&gt;"",1,0))+IF(J1772="?",0,IF(J1772&lt;&gt;"",1,0))</f>
        <v>0</v>
      </c>
      <c r="AB1772" s="313"/>
    </row>
    <row r="1773" spans="1:28" ht="9" customHeight="1" x14ac:dyDescent="0.2">
      <c r="A1773" s="269"/>
      <c r="B1773" s="259"/>
      <c r="C1773" s="627"/>
      <c r="D1773" s="627"/>
      <c r="E1773" s="627"/>
      <c r="F1773" s="627"/>
      <c r="G1773" s="627"/>
      <c r="H1773" s="627"/>
      <c r="I1773" s="627"/>
      <c r="J1773" s="627"/>
      <c r="K1773" s="627"/>
      <c r="L1773" s="627"/>
      <c r="M1773" s="627"/>
      <c r="N1773" s="627"/>
      <c r="O1773" s="627"/>
      <c r="P1773" s="627"/>
      <c r="Q1773" s="627"/>
      <c r="R1773" s="627"/>
      <c r="S1773" s="627"/>
      <c r="T1773" s="627"/>
      <c r="U1773" s="627"/>
      <c r="V1773" s="627"/>
      <c r="W1773" s="627"/>
      <c r="X1773" s="627"/>
      <c r="Y1773" s="206"/>
      <c r="Z1773" s="175"/>
      <c r="AA1773" s="794"/>
      <c r="AB1773" s="313"/>
    </row>
    <row r="1774" spans="1:28" s="313" customFormat="1" ht="12" customHeight="1" x14ac:dyDescent="0.2">
      <c r="A1774" s="269"/>
      <c r="B1774" s="216"/>
      <c r="C1774" s="1139"/>
      <c r="D1774" s="1135"/>
      <c r="E1774" s="1136"/>
      <c r="F1774" s="1136"/>
      <c r="G1774" s="1136"/>
      <c r="H1774" s="1142"/>
      <c r="I1774" s="2353" t="s">
        <v>1489</v>
      </c>
      <c r="J1774" s="2354"/>
      <c r="K1774" s="2354"/>
      <c r="L1774" s="2354"/>
      <c r="M1774" s="2354"/>
      <c r="N1774" s="2354"/>
      <c r="O1774" s="2354"/>
      <c r="P1774" s="2354"/>
      <c r="Q1774" s="2355" t="s">
        <v>1490</v>
      </c>
      <c r="R1774" s="2356"/>
      <c r="S1774" s="2356"/>
      <c r="T1774" s="2356"/>
      <c r="U1774" s="2356"/>
      <c r="V1774" s="2356"/>
      <c r="W1774" s="2356"/>
      <c r="X1774" s="2357"/>
      <c r="Y1774" s="1232"/>
      <c r="Z1774" s="141"/>
      <c r="AA1774" s="794"/>
    </row>
    <row r="1775" spans="1:28" s="313" customFormat="1" ht="7.5" customHeight="1" thickBot="1" x14ac:dyDescent="0.25">
      <c r="A1775" s="269"/>
      <c r="B1775" s="216"/>
      <c r="C1775" s="1139"/>
      <c r="D1775" s="1135"/>
      <c r="E1775" s="1136"/>
      <c r="F1775" s="1136"/>
      <c r="G1775" s="1136"/>
      <c r="H1775" s="1140"/>
      <c r="I1775" s="1143"/>
      <c r="J1775" s="708"/>
      <c r="K1775" s="708"/>
      <c r="L1775" s="708"/>
      <c r="M1775" s="708"/>
      <c r="N1775" s="708"/>
      <c r="O1775" s="708"/>
      <c r="P1775" s="708"/>
      <c r="Q1775" s="1143"/>
      <c r="R1775" s="1145"/>
      <c r="S1775" s="1145"/>
      <c r="T1775" s="1145"/>
      <c r="U1775" s="1145"/>
      <c r="V1775" s="1145"/>
      <c r="W1775" s="1145"/>
      <c r="X1775" s="1144"/>
      <c r="Y1775" s="1232"/>
      <c r="Z1775" s="141"/>
      <c r="AA1775" s="794"/>
    </row>
    <row r="1776" spans="1:28" s="313" customFormat="1" ht="24.75" customHeight="1" thickTop="1" thickBot="1" x14ac:dyDescent="0.25">
      <c r="A1776" s="272" t="s">
        <v>1585</v>
      </c>
      <c r="B1776" s="216"/>
      <c r="C1776" s="2358" t="s">
        <v>1535</v>
      </c>
      <c r="D1776" s="2359"/>
      <c r="E1776" s="2359"/>
      <c r="F1776" s="2359"/>
      <c r="G1776" s="2359"/>
      <c r="H1776" s="2360"/>
      <c r="I1776" s="2313" t="s">
        <v>849</v>
      </c>
      <c r="J1776" s="2327"/>
      <c r="K1776" s="2328"/>
      <c r="L1776" s="2329"/>
      <c r="M1776" s="2329"/>
      <c r="N1776" s="1363"/>
      <c r="O1776" s="1363"/>
      <c r="P1776" s="1363"/>
      <c r="Q1776" s="2313" t="s">
        <v>849</v>
      </c>
      <c r="R1776" s="2327"/>
      <c r="S1776" s="2328"/>
      <c r="T1776" s="2330"/>
      <c r="U1776" s="2330"/>
      <c r="V1776" s="2331"/>
      <c r="W1776" s="2331"/>
      <c r="X1776" s="2318"/>
      <c r="Y1776" s="1243"/>
      <c r="Z1776" s="141"/>
      <c r="AA1776" s="794">
        <f>IF(I1776="?",0,IF(I1776&lt;&gt;"",1,0))+IF(K1776="?",0,IF(K1776&lt;&gt;"",1,0))+IF(Q1776="?",0,IF(Q1776&lt;&gt;"",1,0))+IF(S1776="?",0,IF(S1776&lt;&gt;"",1,0))</f>
        <v>0</v>
      </c>
    </row>
    <row r="1777" spans="1:28" s="313" customFormat="1" ht="6.75" customHeight="1" thickTop="1" x14ac:dyDescent="0.2">
      <c r="A1777" s="269"/>
      <c r="B1777" s="216"/>
      <c r="C1777" s="1141"/>
      <c r="D1777" s="1134"/>
      <c r="E1777" s="215"/>
      <c r="F1777" s="215"/>
      <c r="G1777" s="215"/>
      <c r="H1777" s="1138"/>
      <c r="I1777" s="1146"/>
      <c r="J1777" s="227"/>
      <c r="K1777" s="227"/>
      <c r="L1777" s="227"/>
      <c r="M1777" s="227"/>
      <c r="N1777" s="227"/>
      <c r="O1777" s="227"/>
      <c r="P1777" s="1147"/>
      <c r="Q1777" s="1146"/>
      <c r="R1777" s="227"/>
      <c r="S1777" s="227"/>
      <c r="T1777" s="227"/>
      <c r="U1777" s="227"/>
      <c r="V1777" s="227"/>
      <c r="W1777" s="227"/>
      <c r="X1777" s="1147"/>
      <c r="Y1777" s="1243"/>
      <c r="Z1777" s="141"/>
      <c r="AA1777" s="794"/>
    </row>
    <row r="1778" spans="1:28" s="313" customFormat="1" ht="5.25" customHeight="1" thickBot="1" x14ac:dyDescent="0.25">
      <c r="A1778" s="269"/>
      <c r="B1778" s="216"/>
      <c r="C1778" s="1139"/>
      <c r="D1778" s="1135"/>
      <c r="E1778" s="1136"/>
      <c r="F1778" s="1136"/>
      <c r="G1778" s="1136"/>
      <c r="H1778" s="1140"/>
      <c r="I1778" s="1143"/>
      <c r="J1778" s="708"/>
      <c r="K1778" s="708"/>
      <c r="L1778" s="708"/>
      <c r="M1778" s="708"/>
      <c r="N1778" s="708"/>
      <c r="O1778" s="708"/>
      <c r="P1778" s="1144"/>
      <c r="Q1778" s="1143"/>
      <c r="R1778" s="708"/>
      <c r="S1778" s="708"/>
      <c r="T1778" s="708"/>
      <c r="U1778" s="708"/>
      <c r="V1778" s="708"/>
      <c r="W1778" s="708"/>
      <c r="X1778" s="1144"/>
      <c r="Y1778" s="1243"/>
      <c r="Z1778" s="141"/>
      <c r="AA1778" s="794"/>
    </row>
    <row r="1779" spans="1:28" s="313" customFormat="1" ht="24.75" customHeight="1" thickTop="1" thickBot="1" x14ac:dyDescent="0.25">
      <c r="A1779" s="272" t="s">
        <v>1586</v>
      </c>
      <c r="B1779" s="216"/>
      <c r="C1779" s="1137" t="s">
        <v>1515</v>
      </c>
      <c r="D1779" s="664"/>
      <c r="E1779" s="628"/>
      <c r="F1779" s="628"/>
      <c r="G1779" s="628"/>
      <c r="H1779" s="628"/>
      <c r="I1779" s="2313" t="s">
        <v>849</v>
      </c>
      <c r="J1779" s="2327"/>
      <c r="K1779" s="2328"/>
      <c r="L1779" s="2329"/>
      <c r="M1779" s="2329"/>
      <c r="N1779" s="1363"/>
      <c r="O1779" s="1363"/>
      <c r="P1779" s="1363"/>
      <c r="Q1779" s="2313" t="s">
        <v>849</v>
      </c>
      <c r="R1779" s="2327"/>
      <c r="S1779" s="2328"/>
      <c r="T1779" s="2330"/>
      <c r="U1779" s="2330"/>
      <c r="V1779" s="2331"/>
      <c r="W1779" s="2331"/>
      <c r="X1779" s="2318"/>
      <c r="Y1779" s="1243"/>
      <c r="Z1779" s="141"/>
      <c r="AA1779" s="794">
        <f>IF(I1779="?",0,IF(I1779&lt;&gt;"",1,0))+IF(K1779="?",0,IF(K1779&lt;&gt;"",1,0))+IF(Q1779="?",0,IF(Q1779&lt;&gt;"",1,0))+IF(S1779="?",0,IF(S1779&lt;&gt;"",1,0))</f>
        <v>0</v>
      </c>
    </row>
    <row r="1780" spans="1:28" s="313" customFormat="1" ht="5.25" customHeight="1" thickTop="1" x14ac:dyDescent="0.2">
      <c r="A1780" s="269"/>
      <c r="B1780" s="216"/>
      <c r="C1780" s="1141"/>
      <c r="D1780" s="1134"/>
      <c r="E1780" s="215"/>
      <c r="F1780" s="215"/>
      <c r="G1780" s="215"/>
      <c r="H1780" s="1138"/>
      <c r="I1780" s="1146"/>
      <c r="J1780" s="227"/>
      <c r="K1780" s="227"/>
      <c r="L1780" s="227"/>
      <c r="M1780" s="227"/>
      <c r="N1780" s="227"/>
      <c r="O1780" s="227"/>
      <c r="P1780" s="227"/>
      <c r="Q1780" s="1146"/>
      <c r="R1780" s="1148"/>
      <c r="S1780" s="1148"/>
      <c r="T1780" s="1148"/>
      <c r="U1780" s="1148"/>
      <c r="V1780" s="1148"/>
      <c r="W1780" s="1148"/>
      <c r="X1780" s="1147"/>
      <c r="Y1780" s="1243"/>
      <c r="Z1780" s="141"/>
      <c r="AA1780" s="794"/>
    </row>
    <row r="1781" spans="1:28" s="313" customFormat="1" ht="9" customHeight="1" x14ac:dyDescent="0.2">
      <c r="A1781" s="269"/>
      <c r="B1781" s="216"/>
      <c r="C1781" s="664"/>
      <c r="D1781" s="664"/>
      <c r="E1781" s="628"/>
      <c r="F1781" s="628"/>
      <c r="G1781" s="628"/>
      <c r="H1781" s="628"/>
      <c r="I1781" s="628"/>
      <c r="J1781" s="628"/>
      <c r="K1781" s="628"/>
      <c r="L1781" s="628"/>
      <c r="M1781" s="628"/>
      <c r="N1781" s="628"/>
      <c r="O1781" s="628"/>
      <c r="P1781" s="628"/>
      <c r="Q1781" s="628"/>
      <c r="R1781" s="664"/>
      <c r="S1781" s="664"/>
      <c r="T1781" s="664"/>
      <c r="U1781" s="664"/>
      <c r="V1781" s="664"/>
      <c r="W1781" s="664"/>
      <c r="X1781" s="628"/>
      <c r="Y1781" s="1243"/>
      <c r="Z1781" s="141"/>
      <c r="AA1781" s="794"/>
    </row>
    <row r="1782" spans="1:28" s="313" customFormat="1" ht="24" customHeight="1" x14ac:dyDescent="0.2">
      <c r="A1782" s="272" t="s">
        <v>1072</v>
      </c>
      <c r="B1782" s="216"/>
      <c r="C1782" s="2332" t="s">
        <v>1146</v>
      </c>
      <c r="D1782" s="2333"/>
      <c r="E1782" s="2333"/>
      <c r="F1782" s="2333"/>
      <c r="G1782" s="2333"/>
      <c r="H1782" s="2333"/>
      <c r="I1782" s="2333"/>
      <c r="J1782" s="2333"/>
      <c r="K1782" s="2333"/>
      <c r="L1782" s="2333"/>
      <c r="M1782" s="2333"/>
      <c r="N1782" s="2333"/>
      <c r="O1782" s="2333"/>
      <c r="P1782" s="2333"/>
      <c r="Q1782" s="2333"/>
      <c r="R1782" s="2333"/>
      <c r="S1782" s="2333"/>
      <c r="T1782" s="2333"/>
      <c r="U1782" s="1241"/>
      <c r="V1782" s="1213" t="s">
        <v>849</v>
      </c>
      <c r="W1782" s="93"/>
      <c r="X1782" s="1213" t="s">
        <v>849</v>
      </c>
      <c r="Y1782" s="664"/>
      <c r="Z1782" s="141"/>
      <c r="AA1782" s="794">
        <f>IF(V1782="?",0,IF(V1782&lt;&gt;"",1,0))+IF(X1782="?",0,IF(X1782&lt;&gt;"",1,0))</f>
        <v>0</v>
      </c>
    </row>
    <row r="1783" spans="1:28" s="313" customFormat="1" ht="9" customHeight="1" x14ac:dyDescent="0.2">
      <c r="A1783" s="269"/>
      <c r="B1783" s="216"/>
      <c r="C1783" s="664"/>
      <c r="D1783" s="664"/>
      <c r="E1783" s="628"/>
      <c r="F1783" s="628"/>
      <c r="G1783" s="628"/>
      <c r="H1783" s="628"/>
      <c r="I1783" s="628"/>
      <c r="J1783" s="628"/>
      <c r="K1783" s="628"/>
      <c r="L1783" s="628"/>
      <c r="M1783" s="628"/>
      <c r="N1783" s="628"/>
      <c r="O1783" s="628"/>
      <c r="P1783" s="628"/>
      <c r="Q1783" s="628"/>
      <c r="R1783" s="664"/>
      <c r="S1783" s="664"/>
      <c r="T1783" s="664"/>
      <c r="U1783" s="664"/>
      <c r="V1783" s="664"/>
      <c r="W1783" s="664"/>
      <c r="X1783" s="628"/>
      <c r="Y1783" s="1243"/>
      <c r="Z1783" s="141"/>
      <c r="AA1783" s="794"/>
    </row>
    <row r="1784" spans="1:28" s="313" customFormat="1" ht="21" customHeight="1" x14ac:dyDescent="0.2">
      <c r="A1784" s="272" t="s">
        <v>1073</v>
      </c>
      <c r="B1784" s="216"/>
      <c r="C1784" s="664"/>
      <c r="D1784" s="664"/>
      <c r="E1784" s="664"/>
      <c r="F1784" s="664"/>
      <c r="G1784" s="664"/>
      <c r="H1784" s="664" t="s">
        <v>1042</v>
      </c>
      <c r="I1784" s="2334" t="s">
        <v>849</v>
      </c>
      <c r="J1784" s="2335"/>
      <c r="K1784" s="2335"/>
      <c r="L1784" s="2335"/>
      <c r="M1784" s="2336"/>
      <c r="N1784" s="2336"/>
      <c r="O1784" s="2336"/>
      <c r="P1784" s="2336"/>
      <c r="Q1784" s="2336"/>
      <c r="R1784" s="2336"/>
      <c r="S1784" s="2336"/>
      <c r="T1784" s="2336"/>
      <c r="U1784" s="2336"/>
      <c r="V1784" s="2336"/>
      <c r="W1784" s="2336"/>
      <c r="X1784" s="2337"/>
      <c r="Y1784" s="1243"/>
      <c r="Z1784" s="141"/>
      <c r="AA1784" s="794">
        <f>IF(I1784="?",0,IF(I1784&lt;&gt;"",1,0))</f>
        <v>0</v>
      </c>
    </row>
    <row r="1785" spans="1:28" s="313" customFormat="1" ht="5.25" customHeight="1" x14ac:dyDescent="0.2">
      <c r="A1785" s="269"/>
      <c r="B1785" s="216"/>
      <c r="C1785" s="664"/>
      <c r="D1785" s="664"/>
      <c r="E1785" s="628"/>
      <c r="F1785" s="628"/>
      <c r="G1785" s="628"/>
      <c r="H1785" s="628"/>
      <c r="I1785" s="628"/>
      <c r="J1785" s="628"/>
      <c r="K1785" s="628"/>
      <c r="L1785" s="628"/>
      <c r="M1785" s="628"/>
      <c r="N1785" s="628"/>
      <c r="O1785" s="628"/>
      <c r="P1785" s="628"/>
      <c r="Q1785" s="628"/>
      <c r="R1785" s="664"/>
      <c r="S1785" s="664"/>
      <c r="T1785" s="664"/>
      <c r="U1785" s="664"/>
      <c r="V1785" s="664"/>
      <c r="W1785" s="664"/>
      <c r="X1785" s="628"/>
      <c r="Y1785" s="1243"/>
      <c r="Z1785" s="141"/>
      <c r="AA1785" s="794"/>
    </row>
    <row r="1786" spans="1:28" s="313" customFormat="1" ht="21" customHeight="1" x14ac:dyDescent="0.2">
      <c r="A1786" s="272" t="s">
        <v>1079</v>
      </c>
      <c r="B1786" s="216"/>
      <c r="C1786" s="628" t="s">
        <v>1517</v>
      </c>
      <c r="D1786" s="664"/>
      <c r="E1786" s="664"/>
      <c r="F1786" s="664"/>
      <c r="G1786" s="664"/>
      <c r="H1786" s="664"/>
      <c r="I1786" s="664"/>
      <c r="J1786" s="664"/>
      <c r="K1786" s="664"/>
      <c r="L1786" s="664"/>
      <c r="M1786" s="664"/>
      <c r="N1786" s="664"/>
      <c r="O1786" s="664"/>
      <c r="P1786" s="664"/>
      <c r="Q1786" s="1213" t="s">
        <v>849</v>
      </c>
      <c r="R1786" s="627" t="s">
        <v>1050</v>
      </c>
      <c r="S1786" s="1243"/>
      <c r="T1786" s="1213" t="s">
        <v>849</v>
      </c>
      <c r="U1786" s="627" t="s">
        <v>1051</v>
      </c>
      <c r="V1786" s="1243"/>
      <c r="W1786" s="1213" t="s">
        <v>849</v>
      </c>
      <c r="X1786" s="627" t="s">
        <v>1052</v>
      </c>
      <c r="Y1786" s="1243"/>
      <c r="Z1786" s="141"/>
      <c r="AA1786" s="794">
        <f>IF(Q1786="?",0,IF(Q1786&lt;&gt;"",1,0))+IF(T1786="?",0,IF(T1786&lt;&gt;"",1,0))+IF(W1786="?",0,IF(W1786&lt;&gt;"",1,0))</f>
        <v>0</v>
      </c>
    </row>
    <row r="1787" spans="1:28" ht="9" customHeight="1" x14ac:dyDescent="0.2">
      <c r="A1787" s="269"/>
      <c r="B1787" s="259"/>
      <c r="C1787" s="627"/>
      <c r="D1787" s="627"/>
      <c r="E1787" s="627"/>
      <c r="F1787" s="627"/>
      <c r="G1787" s="627"/>
      <c r="H1787" s="627"/>
      <c r="I1787" s="627"/>
      <c r="J1787" s="627"/>
      <c r="K1787" s="627"/>
      <c r="L1787" s="627"/>
      <c r="M1787" s="627"/>
      <c r="N1787" s="627"/>
      <c r="O1787" s="627"/>
      <c r="P1787" s="627"/>
      <c r="Q1787" s="627"/>
      <c r="R1787" s="627"/>
      <c r="S1787" s="627"/>
      <c r="T1787" s="627"/>
      <c r="U1787" s="627"/>
      <c r="V1787" s="627"/>
      <c r="W1787" s="627"/>
      <c r="X1787" s="627"/>
      <c r="Y1787" s="206"/>
      <c r="Z1787" s="175"/>
      <c r="AA1787" s="794"/>
      <c r="AB1787" s="313"/>
    </row>
    <row r="1788" spans="1:28" s="312" customFormat="1" ht="27" customHeight="1" x14ac:dyDescent="0.2">
      <c r="A1788" s="397" t="s">
        <v>219</v>
      </c>
      <c r="B1788" s="155"/>
      <c r="C1788" s="2338" t="s">
        <v>1521</v>
      </c>
      <c r="D1788" s="2339"/>
      <c r="E1788" s="2339"/>
      <c r="F1788" s="2339"/>
      <c r="G1788" s="2339"/>
      <c r="H1788" s="2339"/>
      <c r="I1788" s="2339"/>
      <c r="J1788" s="2339"/>
      <c r="K1788" s="2339"/>
      <c r="L1788" s="2339"/>
      <c r="M1788" s="2339"/>
      <c r="N1788" s="2339"/>
      <c r="O1788" s="2339"/>
      <c r="P1788" s="2339"/>
      <c r="Q1788" s="2339"/>
      <c r="R1788" s="2339"/>
      <c r="S1788" s="2339"/>
      <c r="T1788" s="2340"/>
      <c r="U1788" s="2340"/>
      <c r="V1788" s="2340"/>
      <c r="W1788" s="2340"/>
      <c r="X1788" s="2341"/>
      <c r="Y1788" s="225"/>
      <c r="Z1788" s="156"/>
      <c r="AA1788" s="794"/>
      <c r="AB1788" s="313"/>
    </row>
    <row r="1789" spans="1:28" ht="5.25" customHeight="1" x14ac:dyDescent="0.2">
      <c r="A1789" s="269"/>
      <c r="B1789" s="259"/>
      <c r="C1789" s="627"/>
      <c r="D1789" s="627"/>
      <c r="E1789" s="627"/>
      <c r="F1789" s="627"/>
      <c r="G1789" s="627"/>
      <c r="H1789" s="627"/>
      <c r="I1789" s="627"/>
      <c r="J1789" s="627"/>
      <c r="K1789" s="627"/>
      <c r="L1789" s="627"/>
      <c r="M1789" s="627"/>
      <c r="N1789" s="627"/>
      <c r="O1789" s="627"/>
      <c r="P1789" s="627"/>
      <c r="Q1789" s="627"/>
      <c r="R1789" s="627"/>
      <c r="S1789" s="627"/>
      <c r="T1789" s="627"/>
      <c r="U1789" s="627"/>
      <c r="V1789" s="627"/>
      <c r="W1789" s="627"/>
      <c r="X1789" s="627"/>
      <c r="Y1789" s="206"/>
      <c r="Z1789" s="175"/>
      <c r="AA1789" s="794"/>
      <c r="AB1789" s="313"/>
    </row>
    <row r="1790" spans="1:28" s="313" customFormat="1" ht="21" customHeight="1" x14ac:dyDescent="0.2">
      <c r="A1790" s="272" t="s">
        <v>1251</v>
      </c>
      <c r="B1790" s="216"/>
      <c r="C1790" s="2342" t="s">
        <v>1370</v>
      </c>
      <c r="D1790" s="2342"/>
      <c r="E1790" s="2342"/>
      <c r="F1790" s="2342"/>
      <c r="G1790" s="2342"/>
      <c r="H1790" s="2342"/>
      <c r="I1790" s="2342"/>
      <c r="J1790" s="2342"/>
      <c r="K1790" s="2342"/>
      <c r="L1790" s="2342"/>
      <c r="M1790" s="664"/>
      <c r="N1790" s="2343"/>
      <c r="O1790" s="2344"/>
      <c r="P1790" s="2345"/>
      <c r="Q1790" s="627" t="s">
        <v>783</v>
      </c>
      <c r="R1790" s="664"/>
      <c r="S1790" s="664"/>
      <c r="T1790" s="2343"/>
      <c r="U1790" s="2343"/>
      <c r="V1790" s="2343"/>
      <c r="W1790" s="627" t="s">
        <v>1043</v>
      </c>
      <c r="X1790" s="664"/>
      <c r="Y1790" s="664"/>
      <c r="Z1790" s="141"/>
      <c r="AA1790" s="794">
        <f>IF(N1790="?",0,IF(N1790&lt;&gt;"",1,0))+IF(T1790="?",0,IF(T1790&lt;&gt;"",1,0))</f>
        <v>0</v>
      </c>
    </row>
    <row r="1791" spans="1:28" s="313" customFormat="1" ht="5.25" customHeight="1" x14ac:dyDescent="0.2">
      <c r="A1791" s="269"/>
      <c r="B1791" s="216"/>
      <c r="C1791" s="664"/>
      <c r="D1791" s="664"/>
      <c r="E1791" s="628"/>
      <c r="F1791" s="628"/>
      <c r="G1791" s="628"/>
      <c r="H1791" s="628"/>
      <c r="I1791" s="628"/>
      <c r="J1791" s="628"/>
      <c r="K1791" s="628"/>
      <c r="L1791" s="628"/>
      <c r="M1791" s="628"/>
      <c r="N1791" s="628"/>
      <c r="O1791" s="628"/>
      <c r="P1791" s="628"/>
      <c r="Q1791" s="628"/>
      <c r="R1791" s="664"/>
      <c r="S1791" s="664"/>
      <c r="T1791" s="664"/>
      <c r="U1791" s="664"/>
      <c r="V1791" s="664"/>
      <c r="W1791" s="664"/>
      <c r="X1791" s="628"/>
      <c r="Y1791" s="1243"/>
      <c r="Z1791" s="141"/>
      <c r="AA1791" s="794"/>
    </row>
    <row r="1792" spans="1:28" s="312" customFormat="1" ht="27" customHeight="1" x14ac:dyDescent="0.2">
      <c r="A1792" s="397" t="s">
        <v>219</v>
      </c>
      <c r="B1792" s="155"/>
      <c r="C1792" s="2338" t="s">
        <v>1262</v>
      </c>
      <c r="D1792" s="2339"/>
      <c r="E1792" s="2339"/>
      <c r="F1792" s="2339"/>
      <c r="G1792" s="2339"/>
      <c r="H1792" s="2339"/>
      <c r="I1792" s="2339"/>
      <c r="J1792" s="2339"/>
      <c r="K1792" s="2339"/>
      <c r="L1792" s="2339"/>
      <c r="M1792" s="2339"/>
      <c r="N1792" s="2339"/>
      <c r="O1792" s="2339"/>
      <c r="P1792" s="2339"/>
      <c r="Q1792" s="2339"/>
      <c r="R1792" s="2339"/>
      <c r="S1792" s="2339"/>
      <c r="T1792" s="2340"/>
      <c r="U1792" s="2340"/>
      <c r="V1792" s="2340"/>
      <c r="W1792" s="2340"/>
      <c r="X1792" s="2341"/>
      <c r="Y1792" s="225"/>
      <c r="Z1792" s="156"/>
      <c r="AA1792" s="794"/>
      <c r="AB1792" s="313"/>
    </row>
    <row r="1793" spans="1:28" s="313" customFormat="1" ht="5.25" customHeight="1" x14ac:dyDescent="0.2">
      <c r="A1793" s="269"/>
      <c r="B1793" s="216"/>
      <c r="C1793" s="664"/>
      <c r="D1793" s="664"/>
      <c r="E1793" s="628"/>
      <c r="F1793" s="628"/>
      <c r="G1793" s="628"/>
      <c r="H1793" s="628"/>
      <c r="I1793" s="628"/>
      <c r="J1793" s="628"/>
      <c r="K1793" s="628"/>
      <c r="L1793" s="628"/>
      <c r="M1793" s="628"/>
      <c r="N1793" s="628"/>
      <c r="O1793" s="628"/>
      <c r="P1793" s="628"/>
      <c r="Q1793" s="628"/>
      <c r="R1793" s="664"/>
      <c r="S1793" s="664"/>
      <c r="T1793" s="664"/>
      <c r="U1793" s="664"/>
      <c r="V1793" s="664"/>
      <c r="W1793" s="664"/>
      <c r="X1793" s="628"/>
      <c r="Y1793" s="1243"/>
      <c r="Z1793" s="141"/>
      <c r="AA1793" s="794"/>
    </row>
    <row r="1794" spans="1:28" s="313" customFormat="1" ht="21" customHeight="1" x14ac:dyDescent="0.2">
      <c r="A1794" s="272" t="s">
        <v>1252</v>
      </c>
      <c r="B1794" s="216"/>
      <c r="C1794" s="2342" t="s">
        <v>1371</v>
      </c>
      <c r="D1794" s="2342"/>
      <c r="E1794" s="2342"/>
      <c r="F1794" s="2342"/>
      <c r="G1794" s="2342"/>
      <c r="H1794" s="2342"/>
      <c r="I1794" s="2342"/>
      <c r="J1794" s="2342"/>
      <c r="K1794" s="2342"/>
      <c r="L1794" s="2342"/>
      <c r="M1794" s="664"/>
      <c r="N1794" s="2343"/>
      <c r="O1794" s="2344"/>
      <c r="P1794" s="2345"/>
      <c r="Q1794" s="627" t="s">
        <v>783</v>
      </c>
      <c r="R1794" s="664"/>
      <c r="S1794" s="664"/>
      <c r="T1794" s="2343"/>
      <c r="U1794" s="2344"/>
      <c r="V1794" s="2345"/>
      <c r="W1794" s="627" t="s">
        <v>1043</v>
      </c>
      <c r="X1794" s="664"/>
      <c r="Y1794" s="664"/>
      <c r="Z1794" s="141"/>
      <c r="AA1794" s="794">
        <f>IF(N1794="?",0,IF(N1794&lt;&gt;"",1,0))+IF(T1794="?",0,IF(T1794&lt;&gt;"",1,0))</f>
        <v>0</v>
      </c>
    </row>
    <row r="1795" spans="1:28" s="313" customFormat="1" ht="9" customHeight="1" x14ac:dyDescent="0.2">
      <c r="A1795" s="269"/>
      <c r="B1795" s="259"/>
      <c r="C1795" s="627"/>
      <c r="D1795" s="627"/>
      <c r="E1795" s="627"/>
      <c r="F1795" s="627"/>
      <c r="G1795" s="627"/>
      <c r="H1795" s="627"/>
      <c r="I1795" s="627"/>
      <c r="J1795" s="627"/>
      <c r="K1795" s="627"/>
      <c r="L1795" s="627"/>
      <c r="M1795" s="627"/>
      <c r="N1795" s="627"/>
      <c r="O1795" s="627"/>
      <c r="P1795" s="627"/>
      <c r="Q1795" s="627"/>
      <c r="R1795" s="627"/>
      <c r="S1795" s="627"/>
      <c r="T1795" s="627"/>
      <c r="U1795" s="627"/>
      <c r="V1795" s="627"/>
      <c r="W1795" s="627"/>
      <c r="X1795" s="627"/>
      <c r="Y1795" s="206"/>
      <c r="Z1795" s="175"/>
      <c r="AA1795" s="794"/>
    </row>
    <row r="1796" spans="1:28" s="312" customFormat="1" ht="23.25" customHeight="1" x14ac:dyDescent="0.2">
      <c r="A1796" s="397" t="s">
        <v>219</v>
      </c>
      <c r="B1796" s="155"/>
      <c r="C1796" s="2320" t="s">
        <v>1491</v>
      </c>
      <c r="D1796" s="2321"/>
      <c r="E1796" s="2321"/>
      <c r="F1796" s="2321"/>
      <c r="G1796" s="2321"/>
      <c r="H1796" s="2321"/>
      <c r="I1796" s="2321"/>
      <c r="J1796" s="2321"/>
      <c r="K1796" s="2321"/>
      <c r="L1796" s="2321"/>
      <c r="M1796" s="2321"/>
      <c r="N1796" s="2321"/>
      <c r="O1796" s="2321"/>
      <c r="P1796" s="2321"/>
      <c r="Q1796" s="2321"/>
      <c r="R1796" s="2321"/>
      <c r="S1796" s="2321"/>
      <c r="T1796" s="2346"/>
      <c r="U1796" s="2346"/>
      <c r="V1796" s="2346"/>
      <c r="W1796" s="2346"/>
      <c r="X1796" s="2347"/>
      <c r="Y1796" s="225"/>
      <c r="Z1796" s="156"/>
      <c r="AA1796" s="794"/>
      <c r="AB1796" s="313"/>
    </row>
    <row r="1797" spans="1:28" s="313" customFormat="1" ht="5.25" customHeight="1" x14ac:dyDescent="0.2">
      <c r="A1797" s="269"/>
      <c r="B1797" s="259"/>
      <c r="C1797" s="627"/>
      <c r="D1797" s="627"/>
      <c r="E1797" s="627"/>
      <c r="F1797" s="627"/>
      <c r="G1797" s="627"/>
      <c r="H1797" s="627"/>
      <c r="I1797" s="627"/>
      <c r="J1797" s="627"/>
      <c r="K1797" s="627"/>
      <c r="L1797" s="627"/>
      <c r="M1797" s="627"/>
      <c r="N1797" s="627"/>
      <c r="O1797" s="627"/>
      <c r="P1797" s="627"/>
      <c r="Q1797" s="627"/>
      <c r="R1797" s="627"/>
      <c r="S1797" s="627"/>
      <c r="T1797" s="627"/>
      <c r="U1797" s="627"/>
      <c r="V1797" s="627"/>
      <c r="W1797" s="627"/>
      <c r="X1797" s="627"/>
      <c r="Y1797" s="206"/>
      <c r="Z1797" s="175"/>
      <c r="AA1797" s="794"/>
    </row>
    <row r="1798" spans="1:28" s="313" customFormat="1" ht="21" customHeight="1" x14ac:dyDescent="0.2">
      <c r="A1798" s="272" t="s">
        <v>1074</v>
      </c>
      <c r="B1798" s="216"/>
      <c r="C1798" s="628" t="s">
        <v>1831</v>
      </c>
      <c r="D1798" s="664"/>
      <c r="E1798" s="664"/>
      <c r="F1798" s="664"/>
      <c r="G1798" s="664"/>
      <c r="H1798" s="664"/>
      <c r="I1798" s="664"/>
      <c r="J1798" s="628"/>
      <c r="K1798" s="628"/>
      <c r="L1798" s="628"/>
      <c r="M1798" s="628"/>
      <c r="N1798" s="628"/>
      <c r="O1798" s="628"/>
      <c r="P1798" s="628"/>
      <c r="Q1798" s="628"/>
      <c r="R1798" s="628"/>
      <c r="S1798" s="628"/>
      <c r="T1798" s="2343"/>
      <c r="U1798" s="2344"/>
      <c r="V1798" s="2345"/>
      <c r="W1798" s="627" t="s">
        <v>122</v>
      </c>
      <c r="X1798" s="664"/>
      <c r="Y1798" s="664"/>
      <c r="Z1798" s="141"/>
      <c r="AA1798" s="794">
        <f>IF(T1798="?",0,IF(T1798&lt;&gt;"",1,0))</f>
        <v>0</v>
      </c>
    </row>
    <row r="1799" spans="1:28" s="313" customFormat="1" ht="5.25" customHeight="1" x14ac:dyDescent="0.2">
      <c r="A1799" s="269"/>
      <c r="B1799" s="259"/>
      <c r="C1799" s="627"/>
      <c r="D1799" s="627"/>
      <c r="E1799" s="627"/>
      <c r="F1799" s="627"/>
      <c r="G1799" s="627"/>
      <c r="H1799" s="627"/>
      <c r="I1799" s="627"/>
      <c r="J1799" s="627"/>
      <c r="K1799" s="627"/>
      <c r="L1799" s="627"/>
      <c r="M1799" s="627"/>
      <c r="N1799" s="627"/>
      <c r="O1799" s="627"/>
      <c r="P1799" s="627"/>
      <c r="Q1799" s="627"/>
      <c r="R1799" s="627"/>
      <c r="S1799" s="627"/>
      <c r="T1799" s="627"/>
      <c r="U1799" s="627"/>
      <c r="V1799" s="627"/>
      <c r="W1799" s="627"/>
      <c r="X1799" s="206"/>
      <c r="Y1799" s="206"/>
      <c r="Z1799" s="175"/>
      <c r="AA1799" s="794"/>
    </row>
    <row r="1800" spans="1:28" s="313" customFormat="1" ht="21" customHeight="1" x14ac:dyDescent="0.2">
      <c r="A1800" s="272" t="s">
        <v>1587</v>
      </c>
      <c r="B1800" s="216"/>
      <c r="C1800" s="628" t="s">
        <v>1749</v>
      </c>
      <c r="D1800" s="664"/>
      <c r="E1800" s="664"/>
      <c r="F1800" s="664"/>
      <c r="G1800" s="664"/>
      <c r="H1800" s="664"/>
      <c r="I1800" s="664"/>
      <c r="J1800" s="628"/>
      <c r="K1800" s="628"/>
      <c r="L1800" s="628"/>
      <c r="M1800" s="664"/>
      <c r="N1800" s="2348"/>
      <c r="O1800" s="2349"/>
      <c r="P1800" s="2350"/>
      <c r="Q1800" s="627" t="s">
        <v>1493</v>
      </c>
      <c r="R1800" s="628"/>
      <c r="S1800" s="628"/>
      <c r="T1800" s="2348"/>
      <c r="U1800" s="2349"/>
      <c r="V1800" s="2350"/>
      <c r="W1800" s="627" t="s">
        <v>1492</v>
      </c>
      <c r="X1800" s="664"/>
      <c r="Y1800" s="664"/>
      <c r="Z1800" s="141"/>
      <c r="AA1800" s="794">
        <f>IF(N1800="?",0,IF(N1800&lt;&gt;"",1,0))+IF(T1800="?",0,IF(T1800&lt;&gt;"",1,0))</f>
        <v>0</v>
      </c>
    </row>
    <row r="1801" spans="1:28" s="313" customFormat="1" ht="9" customHeight="1" x14ac:dyDescent="0.2">
      <c r="A1801" s="269"/>
      <c r="B1801" s="259"/>
      <c r="C1801" s="627"/>
      <c r="D1801" s="627"/>
      <c r="E1801" s="627"/>
      <c r="F1801" s="627"/>
      <c r="G1801" s="627"/>
      <c r="H1801" s="627"/>
      <c r="I1801" s="627"/>
      <c r="J1801" s="627"/>
      <c r="K1801" s="627"/>
      <c r="L1801" s="627"/>
      <c r="M1801" s="627"/>
      <c r="N1801" s="627"/>
      <c r="O1801" s="627"/>
      <c r="P1801" s="627"/>
      <c r="Q1801" s="627"/>
      <c r="R1801" s="627"/>
      <c r="S1801" s="627"/>
      <c r="T1801" s="627"/>
      <c r="U1801" s="627"/>
      <c r="V1801" s="627"/>
      <c r="W1801" s="627"/>
      <c r="X1801" s="627"/>
      <c r="Y1801" s="206"/>
      <c r="Z1801" s="175"/>
      <c r="AA1801" s="794"/>
    </row>
    <row r="1802" spans="1:28" s="313" customFormat="1" ht="36" customHeight="1" x14ac:dyDescent="0.2">
      <c r="A1802" s="746" t="s">
        <v>219</v>
      </c>
      <c r="B1802" s="221"/>
      <c r="C1802" s="1543" t="s">
        <v>1516</v>
      </c>
      <c r="D1802" s="2218"/>
      <c r="E1802" s="2218"/>
      <c r="F1802" s="2218"/>
      <c r="G1802" s="2218"/>
      <c r="H1802" s="2218"/>
      <c r="I1802" s="2218"/>
      <c r="J1802" s="2218"/>
      <c r="K1802" s="2218"/>
      <c r="L1802" s="2218"/>
      <c r="M1802" s="2218"/>
      <c r="N1802" s="2218"/>
      <c r="O1802" s="2218"/>
      <c r="P1802" s="2218"/>
      <c r="Q1802" s="2218"/>
      <c r="R1802" s="2218"/>
      <c r="S1802" s="2218"/>
      <c r="T1802" s="2218"/>
      <c r="U1802" s="2218"/>
      <c r="V1802" s="2218"/>
      <c r="W1802" s="2218"/>
      <c r="X1802" s="2219"/>
      <c r="Y1802" s="1240"/>
      <c r="Z1802" s="254"/>
      <c r="AA1802" s="794"/>
    </row>
    <row r="1803" spans="1:28" s="313" customFormat="1" ht="5.25" customHeight="1" x14ac:dyDescent="0.2">
      <c r="A1803" s="269"/>
      <c r="B1803" s="259"/>
      <c r="C1803" s="627"/>
      <c r="D1803" s="627"/>
      <c r="E1803" s="627"/>
      <c r="F1803" s="627"/>
      <c r="G1803" s="627"/>
      <c r="H1803" s="627"/>
      <c r="I1803" s="627"/>
      <c r="J1803" s="627"/>
      <c r="K1803" s="627"/>
      <c r="L1803" s="627"/>
      <c r="M1803" s="627"/>
      <c r="N1803" s="627"/>
      <c r="O1803" s="627"/>
      <c r="P1803" s="627"/>
      <c r="Q1803" s="627"/>
      <c r="R1803" s="627"/>
      <c r="S1803" s="627"/>
      <c r="T1803" s="627"/>
      <c r="U1803" s="627"/>
      <c r="V1803" s="627"/>
      <c r="W1803" s="627"/>
      <c r="X1803" s="627"/>
      <c r="Y1803" s="206"/>
      <c r="Z1803" s="175"/>
      <c r="AA1803" s="794"/>
    </row>
    <row r="1804" spans="1:28" s="313" customFormat="1" ht="12" customHeight="1" x14ac:dyDescent="0.2">
      <c r="A1804" s="269"/>
      <c r="B1804" s="216"/>
      <c r="C1804" s="242" t="s">
        <v>1495</v>
      </c>
      <c r="D1804" s="1149"/>
      <c r="E1804" s="1149"/>
      <c r="F1804" s="1149"/>
      <c r="G1804" s="1149"/>
      <c r="H1804" s="1149"/>
      <c r="I1804" s="1149"/>
      <c r="J1804" s="1149"/>
      <c r="K1804" s="1149"/>
      <c r="L1804" s="1149"/>
      <c r="M1804" s="1149"/>
      <c r="N1804" s="1149"/>
      <c r="O1804" s="1149"/>
      <c r="P1804" s="1149"/>
      <c r="Q1804" s="1149"/>
      <c r="R1804" s="1149"/>
      <c r="S1804" s="1149"/>
      <c r="T1804" s="1149"/>
      <c r="U1804" s="1149"/>
      <c r="V1804" s="1149"/>
      <c r="W1804" s="1149"/>
      <c r="X1804" s="1149"/>
      <c r="Y1804" s="1243"/>
      <c r="Z1804" s="141"/>
      <c r="AA1804" s="794"/>
    </row>
    <row r="1805" spans="1:28" s="313" customFormat="1" ht="5.25" customHeight="1" thickBot="1" x14ac:dyDescent="0.25">
      <c r="A1805" s="269"/>
      <c r="B1805" s="216"/>
      <c r="C1805" s="1139"/>
      <c r="D1805" s="1135"/>
      <c r="E1805" s="1136"/>
      <c r="F1805" s="1136"/>
      <c r="G1805" s="1143"/>
      <c r="H1805" s="708"/>
      <c r="I1805" s="708"/>
      <c r="J1805" s="708"/>
      <c r="K1805" s="708"/>
      <c r="L1805" s="708"/>
      <c r="M1805" s="708"/>
      <c r="N1805" s="708"/>
      <c r="O1805" s="708"/>
      <c r="P1805" s="708"/>
      <c r="Q1805" s="708"/>
      <c r="R1805" s="708"/>
      <c r="S1805" s="1145"/>
      <c r="T1805" s="1145"/>
      <c r="U1805" s="1145"/>
      <c r="V1805" s="1145"/>
      <c r="W1805" s="1145"/>
      <c r="X1805" s="1144"/>
      <c r="Y1805" s="1243"/>
      <c r="Z1805" s="141"/>
      <c r="AA1805" s="794"/>
    </row>
    <row r="1806" spans="1:28" s="313" customFormat="1" ht="24" customHeight="1" thickTop="1" thickBot="1" x14ac:dyDescent="0.25">
      <c r="A1806" s="1236" t="s">
        <v>1588</v>
      </c>
      <c r="B1806" s="216"/>
      <c r="C1806" s="2313" t="s">
        <v>849</v>
      </c>
      <c r="D1806" s="2314"/>
      <c r="E1806" s="2315"/>
      <c r="F1806" s="2316"/>
      <c r="G1806" s="2317"/>
      <c r="H1806" s="1363"/>
      <c r="I1806" s="1363"/>
      <c r="J1806" s="1363"/>
      <c r="K1806" s="1363"/>
      <c r="L1806" s="1363"/>
      <c r="M1806" s="1363"/>
      <c r="N1806" s="1363"/>
      <c r="O1806" s="1363"/>
      <c r="P1806" s="1363"/>
      <c r="Q1806" s="1363"/>
      <c r="R1806" s="1363"/>
      <c r="S1806" s="1363"/>
      <c r="T1806" s="1363"/>
      <c r="U1806" s="1363"/>
      <c r="V1806" s="1363"/>
      <c r="W1806" s="1363"/>
      <c r="X1806" s="2318"/>
      <c r="Y1806" s="1243"/>
      <c r="Z1806" s="141"/>
      <c r="AA1806" s="794">
        <f>IF(C1806="?",0,IF(C1806&lt;&gt;"",1,0))+IF(G1806="?",0,IF(G1806&lt;&gt;"",1,0))</f>
        <v>0</v>
      </c>
    </row>
    <row r="1807" spans="1:28" s="313" customFormat="1" ht="5.25" customHeight="1" thickTop="1" x14ac:dyDescent="0.2">
      <c r="A1807" s="269"/>
      <c r="B1807" s="216"/>
      <c r="C1807" s="1141"/>
      <c r="D1807" s="1134"/>
      <c r="E1807" s="215"/>
      <c r="F1807" s="215"/>
      <c r="G1807" s="1146"/>
      <c r="H1807" s="227"/>
      <c r="I1807" s="227"/>
      <c r="J1807" s="227"/>
      <c r="K1807" s="227"/>
      <c r="L1807" s="227"/>
      <c r="M1807" s="227"/>
      <c r="N1807" s="227"/>
      <c r="O1807" s="227"/>
      <c r="P1807" s="227"/>
      <c r="Q1807" s="227"/>
      <c r="R1807" s="227"/>
      <c r="S1807" s="227"/>
      <c r="T1807" s="227"/>
      <c r="U1807" s="227"/>
      <c r="V1807" s="227"/>
      <c r="W1807" s="227"/>
      <c r="X1807" s="1147"/>
      <c r="Y1807" s="1243"/>
      <c r="Z1807" s="141"/>
      <c r="AA1807" s="794"/>
    </row>
    <row r="1808" spans="1:28" s="313" customFormat="1" ht="9" customHeight="1" x14ac:dyDescent="0.2">
      <c r="A1808" s="265" t="str">
        <f>IF(L1751&lt;&gt;"",L1751,"")</f>
        <v/>
      </c>
      <c r="B1808" s="635"/>
      <c r="C1808" s="262"/>
      <c r="D1808" s="262"/>
      <c r="E1808" s="262"/>
      <c r="F1808" s="262"/>
      <c r="G1808" s="262"/>
      <c r="H1808" s="262"/>
      <c r="I1808" s="262"/>
      <c r="J1808" s="262"/>
      <c r="K1808" s="262"/>
      <c r="L1808" s="262"/>
      <c r="M1808" s="262"/>
      <c r="N1808" s="262"/>
      <c r="O1808" s="262"/>
      <c r="P1808" s="262"/>
      <c r="Q1808" s="262"/>
      <c r="R1808" s="262"/>
      <c r="S1808" s="262"/>
      <c r="T1808" s="262"/>
      <c r="U1808" s="262"/>
      <c r="V1808" s="262"/>
      <c r="W1808" s="262"/>
      <c r="X1808" s="262"/>
      <c r="Y1808" s="668"/>
      <c r="Z1808" s="196"/>
      <c r="AA1808" s="794"/>
    </row>
    <row r="1809" spans="1:28" s="313" customFormat="1" ht="5.25" customHeight="1" x14ac:dyDescent="0.2">
      <c r="A1809" s="269"/>
      <c r="B1809" s="1237"/>
      <c r="C1809" s="817"/>
      <c r="D1809" s="817"/>
      <c r="E1809" s="817"/>
      <c r="F1809" s="817"/>
      <c r="G1809" s="817"/>
      <c r="H1809" s="817"/>
      <c r="I1809" s="817"/>
      <c r="J1809" s="817"/>
      <c r="K1809" s="817"/>
      <c r="L1809" s="817"/>
      <c r="M1809" s="817"/>
      <c r="N1809" s="817"/>
      <c r="O1809" s="817"/>
      <c r="P1809" s="817"/>
      <c r="Q1809" s="817"/>
      <c r="R1809" s="817"/>
      <c r="S1809" s="817"/>
      <c r="T1809" s="817"/>
      <c r="U1809" s="817"/>
      <c r="V1809" s="817"/>
      <c r="W1809" s="817"/>
      <c r="X1809" s="817"/>
      <c r="Y1809" s="1238"/>
      <c r="Z1809" s="871"/>
      <c r="AA1809" s="794"/>
    </row>
    <row r="1810" spans="1:28" s="313" customFormat="1" ht="24" customHeight="1" x14ac:dyDescent="0.2">
      <c r="A1810" s="385"/>
      <c r="B1810" s="259"/>
      <c r="C1810" s="224" t="s">
        <v>1759</v>
      </c>
      <c r="D1810" s="627"/>
      <c r="E1810" s="627"/>
      <c r="F1810" s="627"/>
      <c r="G1810" s="627"/>
      <c r="H1810" s="627"/>
      <c r="I1810" s="627"/>
      <c r="J1810" s="627"/>
      <c r="K1810" s="627"/>
      <c r="L1810" s="627"/>
      <c r="M1810" s="2319" t="str">
        <f>IF(J1772&lt;&gt;"",J1772,"")</f>
        <v/>
      </c>
      <c r="N1810" s="1751"/>
      <c r="O1810" s="1751"/>
      <c r="P1810" s="1751"/>
      <c r="Q1810" s="1751"/>
      <c r="R1810" s="1751"/>
      <c r="S1810" s="1751"/>
      <c r="T1810" s="1751"/>
      <c r="U1810" s="1751"/>
      <c r="V1810" s="1751"/>
      <c r="W1810" s="1751"/>
      <c r="X1810" s="1751"/>
      <c r="Y1810" s="206"/>
      <c r="Z1810" s="175"/>
      <c r="AA1810" s="794"/>
    </row>
    <row r="1811" spans="1:28" s="764" customFormat="1" ht="5.25" customHeight="1" x14ac:dyDescent="0.2">
      <c r="A1811" s="269"/>
      <c r="B1811" s="216"/>
      <c r="C1811" s="627"/>
      <c r="D1811" s="628"/>
      <c r="E1811" s="627"/>
      <c r="F1811" s="627"/>
      <c r="G1811" s="627"/>
      <c r="H1811" s="627"/>
      <c r="I1811" s="627"/>
      <c r="J1811" s="627"/>
      <c r="K1811" s="627"/>
      <c r="L1811" s="627"/>
      <c r="M1811" s="627"/>
      <c r="N1811" s="627"/>
      <c r="O1811" s="627"/>
      <c r="P1811" s="627"/>
      <c r="Q1811" s="627"/>
      <c r="R1811" s="627"/>
      <c r="S1811" s="1241"/>
      <c r="T1811" s="1241"/>
      <c r="U1811" s="1241"/>
      <c r="V1811" s="1241"/>
      <c r="W1811" s="1241"/>
      <c r="X1811" s="1241"/>
      <c r="Y1811" s="1243"/>
      <c r="Z1811" s="141"/>
      <c r="AA1811" s="797"/>
      <c r="AB1811" s="313"/>
    </row>
    <row r="1812" spans="1:28" s="312" customFormat="1" ht="15" customHeight="1" x14ac:dyDescent="0.2">
      <c r="A1812" s="397" t="s">
        <v>219</v>
      </c>
      <c r="B1812" s="155"/>
      <c r="C1812" s="2320" t="s">
        <v>1054</v>
      </c>
      <c r="D1812" s="2321"/>
      <c r="E1812" s="2321"/>
      <c r="F1812" s="2321"/>
      <c r="G1812" s="2321"/>
      <c r="H1812" s="2321"/>
      <c r="I1812" s="2321"/>
      <c r="J1812" s="2321"/>
      <c r="K1812" s="2321"/>
      <c r="L1812" s="2321"/>
      <c r="M1812" s="2321"/>
      <c r="N1812" s="2321"/>
      <c r="O1812" s="2321"/>
      <c r="P1812" s="2321"/>
      <c r="Q1812" s="2321"/>
      <c r="R1812" s="2321"/>
      <c r="S1812" s="2321"/>
      <c r="T1812" s="2322"/>
      <c r="U1812" s="2322"/>
      <c r="V1812" s="2322"/>
      <c r="W1812" s="2322"/>
      <c r="X1812" s="2323"/>
      <c r="Y1812" s="225"/>
      <c r="Z1812" s="156"/>
      <c r="AA1812" s="794"/>
      <c r="AB1812" s="313"/>
    </row>
    <row r="1813" spans="1:28" s="313" customFormat="1" ht="9" customHeight="1" x14ac:dyDescent="0.2">
      <c r="A1813" s="269"/>
      <c r="B1813" s="259"/>
      <c r="C1813" s="627"/>
      <c r="D1813" s="627"/>
      <c r="E1813" s="627"/>
      <c r="F1813" s="627"/>
      <c r="G1813" s="627"/>
      <c r="H1813" s="627"/>
      <c r="I1813" s="627"/>
      <c r="J1813" s="627"/>
      <c r="K1813" s="627"/>
      <c r="L1813" s="627"/>
      <c r="M1813" s="627"/>
      <c r="N1813" s="627"/>
      <c r="O1813" s="627"/>
      <c r="P1813" s="627"/>
      <c r="Q1813" s="627"/>
      <c r="R1813" s="627"/>
      <c r="S1813" s="627"/>
      <c r="T1813" s="627"/>
      <c r="U1813" s="627"/>
      <c r="V1813" s="627"/>
      <c r="W1813" s="627"/>
      <c r="X1813" s="627"/>
      <c r="Y1813" s="206"/>
      <c r="Z1813" s="175"/>
      <c r="AA1813" s="794"/>
    </row>
    <row r="1814" spans="1:28" s="313" customFormat="1" ht="21" customHeight="1" x14ac:dyDescent="0.2">
      <c r="A1814" s="272" t="s">
        <v>1744</v>
      </c>
      <c r="B1814" s="216"/>
      <c r="C1814" s="627"/>
      <c r="D1814" s="1213" t="s">
        <v>849</v>
      </c>
      <c r="E1814" s="627" t="s">
        <v>1673</v>
      </c>
      <c r="F1814" s="627"/>
      <c r="G1814" s="627"/>
      <c r="H1814" s="627"/>
      <c r="I1814" s="627"/>
      <c r="J1814" s="627"/>
      <c r="K1814" s="627"/>
      <c r="L1814" s="627"/>
      <c r="M1814" s="627"/>
      <c r="N1814" s="627"/>
      <c r="O1814" s="627"/>
      <c r="P1814" s="627"/>
      <c r="Q1814" s="627"/>
      <c r="R1814" s="627"/>
      <c r="S1814" s="627"/>
      <c r="T1814" s="627"/>
      <c r="U1814" s="627"/>
      <c r="V1814" s="627"/>
      <c r="W1814" s="627"/>
      <c r="X1814" s="627"/>
      <c r="Y1814" s="206"/>
      <c r="Z1814" s="141"/>
      <c r="AA1814" s="794">
        <f>IF(D1814="?",0,IF(D1814&lt;&gt;"",1,0))</f>
        <v>0</v>
      </c>
    </row>
    <row r="1815" spans="1:28" s="764" customFormat="1" ht="5.25" customHeight="1" x14ac:dyDescent="0.2">
      <c r="A1815" s="269"/>
      <c r="B1815" s="216"/>
      <c r="C1815" s="627"/>
      <c r="D1815" s="628"/>
      <c r="E1815" s="627"/>
      <c r="F1815" s="627"/>
      <c r="G1815" s="627"/>
      <c r="H1815" s="627"/>
      <c r="I1815" s="627"/>
      <c r="J1815" s="627"/>
      <c r="K1815" s="627"/>
      <c r="L1815" s="627"/>
      <c r="M1815" s="627"/>
      <c r="N1815" s="627"/>
      <c r="O1815" s="627"/>
      <c r="P1815" s="627"/>
      <c r="Q1815" s="627"/>
      <c r="R1815" s="627"/>
      <c r="S1815" s="1241"/>
      <c r="T1815" s="1241"/>
      <c r="U1815" s="1241"/>
      <c r="V1815" s="1241"/>
      <c r="W1815" s="1241"/>
      <c r="X1815" s="1241"/>
      <c r="Y1815" s="1243"/>
      <c r="Z1815" s="141"/>
      <c r="AA1815" s="797"/>
      <c r="AB1815" s="313"/>
    </row>
    <row r="1816" spans="1:28" s="313" customFormat="1" ht="21" customHeight="1" x14ac:dyDescent="0.2">
      <c r="A1816" s="272" t="s">
        <v>1745</v>
      </c>
      <c r="B1816" s="216"/>
      <c r="C1816" s="627"/>
      <c r="D1816" s="1213" t="s">
        <v>849</v>
      </c>
      <c r="E1816" s="627" t="s">
        <v>1672</v>
      </c>
      <c r="F1816" s="627"/>
      <c r="G1816" s="627"/>
      <c r="H1816" s="627"/>
      <c r="I1816" s="627"/>
      <c r="J1816" s="627"/>
      <c r="K1816" s="627"/>
      <c r="L1816" s="627"/>
      <c r="M1816" s="627"/>
      <c r="N1816" s="627"/>
      <c r="O1816" s="627"/>
      <c r="P1816" s="627"/>
      <c r="Q1816" s="627"/>
      <c r="R1816" s="1241"/>
      <c r="S1816" s="1241"/>
      <c r="T1816" s="1241"/>
      <c r="U1816" s="1241"/>
      <c r="V1816" s="1241"/>
      <c r="W1816" s="1241"/>
      <c r="X1816" s="627"/>
      <c r="Y1816" s="206"/>
      <c r="Z1816" s="141"/>
      <c r="AA1816" s="794">
        <f>IF(D1816="?",0,IF(D1816&lt;&gt;"",1,0))</f>
        <v>0</v>
      </c>
    </row>
    <row r="1817" spans="1:28" s="764" customFormat="1" ht="5.25" customHeight="1" x14ac:dyDescent="0.2">
      <c r="A1817" s="269"/>
      <c r="B1817" s="216"/>
      <c r="C1817" s="627"/>
      <c r="D1817" s="628"/>
      <c r="E1817" s="627"/>
      <c r="F1817" s="627"/>
      <c r="G1817" s="627"/>
      <c r="H1817" s="627"/>
      <c r="I1817" s="627"/>
      <c r="J1817" s="627"/>
      <c r="K1817" s="627"/>
      <c r="L1817" s="627"/>
      <c r="M1817" s="627"/>
      <c r="N1817" s="627"/>
      <c r="O1817" s="627"/>
      <c r="P1817" s="627"/>
      <c r="Q1817" s="627"/>
      <c r="R1817" s="627"/>
      <c r="S1817" s="1241"/>
      <c r="T1817" s="1241"/>
      <c r="U1817" s="1241"/>
      <c r="V1817" s="1241"/>
      <c r="W1817" s="1241"/>
      <c r="X1817" s="1241"/>
      <c r="Y1817" s="1243"/>
      <c r="Z1817" s="141"/>
      <c r="AA1817" s="797"/>
      <c r="AB1817" s="313"/>
    </row>
    <row r="1818" spans="1:28" s="313" customFormat="1" ht="21" customHeight="1" x14ac:dyDescent="0.2">
      <c r="A1818" s="272" t="s">
        <v>1659</v>
      </c>
      <c r="B1818" s="216"/>
      <c r="C1818" s="627"/>
      <c r="D1818" s="1213" t="s">
        <v>849</v>
      </c>
      <c r="E1818" s="627" t="s">
        <v>1834</v>
      </c>
      <c r="F1818" s="627"/>
      <c r="G1818" s="627"/>
      <c r="H1818" s="627"/>
      <c r="I1818" s="627"/>
      <c r="J1818" s="627"/>
      <c r="K1818" s="627"/>
      <c r="L1818" s="627"/>
      <c r="M1818" s="627"/>
      <c r="N1818" s="1213" t="s">
        <v>849</v>
      </c>
      <c r="O1818" s="627" t="s">
        <v>1656</v>
      </c>
      <c r="P1818" s="627"/>
      <c r="Q1818" s="627"/>
      <c r="R1818" s="1241"/>
      <c r="S1818" s="1241"/>
      <c r="T1818" s="1241"/>
      <c r="U1818" s="1241"/>
      <c r="V1818" s="1241"/>
      <c r="W1818" s="1241"/>
      <c r="X1818" s="627"/>
      <c r="Y1818" s="206"/>
      <c r="Z1818" s="141"/>
      <c r="AA1818" s="794">
        <f>IF(D1818="?",0,IF(D1818&lt;&gt;"",1,0))+IF(N1818="?",0,IF(N1818&lt;&gt;"",1,0))</f>
        <v>0</v>
      </c>
    </row>
    <row r="1819" spans="1:28" s="764" customFormat="1" ht="5.25" customHeight="1" x14ac:dyDescent="0.2">
      <c r="A1819" s="269"/>
      <c r="B1819" s="216"/>
      <c r="C1819" s="627"/>
      <c r="D1819" s="628"/>
      <c r="E1819" s="627"/>
      <c r="F1819" s="627"/>
      <c r="G1819" s="627"/>
      <c r="H1819" s="627"/>
      <c r="I1819" s="627"/>
      <c r="J1819" s="627"/>
      <c r="K1819" s="627"/>
      <c r="L1819" s="627"/>
      <c r="M1819" s="627"/>
      <c r="N1819" s="627"/>
      <c r="O1819" s="627"/>
      <c r="P1819" s="627"/>
      <c r="Q1819" s="627"/>
      <c r="R1819" s="627"/>
      <c r="S1819" s="1241"/>
      <c r="T1819" s="1241"/>
      <c r="U1819" s="1241"/>
      <c r="V1819" s="1241"/>
      <c r="W1819" s="1241"/>
      <c r="X1819" s="1241"/>
      <c r="Y1819" s="1243"/>
      <c r="Z1819" s="141"/>
      <c r="AA1819" s="797"/>
      <c r="AB1819" s="313"/>
    </row>
    <row r="1820" spans="1:28" s="313" customFormat="1" ht="21" customHeight="1" x14ac:dyDescent="0.2">
      <c r="A1820" s="272" t="s">
        <v>1662</v>
      </c>
      <c r="B1820" s="216"/>
      <c r="C1820" s="627"/>
      <c r="D1820" s="1213" t="s">
        <v>849</v>
      </c>
      <c r="E1820" s="627" t="s">
        <v>1044</v>
      </c>
      <c r="F1820" s="627"/>
      <c r="G1820" s="627"/>
      <c r="H1820" s="627"/>
      <c r="I1820" s="1213" t="s">
        <v>849</v>
      </c>
      <c r="J1820" s="627" t="s">
        <v>1046</v>
      </c>
      <c r="K1820" s="627"/>
      <c r="L1820" s="627"/>
      <c r="M1820" s="627"/>
      <c r="N1820" s="1213" t="s">
        <v>849</v>
      </c>
      <c r="O1820" s="627" t="s">
        <v>1660</v>
      </c>
      <c r="P1820" s="627"/>
      <c r="Q1820" s="627"/>
      <c r="R1820" s="1241"/>
      <c r="S1820" s="1241"/>
      <c r="T1820" s="1241"/>
      <c r="U1820" s="1241"/>
      <c r="V1820" s="1241"/>
      <c r="W1820" s="1241"/>
      <c r="X1820" s="627"/>
      <c r="Y1820" s="206"/>
      <c r="Z1820" s="141"/>
      <c r="AA1820" s="794">
        <f>IF(D1820="?",0,IF(D1820&lt;&gt;"",1,0))+IF(I1820="?",0,IF(I1820&lt;&gt;"",1,0))+IF(N1820="?",0,IF(N1820&lt;&gt;"",1,0))</f>
        <v>0</v>
      </c>
    </row>
    <row r="1821" spans="1:28" s="764" customFormat="1" ht="5.25" customHeight="1" x14ac:dyDescent="0.2">
      <c r="A1821" s="269"/>
      <c r="B1821" s="216"/>
      <c r="C1821" s="627"/>
      <c r="D1821" s="628"/>
      <c r="E1821" s="627"/>
      <c r="F1821" s="627"/>
      <c r="G1821" s="627"/>
      <c r="H1821" s="627"/>
      <c r="I1821" s="627"/>
      <c r="J1821" s="627"/>
      <c r="K1821" s="627"/>
      <c r="L1821" s="627"/>
      <c r="M1821" s="627"/>
      <c r="N1821" s="627"/>
      <c r="O1821" s="627"/>
      <c r="P1821" s="627"/>
      <c r="Q1821" s="627"/>
      <c r="R1821" s="1241"/>
      <c r="S1821" s="1241"/>
      <c r="T1821" s="1241"/>
      <c r="U1821" s="1241"/>
      <c r="V1821" s="1241"/>
      <c r="W1821" s="1241"/>
      <c r="X1821" s="627"/>
      <c r="Y1821" s="1243"/>
      <c r="Z1821" s="141"/>
      <c r="AA1821" s="797"/>
      <c r="AB1821" s="313"/>
    </row>
    <row r="1822" spans="1:28" s="313" customFormat="1" ht="21" customHeight="1" x14ac:dyDescent="0.2">
      <c r="A1822" s="272" t="s">
        <v>1663</v>
      </c>
      <c r="B1822" s="216"/>
      <c r="C1822" s="627"/>
      <c r="D1822" s="1213" t="s">
        <v>849</v>
      </c>
      <c r="E1822" s="627" t="s">
        <v>1045</v>
      </c>
      <c r="F1822" s="627"/>
      <c r="G1822" s="627"/>
      <c r="H1822" s="627"/>
      <c r="I1822" s="1213" t="s">
        <v>849</v>
      </c>
      <c r="J1822" s="627" t="s">
        <v>1657</v>
      </c>
      <c r="K1822" s="627"/>
      <c r="L1822" s="627"/>
      <c r="M1822" s="627"/>
      <c r="N1822" s="1213" t="s">
        <v>849</v>
      </c>
      <c r="O1822" s="627" t="s">
        <v>1658</v>
      </c>
      <c r="P1822" s="627"/>
      <c r="Q1822" s="627"/>
      <c r="R1822" s="1241"/>
      <c r="S1822" s="1241"/>
      <c r="T1822" s="1241"/>
      <c r="U1822" s="1241"/>
      <c r="V1822" s="1241"/>
      <c r="W1822" s="1241"/>
      <c r="X1822" s="627"/>
      <c r="Y1822" s="206"/>
      <c r="Z1822" s="141"/>
      <c r="AA1822" s="794">
        <f>IF(D1822="?",0,IF(D1822&lt;&gt;"",1,0))+IF(I1822="?",0,IF(I1822&lt;&gt;"",1,0))+IF(N1822="?",0,IF(N1822&lt;&gt;"",1,0))</f>
        <v>0</v>
      </c>
    </row>
    <row r="1823" spans="1:28" s="764" customFormat="1" ht="5.25" customHeight="1" x14ac:dyDescent="0.2">
      <c r="A1823" s="269"/>
      <c r="B1823" s="216"/>
      <c r="C1823" s="627"/>
      <c r="D1823" s="628"/>
      <c r="E1823" s="628"/>
      <c r="F1823" s="628"/>
      <c r="G1823" s="628"/>
      <c r="H1823" s="628"/>
      <c r="I1823" s="628"/>
      <c r="J1823" s="628"/>
      <c r="K1823" s="628"/>
      <c r="L1823" s="628"/>
      <c r="M1823" s="627"/>
      <c r="N1823" s="627"/>
      <c r="O1823" s="628"/>
      <c r="P1823" s="628"/>
      <c r="Q1823" s="628"/>
      <c r="R1823" s="664"/>
      <c r="S1823" s="664"/>
      <c r="T1823" s="664"/>
      <c r="U1823" s="664"/>
      <c r="V1823" s="664"/>
      <c r="W1823" s="664"/>
      <c r="X1823" s="628"/>
      <c r="Y1823" s="1243"/>
      <c r="Z1823" s="141"/>
      <c r="AA1823" s="797"/>
      <c r="AB1823" s="313"/>
    </row>
    <row r="1824" spans="1:28" s="313" customFormat="1" ht="21" customHeight="1" x14ac:dyDescent="0.2">
      <c r="A1824" s="272" t="s">
        <v>1661</v>
      </c>
      <c r="B1824" s="216"/>
      <c r="C1824" s="627"/>
      <c r="D1824" s="627" t="s">
        <v>1053</v>
      </c>
      <c r="E1824" s="628"/>
      <c r="F1824" s="2324"/>
      <c r="G1824" s="2324"/>
      <c r="H1824" s="2324"/>
      <c r="I1824" s="2324"/>
      <c r="J1824" s="2324"/>
      <c r="K1824" s="1400"/>
      <c r="L1824" s="1400"/>
      <c r="M1824" s="1400"/>
      <c r="N1824" s="1400"/>
      <c r="O1824" s="1400"/>
      <c r="P1824" s="1400"/>
      <c r="Q1824" s="1400"/>
      <c r="R1824" s="1400"/>
      <c r="S1824" s="1400"/>
      <c r="T1824" s="1400"/>
      <c r="U1824" s="1400"/>
      <c r="V1824" s="1400"/>
      <c r="W1824" s="1400"/>
      <c r="X1824" s="1400"/>
      <c r="Y1824" s="206"/>
      <c r="Z1824" s="141"/>
      <c r="AA1824" s="794">
        <f>IF(F1824="?",0,IF(F1824&lt;&gt;"",1,0))</f>
        <v>0</v>
      </c>
    </row>
    <row r="1825" spans="1:28" ht="9" customHeight="1" x14ac:dyDescent="0.2">
      <c r="A1825" s="269"/>
      <c r="B1825" s="259"/>
      <c r="C1825" s="627"/>
      <c r="D1825" s="627"/>
      <c r="E1825" s="627"/>
      <c r="F1825" s="627"/>
      <c r="G1825" s="627"/>
      <c r="H1825" s="627"/>
      <c r="I1825" s="627"/>
      <c r="J1825" s="627"/>
      <c r="K1825" s="627"/>
      <c r="L1825" s="627"/>
      <c r="M1825" s="627"/>
      <c r="N1825" s="528"/>
      <c r="O1825" s="528"/>
      <c r="P1825" s="528"/>
      <c r="Q1825" s="528"/>
      <c r="R1825" s="627"/>
      <c r="S1825" s="627"/>
      <c r="T1825" s="627"/>
      <c r="U1825" s="528"/>
      <c r="V1825" s="528"/>
      <c r="W1825" s="528"/>
      <c r="X1825" s="528"/>
      <c r="Y1825" s="172"/>
      <c r="Z1825" s="175"/>
      <c r="AA1825" s="794"/>
      <c r="AB1825" s="313"/>
    </row>
    <row r="1826" spans="1:28" s="313" customFormat="1" ht="5.45" customHeight="1" x14ac:dyDescent="0.2">
      <c r="A1826" s="269"/>
      <c r="B1826" s="757"/>
      <c r="C1826" s="758"/>
      <c r="D1826" s="758"/>
      <c r="E1826" s="758"/>
      <c r="F1826" s="758"/>
      <c r="G1826" s="758"/>
      <c r="H1826" s="758"/>
      <c r="I1826" s="758"/>
      <c r="J1826" s="758"/>
      <c r="K1826" s="758"/>
      <c r="L1826" s="758"/>
      <c r="M1826" s="758"/>
      <c r="N1826" s="758"/>
      <c r="O1826" s="758"/>
      <c r="P1826" s="758"/>
      <c r="Q1826" s="758"/>
      <c r="R1826" s="758"/>
      <c r="S1826" s="758"/>
      <c r="T1826" s="758"/>
      <c r="U1826" s="758"/>
      <c r="V1826" s="669"/>
      <c r="W1826" s="669"/>
      <c r="X1826" s="669"/>
      <c r="Y1826" s="669"/>
      <c r="Z1826" s="670"/>
      <c r="AA1826" s="794"/>
    </row>
    <row r="1827" spans="1:28" s="712" customFormat="1" ht="36" customHeight="1" x14ac:dyDescent="0.2">
      <c r="A1827" s="269"/>
      <c r="B1827" s="211"/>
      <c r="C1827" s="2204" t="s">
        <v>751</v>
      </c>
      <c r="D1827" s="2325"/>
      <c r="E1827" s="2325"/>
      <c r="F1827" s="2325"/>
      <c r="G1827" s="2325"/>
      <c r="H1827" s="2325"/>
      <c r="I1827" s="2325"/>
      <c r="J1827" s="2325"/>
      <c r="K1827" s="2325"/>
      <c r="L1827" s="2325"/>
      <c r="M1827" s="2325"/>
      <c r="N1827" s="2325"/>
      <c r="O1827" s="2325"/>
      <c r="P1827" s="2325"/>
      <c r="Q1827" s="2325"/>
      <c r="R1827" s="2325"/>
      <c r="S1827" s="2325"/>
      <c r="T1827" s="2325"/>
      <c r="U1827" s="2325"/>
      <c r="V1827" s="2325"/>
      <c r="W1827" s="2325"/>
      <c r="X1827" s="2326"/>
      <c r="Y1827" s="594"/>
      <c r="Z1827" s="1231"/>
      <c r="AA1827" s="794"/>
      <c r="AB1827" s="313"/>
    </row>
    <row r="1828" spans="1:28" s="313" customFormat="1" ht="5.25" customHeight="1" x14ac:dyDescent="0.2">
      <c r="A1828" s="269"/>
      <c r="B1828" s="216"/>
      <c r="C1828" s="628"/>
      <c r="D1828" s="628"/>
      <c r="E1828" s="628"/>
      <c r="F1828" s="628"/>
      <c r="G1828" s="628"/>
      <c r="H1828" s="628"/>
      <c r="I1828" s="628"/>
      <c r="J1828" s="628"/>
      <c r="K1828" s="628"/>
      <c r="L1828" s="628"/>
      <c r="M1828" s="628"/>
      <c r="N1828" s="628"/>
      <c r="O1828" s="628"/>
      <c r="P1828" s="628"/>
      <c r="Q1828" s="628"/>
      <c r="R1828" s="628"/>
      <c r="S1828" s="628"/>
      <c r="T1828" s="628"/>
      <c r="U1828" s="628"/>
      <c r="V1828" s="628"/>
      <c r="W1828" s="628"/>
      <c r="X1828" s="628"/>
      <c r="Y1828" s="628"/>
      <c r="Z1828" s="141"/>
      <c r="AA1828" s="794"/>
    </row>
    <row r="1829" spans="1:28" s="767" customFormat="1" ht="22.5" customHeight="1" x14ac:dyDescent="0.2">
      <c r="A1829" s="269"/>
      <c r="B1829" s="759"/>
      <c r="C1829" s="624" t="s">
        <v>1047</v>
      </c>
      <c r="D1829" s="624"/>
      <c r="E1829" s="624"/>
      <c r="F1829" s="624"/>
      <c r="G1829" s="624"/>
      <c r="H1829" s="624"/>
      <c r="I1829" s="624"/>
      <c r="J1829" s="624"/>
      <c r="K1829" s="624"/>
      <c r="L1829" s="624"/>
      <c r="M1829" s="624"/>
      <c r="N1829" s="624"/>
      <c r="O1829" s="624"/>
      <c r="P1829" s="624"/>
      <c r="Q1829" s="624"/>
      <c r="R1829" s="627"/>
      <c r="S1829" s="627"/>
      <c r="T1829" s="627"/>
      <c r="U1829" s="627"/>
      <c r="V1829" s="627"/>
      <c r="W1829" s="627"/>
      <c r="X1829" s="627"/>
      <c r="Y1829" s="1228"/>
      <c r="Z1829" s="766"/>
      <c r="AA1829" s="794"/>
      <c r="AB1829" s="313"/>
    </row>
    <row r="1830" spans="1:28" s="313" customFormat="1" ht="5.25" customHeight="1" x14ac:dyDescent="0.2">
      <c r="A1830" s="269"/>
      <c r="B1830" s="216"/>
      <c r="C1830" s="628"/>
      <c r="D1830" s="1230"/>
      <c r="E1830" s="1230"/>
      <c r="F1830" s="628"/>
      <c r="G1830" s="628"/>
      <c r="H1830" s="628"/>
      <c r="I1830" s="628"/>
      <c r="J1830" s="628"/>
      <c r="K1830" s="628"/>
      <c r="L1830" s="628"/>
      <c r="M1830" s="628"/>
      <c r="N1830" s="628"/>
      <c r="O1830" s="628"/>
      <c r="P1830" s="628"/>
      <c r="Q1830" s="628"/>
      <c r="R1830" s="628"/>
      <c r="S1830" s="628"/>
      <c r="T1830" s="628"/>
      <c r="U1830" s="628"/>
      <c r="V1830" s="628"/>
      <c r="W1830" s="628"/>
      <c r="X1830" s="628"/>
      <c r="Y1830" s="628"/>
      <c r="Z1830" s="141"/>
      <c r="AA1830" s="794"/>
    </row>
    <row r="1831" spans="1:28" s="313" customFormat="1" ht="21" customHeight="1" x14ac:dyDescent="0.2">
      <c r="A1831" s="269" t="s">
        <v>1075</v>
      </c>
      <c r="B1831" s="216"/>
      <c r="C1831" s="628" t="s">
        <v>69</v>
      </c>
      <c r="D1831" s="1242"/>
      <c r="E1831" s="1242"/>
      <c r="F1831" s="628"/>
      <c r="G1831" s="628"/>
      <c r="H1831" s="628"/>
      <c r="I1831" s="1785"/>
      <c r="J1831" s="1786"/>
      <c r="K1831" s="1786"/>
      <c r="L1831" s="1786"/>
      <c r="M1831" s="1786"/>
      <c r="N1831" s="1786"/>
      <c r="O1831" s="1786"/>
      <c r="P1831" s="1786"/>
      <c r="Q1831" s="1786"/>
      <c r="R1831" s="1786"/>
      <c r="S1831" s="1786"/>
      <c r="T1831" s="1786"/>
      <c r="U1831" s="1786"/>
      <c r="V1831" s="1786"/>
      <c r="W1831" s="1786"/>
      <c r="X1831" s="1787"/>
      <c r="Y1831" s="628"/>
      <c r="Z1831" s="141"/>
      <c r="AA1831" s="794">
        <f>IF(I1831="?",0,IF(I1831&lt;&gt;"",1,0))</f>
        <v>0</v>
      </c>
    </row>
    <row r="1832" spans="1:28" s="313" customFormat="1" ht="5.25" customHeight="1" x14ac:dyDescent="0.2">
      <c r="A1832" s="269"/>
      <c r="B1832" s="216"/>
      <c r="C1832" s="627"/>
      <c r="D1832" s="1242"/>
      <c r="E1832" s="1242"/>
      <c r="F1832" s="628"/>
      <c r="G1832" s="628"/>
      <c r="H1832" s="628"/>
      <c r="I1832" s="628"/>
      <c r="J1832" s="628"/>
      <c r="K1832" s="628"/>
      <c r="L1832" s="628"/>
      <c r="M1832" s="628"/>
      <c r="N1832" s="628"/>
      <c r="O1832" s="628"/>
      <c r="P1832" s="628"/>
      <c r="Q1832" s="628"/>
      <c r="R1832" s="628"/>
      <c r="S1832" s="628"/>
      <c r="T1832" s="628"/>
      <c r="U1832" s="628"/>
      <c r="V1832" s="628"/>
      <c r="W1832" s="628"/>
      <c r="X1832" s="628"/>
      <c r="Y1832" s="628"/>
      <c r="Z1832" s="141"/>
      <c r="AA1832" s="794"/>
    </row>
    <row r="1833" spans="1:28" s="313" customFormat="1" ht="21" customHeight="1" x14ac:dyDescent="0.2">
      <c r="A1833" s="269" t="s">
        <v>1076</v>
      </c>
      <c r="B1833" s="221"/>
      <c r="C1833" s="628" t="s">
        <v>51</v>
      </c>
      <c r="D1833" s="1242"/>
      <c r="E1833" s="1242"/>
      <c r="F1833" s="628"/>
      <c r="G1833" s="628"/>
      <c r="H1833" s="628"/>
      <c r="I1833" s="1785"/>
      <c r="J1833" s="1786"/>
      <c r="K1833" s="1786"/>
      <c r="L1833" s="1786"/>
      <c r="M1833" s="1786"/>
      <c r="N1833" s="1786"/>
      <c r="O1833" s="1786"/>
      <c r="P1833" s="1786"/>
      <c r="Q1833" s="1786"/>
      <c r="R1833" s="1786"/>
      <c r="S1833" s="1786"/>
      <c r="T1833" s="1786"/>
      <c r="U1833" s="1786"/>
      <c r="V1833" s="1786"/>
      <c r="W1833" s="1786"/>
      <c r="X1833" s="1787"/>
      <c r="Y1833" s="628"/>
      <c r="Z1833" s="141"/>
      <c r="AA1833" s="794">
        <f>IF(I1833="?",0,IF(I1833&lt;&gt;"",1,0))</f>
        <v>0</v>
      </c>
    </row>
    <row r="1834" spans="1:28" s="313" customFormat="1" ht="5.25" customHeight="1" x14ac:dyDescent="0.2">
      <c r="A1834" s="269"/>
      <c r="B1834" s="216"/>
      <c r="C1834" s="627"/>
      <c r="D1834" s="1242"/>
      <c r="E1834" s="1242"/>
      <c r="F1834" s="628"/>
      <c r="G1834" s="628"/>
      <c r="H1834" s="628"/>
      <c r="I1834" s="628"/>
      <c r="J1834" s="628"/>
      <c r="K1834" s="628"/>
      <c r="L1834" s="628"/>
      <c r="M1834" s="628"/>
      <c r="N1834" s="628"/>
      <c r="O1834" s="628"/>
      <c r="P1834" s="628"/>
      <c r="Q1834" s="628"/>
      <c r="R1834" s="628"/>
      <c r="S1834" s="628"/>
      <c r="T1834" s="628"/>
      <c r="U1834" s="628"/>
      <c r="V1834" s="628"/>
      <c r="W1834" s="628"/>
      <c r="X1834" s="628"/>
      <c r="Y1834" s="628"/>
      <c r="Z1834" s="141"/>
      <c r="AA1834" s="794"/>
    </row>
    <row r="1835" spans="1:28" s="313" customFormat="1" ht="21" customHeight="1" x14ac:dyDescent="0.2">
      <c r="A1835" s="269" t="s">
        <v>1078</v>
      </c>
      <c r="B1835" s="221"/>
      <c r="C1835" s="628" t="s">
        <v>205</v>
      </c>
      <c r="D1835" s="1242"/>
      <c r="E1835" s="1242"/>
      <c r="F1835" s="628"/>
      <c r="G1835" s="628"/>
      <c r="H1835" s="628"/>
      <c r="I1835" s="1785"/>
      <c r="J1835" s="1786"/>
      <c r="K1835" s="1786"/>
      <c r="L1835" s="1786"/>
      <c r="M1835" s="1786"/>
      <c r="N1835" s="1786"/>
      <c r="O1835" s="1786"/>
      <c r="P1835" s="1786"/>
      <c r="Q1835" s="1786"/>
      <c r="R1835" s="1786"/>
      <c r="S1835" s="1786"/>
      <c r="T1835" s="1786"/>
      <c r="U1835" s="1786"/>
      <c r="V1835" s="1786"/>
      <c r="W1835" s="1786"/>
      <c r="X1835" s="1787"/>
      <c r="Y1835" s="628"/>
      <c r="Z1835" s="141"/>
      <c r="AA1835" s="794">
        <f>IF(I1835="?",0,IF(I1835&lt;&gt;"",1,0))</f>
        <v>0</v>
      </c>
    </row>
    <row r="1836" spans="1:28" s="313" customFormat="1" ht="5.25" customHeight="1" x14ac:dyDescent="0.2">
      <c r="A1836" s="269"/>
      <c r="B1836" s="214"/>
      <c r="C1836" s="215"/>
      <c r="D1836" s="215"/>
      <c r="E1836" s="215"/>
      <c r="F1836" s="215"/>
      <c r="G1836" s="215"/>
      <c r="H1836" s="215"/>
      <c r="I1836" s="215"/>
      <c r="J1836" s="215"/>
      <c r="K1836" s="215"/>
      <c r="L1836" s="215"/>
      <c r="M1836" s="215"/>
      <c r="N1836" s="215"/>
      <c r="O1836" s="215"/>
      <c r="P1836" s="215"/>
      <c r="Q1836" s="215"/>
      <c r="R1836" s="215"/>
      <c r="S1836" s="215"/>
      <c r="T1836" s="215"/>
      <c r="U1836" s="215"/>
      <c r="V1836" s="215"/>
      <c r="W1836" s="215"/>
      <c r="X1836" s="215"/>
      <c r="Y1836" s="215"/>
      <c r="Z1836" s="145"/>
      <c r="AA1836" s="794"/>
    </row>
    <row r="1837" spans="1:28" s="313" customFormat="1" ht="5.25" customHeight="1" x14ac:dyDescent="0.2">
      <c r="A1837" s="269"/>
      <c r="B1837" s="216"/>
      <c r="C1837" s="628"/>
      <c r="D1837" s="628"/>
      <c r="E1837" s="628"/>
      <c r="F1837" s="628"/>
      <c r="G1837" s="628"/>
      <c r="H1837" s="628"/>
      <c r="I1837" s="628"/>
      <c r="J1837" s="628"/>
      <c r="K1837" s="628"/>
      <c r="L1837" s="628"/>
      <c r="M1837" s="628"/>
      <c r="N1837" s="628"/>
      <c r="O1837" s="628"/>
      <c r="P1837" s="628"/>
      <c r="Q1837" s="628"/>
      <c r="R1837" s="628"/>
      <c r="S1837" s="628"/>
      <c r="T1837" s="628"/>
      <c r="U1837" s="628"/>
      <c r="V1837" s="628"/>
      <c r="W1837" s="628"/>
      <c r="X1837" s="628"/>
      <c r="Y1837" s="628"/>
      <c r="Z1837" s="141"/>
      <c r="AA1837" s="794"/>
    </row>
    <row r="1838" spans="1:28" s="711" customFormat="1" ht="36" customHeight="1" x14ac:dyDescent="0.2">
      <c r="A1838" s="269"/>
      <c r="B1838" s="211"/>
      <c r="C1838" s="2204" t="s">
        <v>750</v>
      </c>
      <c r="D1838" s="2325"/>
      <c r="E1838" s="2325"/>
      <c r="F1838" s="2325"/>
      <c r="G1838" s="2325"/>
      <c r="H1838" s="2325"/>
      <c r="I1838" s="2325"/>
      <c r="J1838" s="2325"/>
      <c r="K1838" s="2325"/>
      <c r="L1838" s="2325"/>
      <c r="M1838" s="2325"/>
      <c r="N1838" s="2325"/>
      <c r="O1838" s="2325"/>
      <c r="P1838" s="2325"/>
      <c r="Q1838" s="2325"/>
      <c r="R1838" s="2325"/>
      <c r="S1838" s="2325"/>
      <c r="T1838" s="2325"/>
      <c r="U1838" s="2325"/>
      <c r="V1838" s="2325"/>
      <c r="W1838" s="2325"/>
      <c r="X1838" s="2326"/>
      <c r="Y1838" s="594"/>
      <c r="Z1838" s="1231"/>
      <c r="AA1838" s="794"/>
      <c r="AB1838" s="313"/>
    </row>
    <row r="1839" spans="1:28" s="313" customFormat="1" ht="5.25" customHeight="1" x14ac:dyDescent="0.2">
      <c r="A1839" s="269"/>
      <c r="B1839" s="214"/>
      <c r="C1839" s="215"/>
      <c r="D1839" s="215"/>
      <c r="E1839" s="215"/>
      <c r="F1839" s="215"/>
      <c r="G1839" s="215"/>
      <c r="H1839" s="215"/>
      <c r="I1839" s="215"/>
      <c r="J1839" s="215"/>
      <c r="K1839" s="215"/>
      <c r="L1839" s="215"/>
      <c r="M1839" s="215"/>
      <c r="N1839" s="215"/>
      <c r="O1839" s="215"/>
      <c r="P1839" s="215"/>
      <c r="Q1839" s="215"/>
      <c r="R1839" s="215"/>
      <c r="S1839" s="215"/>
      <c r="T1839" s="215"/>
      <c r="U1839" s="215"/>
      <c r="V1839" s="215"/>
      <c r="W1839" s="215"/>
      <c r="X1839" s="215"/>
      <c r="Y1839" s="215"/>
      <c r="Z1839" s="145"/>
      <c r="AA1839" s="794"/>
    </row>
    <row r="1840" spans="1:28" s="313" customFormat="1" ht="5.25" customHeight="1" x14ac:dyDescent="0.2">
      <c r="A1840" s="269"/>
      <c r="B1840" s="216"/>
      <c r="C1840" s="628"/>
      <c r="D1840" s="628"/>
      <c r="E1840" s="628"/>
      <c r="F1840" s="628"/>
      <c r="G1840" s="628"/>
      <c r="H1840" s="628"/>
      <c r="I1840" s="628"/>
      <c r="J1840" s="628"/>
      <c r="K1840" s="628"/>
      <c r="L1840" s="628"/>
      <c r="M1840" s="628"/>
      <c r="N1840" s="628"/>
      <c r="O1840" s="628"/>
      <c r="P1840" s="628"/>
      <c r="Q1840" s="628"/>
      <c r="R1840" s="628"/>
      <c r="S1840" s="628"/>
      <c r="T1840" s="628"/>
      <c r="U1840" s="628"/>
      <c r="V1840" s="628"/>
      <c r="W1840" s="628"/>
      <c r="X1840" s="628"/>
      <c r="Y1840" s="628"/>
      <c r="Z1840" s="141"/>
      <c r="AA1840" s="794"/>
    </row>
    <row r="1841" spans="1:28" s="313" customFormat="1" ht="30.75" customHeight="1" x14ac:dyDescent="0.2">
      <c r="A1841" s="269" t="s">
        <v>1077</v>
      </c>
      <c r="B1841" s="216"/>
      <c r="C1841" s="1782" t="s">
        <v>837</v>
      </c>
      <c r="D1841" s="1782"/>
      <c r="E1841" s="1782"/>
      <c r="F1841" s="1782"/>
      <c r="G1841" s="1782"/>
      <c r="H1841" s="1782"/>
      <c r="I1841" s="1782"/>
      <c r="J1841" s="1782"/>
      <c r="K1841" s="1782"/>
      <c r="L1841" s="1782"/>
      <c r="M1841" s="1782"/>
      <c r="N1841" s="1675"/>
      <c r="O1841" s="1675"/>
      <c r="P1841" s="1675"/>
      <c r="Q1841" s="1675"/>
      <c r="R1841" s="1675"/>
      <c r="S1841" s="1675"/>
      <c r="T1841" s="1675"/>
      <c r="U1841" s="1229"/>
      <c r="V1841" s="1229"/>
      <c r="W1841" s="1358" t="s">
        <v>849</v>
      </c>
      <c r="X1841" s="1359"/>
      <c r="Y1841" s="628"/>
      <c r="Z1841" s="141"/>
      <c r="AA1841" s="794">
        <f>IF(W1841="?",0,IF(W1841&lt;&gt;"",1,0))</f>
        <v>0</v>
      </c>
    </row>
    <row r="1842" spans="1:28" s="313" customFormat="1" ht="10.5" customHeight="1" x14ac:dyDescent="0.2">
      <c r="A1842" s="265" t="str">
        <f>IF($L$4&lt;&gt;"",$L$4,"")</f>
        <v>00000000</v>
      </c>
      <c r="B1842" s="183"/>
      <c r="C1842" s="184"/>
      <c r="D1842" s="184"/>
      <c r="E1842" s="184"/>
      <c r="F1842" s="184"/>
      <c r="G1842" s="184"/>
      <c r="H1842" s="184"/>
      <c r="I1842" s="184"/>
      <c r="J1842" s="184"/>
      <c r="K1842" s="184"/>
      <c r="L1842" s="184"/>
      <c r="M1842" s="184"/>
      <c r="N1842" s="184"/>
      <c r="O1842" s="184"/>
      <c r="P1842" s="184"/>
      <c r="Q1842" s="184"/>
      <c r="R1842" s="184"/>
      <c r="S1842" s="184"/>
      <c r="T1842" s="184"/>
      <c r="U1842" s="184"/>
      <c r="V1842" s="184"/>
      <c r="W1842" s="184"/>
      <c r="X1842" s="184"/>
      <c r="Y1842" s="184"/>
      <c r="Z1842" s="149"/>
      <c r="AA1842" s="794"/>
    </row>
    <row r="1843" spans="1:28" s="313" customFormat="1" ht="5.25" customHeight="1" x14ac:dyDescent="0.2">
      <c r="A1843" s="269"/>
      <c r="B1843" s="757"/>
      <c r="C1843" s="758"/>
      <c r="D1843" s="758"/>
      <c r="E1843" s="758"/>
      <c r="F1843" s="758"/>
      <c r="G1843" s="758"/>
      <c r="H1843" s="758"/>
      <c r="I1843" s="758"/>
      <c r="J1843" s="758"/>
      <c r="K1843" s="758"/>
      <c r="L1843" s="758"/>
      <c r="M1843" s="758"/>
      <c r="N1843" s="758"/>
      <c r="O1843" s="758"/>
      <c r="P1843" s="758"/>
      <c r="Q1843" s="758"/>
      <c r="R1843" s="758"/>
      <c r="S1843" s="758"/>
      <c r="T1843" s="758"/>
      <c r="U1843" s="758"/>
      <c r="V1843" s="669"/>
      <c r="W1843" s="669"/>
      <c r="X1843" s="669"/>
      <c r="Y1843" s="669"/>
      <c r="Z1843" s="670"/>
      <c r="AA1843" s="794"/>
    </row>
    <row r="1844" spans="1:28" s="313" customFormat="1" ht="21" customHeight="1" x14ac:dyDescent="0.2">
      <c r="A1844" s="269"/>
      <c r="B1844" s="259"/>
      <c r="C1844" s="2361" t="s">
        <v>942</v>
      </c>
      <c r="D1844" s="2074"/>
      <c r="E1844" s="2074"/>
      <c r="F1844" s="2074"/>
      <c r="G1844" s="693" t="s">
        <v>1059</v>
      </c>
      <c r="H1844" s="1432" t="str">
        <f>$L$10</f>
        <v/>
      </c>
      <c r="I1844" s="2362"/>
      <c r="J1844" s="2362"/>
      <c r="K1844" s="2362"/>
      <c r="L1844" s="2362"/>
      <c r="M1844" s="2362"/>
      <c r="N1844" s="2362"/>
      <c r="O1844" s="2362"/>
      <c r="P1844" s="2362"/>
      <c r="Q1844" s="2362"/>
      <c r="R1844" s="2362"/>
      <c r="S1844" s="2362"/>
      <c r="T1844" s="2363"/>
      <c r="U1844" s="2364" t="str">
        <f>$L$4</f>
        <v>00000000</v>
      </c>
      <c r="V1844" s="2365"/>
      <c r="W1844" s="2365"/>
      <c r="X1844" s="2366"/>
      <c r="Y1844" s="672"/>
      <c r="Z1844" s="175"/>
      <c r="AA1844" s="794">
        <f>IF(SUM(AA1845:AA1918)&gt;0,10000,0)</f>
        <v>0</v>
      </c>
    </row>
    <row r="1845" spans="1:28" ht="9" customHeight="1" x14ac:dyDescent="0.2">
      <c r="A1845" s="269"/>
      <c r="B1845" s="150"/>
      <c r="C1845" s="628"/>
      <c r="D1845" s="628"/>
      <c r="E1845" s="628"/>
      <c r="F1845" s="628"/>
      <c r="G1845" s="628"/>
      <c r="H1845" s="628"/>
      <c r="I1845" s="628"/>
      <c r="J1845" s="628"/>
      <c r="K1845" s="628"/>
      <c r="L1845" s="628"/>
      <c r="M1845" s="628"/>
      <c r="N1845" s="628"/>
      <c r="O1845" s="628"/>
      <c r="P1845" s="628"/>
      <c r="Q1845" s="628"/>
      <c r="R1845" s="628"/>
      <c r="S1845" s="628"/>
      <c r="T1845" s="628"/>
      <c r="U1845" s="628"/>
      <c r="V1845" s="628"/>
      <c r="W1845" s="628"/>
      <c r="X1845" s="628"/>
      <c r="Y1845" s="179"/>
      <c r="Z1845" s="175"/>
      <c r="AA1845" s="794"/>
      <c r="AB1845" s="313"/>
    </row>
    <row r="1846" spans="1:28" ht="21" customHeight="1" x14ac:dyDescent="0.2">
      <c r="A1846" s="272" t="s">
        <v>1070</v>
      </c>
      <c r="B1846" s="150"/>
      <c r="C1846" s="628"/>
      <c r="D1846" s="664"/>
      <c r="E1846" s="664" t="s">
        <v>1141</v>
      </c>
      <c r="F1846" s="2351"/>
      <c r="G1846" s="2352"/>
      <c r="H1846" s="2352"/>
      <c r="I1846" s="2352"/>
      <c r="J1846" s="2352"/>
      <c r="K1846" s="2352"/>
      <c r="L1846" s="2352"/>
      <c r="M1846" s="2352"/>
      <c r="N1846" s="2352"/>
      <c r="O1846" s="2352"/>
      <c r="P1846" s="2352"/>
      <c r="Q1846" s="2352"/>
      <c r="R1846" s="2352"/>
      <c r="S1846" s="2352"/>
      <c r="T1846" s="2352"/>
      <c r="U1846" s="2352"/>
      <c r="V1846" s="2352"/>
      <c r="W1846" s="2352"/>
      <c r="X1846" s="2352"/>
      <c r="Y1846" s="179"/>
      <c r="Z1846" s="175"/>
      <c r="AA1846" s="794">
        <f>IF(F1846="?",0,IF(F1846&lt;&gt;"",1,0))</f>
        <v>0</v>
      </c>
      <c r="AB1846" s="313"/>
    </row>
    <row r="1847" spans="1:28" s="313" customFormat="1" ht="5.25" customHeight="1" x14ac:dyDescent="0.2">
      <c r="A1847" s="269"/>
      <c r="B1847" s="216"/>
      <c r="C1847" s="664"/>
      <c r="D1847" s="664"/>
      <c r="E1847" s="628"/>
      <c r="F1847" s="628"/>
      <c r="G1847" s="628"/>
      <c r="H1847" s="628"/>
      <c r="I1847" s="628"/>
      <c r="J1847" s="628"/>
      <c r="K1847" s="628"/>
      <c r="L1847" s="628"/>
      <c r="M1847" s="628"/>
      <c r="N1847" s="628"/>
      <c r="O1847" s="628"/>
      <c r="P1847" s="628"/>
      <c r="Q1847" s="628"/>
      <c r="R1847" s="664"/>
      <c r="S1847" s="664"/>
      <c r="T1847" s="664"/>
      <c r="U1847" s="664"/>
      <c r="V1847" s="664"/>
      <c r="W1847" s="664"/>
      <c r="X1847" s="628"/>
      <c r="Y1847" s="1232"/>
      <c r="Z1847" s="141"/>
      <c r="AA1847" s="794"/>
    </row>
    <row r="1848" spans="1:28" ht="21" customHeight="1" x14ac:dyDescent="0.2">
      <c r="A1848" s="272" t="s">
        <v>1071</v>
      </c>
      <c r="B1848" s="150"/>
      <c r="C1848" s="628"/>
      <c r="D1848" s="628"/>
      <c r="E1848" s="664" t="s">
        <v>799</v>
      </c>
      <c r="F1848" s="2351"/>
      <c r="G1848" s="2352"/>
      <c r="H1848" s="628"/>
      <c r="I1848" s="664" t="s">
        <v>693</v>
      </c>
      <c r="J1848" s="2351"/>
      <c r="K1848" s="2352"/>
      <c r="L1848" s="2352"/>
      <c r="M1848" s="2352"/>
      <c r="N1848" s="2352"/>
      <c r="O1848" s="2352"/>
      <c r="P1848" s="2352"/>
      <c r="Q1848" s="2352"/>
      <c r="R1848" s="2352"/>
      <c r="S1848" s="2352"/>
      <c r="T1848" s="2352"/>
      <c r="U1848" s="2352"/>
      <c r="V1848" s="2352"/>
      <c r="W1848" s="2352"/>
      <c r="X1848" s="2352"/>
      <c r="Y1848" s="179"/>
      <c r="Z1848" s="175"/>
      <c r="AA1848" s="794">
        <f>IF(F1848="?",0,IF(F1848&lt;&gt;"",1,0))+IF(J1848="?",0,IF(J1848&lt;&gt;"",1,0))</f>
        <v>0</v>
      </c>
      <c r="AB1848" s="313"/>
    </row>
    <row r="1849" spans="1:28" ht="9" customHeight="1" x14ac:dyDescent="0.2">
      <c r="A1849" s="269"/>
      <c r="B1849" s="259"/>
      <c r="C1849" s="627"/>
      <c r="D1849" s="627"/>
      <c r="E1849" s="627"/>
      <c r="F1849" s="627"/>
      <c r="G1849" s="627"/>
      <c r="H1849" s="627"/>
      <c r="I1849" s="627"/>
      <c r="J1849" s="627"/>
      <c r="K1849" s="627"/>
      <c r="L1849" s="627"/>
      <c r="M1849" s="627"/>
      <c r="N1849" s="627"/>
      <c r="O1849" s="627"/>
      <c r="P1849" s="627"/>
      <c r="Q1849" s="627"/>
      <c r="R1849" s="627"/>
      <c r="S1849" s="627"/>
      <c r="T1849" s="627"/>
      <c r="U1849" s="627"/>
      <c r="V1849" s="627"/>
      <c r="W1849" s="627"/>
      <c r="X1849" s="627"/>
      <c r="Y1849" s="206"/>
      <c r="Z1849" s="175"/>
      <c r="AA1849" s="794"/>
      <c r="AB1849" s="313"/>
    </row>
    <row r="1850" spans="1:28" s="313" customFormat="1" ht="12" customHeight="1" x14ac:dyDescent="0.2">
      <c r="A1850" s="269"/>
      <c r="B1850" s="216"/>
      <c r="C1850" s="1139"/>
      <c r="D1850" s="1135"/>
      <c r="E1850" s="1136"/>
      <c r="F1850" s="1136"/>
      <c r="G1850" s="1136"/>
      <c r="H1850" s="1142"/>
      <c r="I1850" s="2353" t="s">
        <v>1489</v>
      </c>
      <c r="J1850" s="2354"/>
      <c r="K1850" s="2354"/>
      <c r="L1850" s="2354"/>
      <c r="M1850" s="2354"/>
      <c r="N1850" s="2354"/>
      <c r="O1850" s="2354"/>
      <c r="P1850" s="2354"/>
      <c r="Q1850" s="2355" t="s">
        <v>1490</v>
      </c>
      <c r="R1850" s="2356"/>
      <c r="S1850" s="2356"/>
      <c r="T1850" s="2356"/>
      <c r="U1850" s="2356"/>
      <c r="V1850" s="2356"/>
      <c r="W1850" s="2356"/>
      <c r="X1850" s="2357"/>
      <c r="Y1850" s="1232"/>
      <c r="Z1850" s="141"/>
      <c r="AA1850" s="794"/>
    </row>
    <row r="1851" spans="1:28" s="313" customFormat="1" ht="7.5" customHeight="1" thickBot="1" x14ac:dyDescent="0.25">
      <c r="A1851" s="269"/>
      <c r="B1851" s="216"/>
      <c r="C1851" s="1139"/>
      <c r="D1851" s="1135"/>
      <c r="E1851" s="1136"/>
      <c r="F1851" s="1136"/>
      <c r="G1851" s="1136"/>
      <c r="H1851" s="1140"/>
      <c r="I1851" s="1143"/>
      <c r="J1851" s="708"/>
      <c r="K1851" s="708"/>
      <c r="L1851" s="708"/>
      <c r="M1851" s="708"/>
      <c r="N1851" s="708"/>
      <c r="O1851" s="708"/>
      <c r="P1851" s="708"/>
      <c r="Q1851" s="1143"/>
      <c r="R1851" s="1145"/>
      <c r="S1851" s="1145"/>
      <c r="T1851" s="1145"/>
      <c r="U1851" s="1145"/>
      <c r="V1851" s="1145"/>
      <c r="W1851" s="1145"/>
      <c r="X1851" s="1144"/>
      <c r="Y1851" s="1232"/>
      <c r="Z1851" s="141"/>
      <c r="AA1851" s="794"/>
    </row>
    <row r="1852" spans="1:28" s="313" customFormat="1" ht="24.75" customHeight="1" thickTop="1" thickBot="1" x14ac:dyDescent="0.25">
      <c r="A1852" s="272" t="s">
        <v>1585</v>
      </c>
      <c r="B1852" s="216"/>
      <c r="C1852" s="2358" t="s">
        <v>1535</v>
      </c>
      <c r="D1852" s="2359"/>
      <c r="E1852" s="2359"/>
      <c r="F1852" s="2359"/>
      <c r="G1852" s="2359"/>
      <c r="H1852" s="2360"/>
      <c r="I1852" s="2313" t="s">
        <v>849</v>
      </c>
      <c r="J1852" s="2327"/>
      <c r="K1852" s="2328"/>
      <c r="L1852" s="2329"/>
      <c r="M1852" s="2329"/>
      <c r="N1852" s="1363"/>
      <c r="O1852" s="1363"/>
      <c r="P1852" s="1363"/>
      <c r="Q1852" s="2313" t="s">
        <v>849</v>
      </c>
      <c r="R1852" s="2327"/>
      <c r="S1852" s="2328"/>
      <c r="T1852" s="2330"/>
      <c r="U1852" s="2330"/>
      <c r="V1852" s="2331"/>
      <c r="W1852" s="2331"/>
      <c r="X1852" s="2318"/>
      <c r="Y1852" s="1243"/>
      <c r="Z1852" s="141"/>
      <c r="AA1852" s="794">
        <f>IF(I1852="?",0,IF(I1852&lt;&gt;"",1,0))+IF(K1852="?",0,IF(K1852&lt;&gt;"",1,0))+IF(Q1852="?",0,IF(Q1852&lt;&gt;"",1,0))+IF(S1852="?",0,IF(S1852&lt;&gt;"",1,0))</f>
        <v>0</v>
      </c>
    </row>
    <row r="1853" spans="1:28" s="313" customFormat="1" ht="6.75" customHeight="1" thickTop="1" x14ac:dyDescent="0.2">
      <c r="A1853" s="269"/>
      <c r="B1853" s="216"/>
      <c r="C1853" s="1141"/>
      <c r="D1853" s="1134"/>
      <c r="E1853" s="215"/>
      <c r="F1853" s="215"/>
      <c r="G1853" s="215"/>
      <c r="H1853" s="1138"/>
      <c r="I1853" s="1146"/>
      <c r="J1853" s="227"/>
      <c r="K1853" s="227"/>
      <c r="L1853" s="227"/>
      <c r="M1853" s="227"/>
      <c r="N1853" s="227"/>
      <c r="O1853" s="227"/>
      <c r="P1853" s="1147"/>
      <c r="Q1853" s="1146"/>
      <c r="R1853" s="227"/>
      <c r="S1853" s="227"/>
      <c r="T1853" s="227"/>
      <c r="U1853" s="227"/>
      <c r="V1853" s="227"/>
      <c r="W1853" s="227"/>
      <c r="X1853" s="1147"/>
      <c r="Y1853" s="1243"/>
      <c r="Z1853" s="141"/>
      <c r="AA1853" s="794"/>
    </row>
    <row r="1854" spans="1:28" s="313" customFormat="1" ht="5.25" customHeight="1" thickBot="1" x14ac:dyDescent="0.25">
      <c r="A1854" s="269"/>
      <c r="B1854" s="216"/>
      <c r="C1854" s="1139"/>
      <c r="D1854" s="1135"/>
      <c r="E1854" s="1136"/>
      <c r="F1854" s="1136"/>
      <c r="G1854" s="1136"/>
      <c r="H1854" s="1140"/>
      <c r="I1854" s="1143"/>
      <c r="J1854" s="708"/>
      <c r="K1854" s="708"/>
      <c r="L1854" s="708"/>
      <c r="M1854" s="708"/>
      <c r="N1854" s="708"/>
      <c r="O1854" s="708"/>
      <c r="P1854" s="1144"/>
      <c r="Q1854" s="1143"/>
      <c r="R1854" s="708"/>
      <c r="S1854" s="708"/>
      <c r="T1854" s="708"/>
      <c r="U1854" s="708"/>
      <c r="V1854" s="708"/>
      <c r="W1854" s="708"/>
      <c r="X1854" s="1144"/>
      <c r="Y1854" s="1243"/>
      <c r="Z1854" s="141"/>
      <c r="AA1854" s="794"/>
    </row>
    <row r="1855" spans="1:28" s="313" customFormat="1" ht="24.75" customHeight="1" thickTop="1" thickBot="1" x14ac:dyDescent="0.25">
      <c r="A1855" s="272" t="s">
        <v>1586</v>
      </c>
      <c r="B1855" s="216"/>
      <c r="C1855" s="1137" t="s">
        <v>1515</v>
      </c>
      <c r="D1855" s="664"/>
      <c r="E1855" s="628"/>
      <c r="F1855" s="628"/>
      <c r="G1855" s="628"/>
      <c r="H1855" s="628"/>
      <c r="I1855" s="2313" t="s">
        <v>849</v>
      </c>
      <c r="J1855" s="2327"/>
      <c r="K1855" s="2328"/>
      <c r="L1855" s="2329"/>
      <c r="M1855" s="2329"/>
      <c r="N1855" s="1363"/>
      <c r="O1855" s="1363"/>
      <c r="P1855" s="1363"/>
      <c r="Q1855" s="2313" t="s">
        <v>849</v>
      </c>
      <c r="R1855" s="2327"/>
      <c r="S1855" s="2328"/>
      <c r="T1855" s="2330"/>
      <c r="U1855" s="2330"/>
      <c r="V1855" s="2331"/>
      <c r="W1855" s="2331"/>
      <c r="X1855" s="2318"/>
      <c r="Y1855" s="1243"/>
      <c r="Z1855" s="141"/>
      <c r="AA1855" s="794">
        <f>IF(I1855="?",0,IF(I1855&lt;&gt;"",1,0))+IF(K1855="?",0,IF(K1855&lt;&gt;"",1,0))+IF(Q1855="?",0,IF(Q1855&lt;&gt;"",1,0))+IF(S1855="?",0,IF(S1855&lt;&gt;"",1,0))</f>
        <v>0</v>
      </c>
    </row>
    <row r="1856" spans="1:28" s="313" customFormat="1" ht="5.25" customHeight="1" thickTop="1" x14ac:dyDescent="0.2">
      <c r="A1856" s="269"/>
      <c r="B1856" s="216"/>
      <c r="C1856" s="1141"/>
      <c r="D1856" s="1134"/>
      <c r="E1856" s="215"/>
      <c r="F1856" s="215"/>
      <c r="G1856" s="215"/>
      <c r="H1856" s="1138"/>
      <c r="I1856" s="1146"/>
      <c r="J1856" s="227"/>
      <c r="K1856" s="227"/>
      <c r="L1856" s="227"/>
      <c r="M1856" s="227"/>
      <c r="N1856" s="227"/>
      <c r="O1856" s="227"/>
      <c r="P1856" s="227"/>
      <c r="Q1856" s="1146"/>
      <c r="R1856" s="1148"/>
      <c r="S1856" s="1148"/>
      <c r="T1856" s="1148"/>
      <c r="U1856" s="1148"/>
      <c r="V1856" s="1148"/>
      <c r="W1856" s="1148"/>
      <c r="X1856" s="1147"/>
      <c r="Y1856" s="1243"/>
      <c r="Z1856" s="141"/>
      <c r="AA1856" s="794"/>
    </row>
    <row r="1857" spans="1:28" s="313" customFormat="1" ht="9" customHeight="1" x14ac:dyDescent="0.2">
      <c r="A1857" s="269"/>
      <c r="B1857" s="216"/>
      <c r="C1857" s="664"/>
      <c r="D1857" s="664"/>
      <c r="E1857" s="628"/>
      <c r="F1857" s="628"/>
      <c r="G1857" s="628"/>
      <c r="H1857" s="628"/>
      <c r="I1857" s="628"/>
      <c r="J1857" s="628"/>
      <c r="K1857" s="628"/>
      <c r="L1857" s="628"/>
      <c r="M1857" s="628"/>
      <c r="N1857" s="628"/>
      <c r="O1857" s="628"/>
      <c r="P1857" s="628"/>
      <c r="Q1857" s="628"/>
      <c r="R1857" s="664"/>
      <c r="S1857" s="664"/>
      <c r="T1857" s="664"/>
      <c r="U1857" s="664"/>
      <c r="V1857" s="664"/>
      <c r="W1857" s="664"/>
      <c r="X1857" s="628"/>
      <c r="Y1857" s="1243"/>
      <c r="Z1857" s="141"/>
      <c r="AA1857" s="794"/>
    </row>
    <row r="1858" spans="1:28" s="313" customFormat="1" ht="24" customHeight="1" x14ac:dyDescent="0.2">
      <c r="A1858" s="272" t="s">
        <v>1072</v>
      </c>
      <c r="B1858" s="216"/>
      <c r="C1858" s="2332" t="s">
        <v>1146</v>
      </c>
      <c r="D1858" s="2333"/>
      <c r="E1858" s="2333"/>
      <c r="F1858" s="2333"/>
      <c r="G1858" s="2333"/>
      <c r="H1858" s="2333"/>
      <c r="I1858" s="2333"/>
      <c r="J1858" s="2333"/>
      <c r="K1858" s="2333"/>
      <c r="L1858" s="2333"/>
      <c r="M1858" s="2333"/>
      <c r="N1858" s="2333"/>
      <c r="O1858" s="2333"/>
      <c r="P1858" s="2333"/>
      <c r="Q1858" s="2333"/>
      <c r="R1858" s="2333"/>
      <c r="S1858" s="2333"/>
      <c r="T1858" s="2333"/>
      <c r="U1858" s="1241"/>
      <c r="V1858" s="1213" t="s">
        <v>849</v>
      </c>
      <c r="W1858" s="93"/>
      <c r="X1858" s="1213" t="s">
        <v>849</v>
      </c>
      <c r="Y1858" s="664"/>
      <c r="Z1858" s="141"/>
      <c r="AA1858" s="794">
        <f>IF(V1858="?",0,IF(V1858&lt;&gt;"",1,0))+IF(X1858="?",0,IF(X1858&lt;&gt;"",1,0))</f>
        <v>0</v>
      </c>
    </row>
    <row r="1859" spans="1:28" s="313" customFormat="1" ht="9" customHeight="1" x14ac:dyDescent="0.2">
      <c r="A1859" s="269"/>
      <c r="B1859" s="216"/>
      <c r="C1859" s="664"/>
      <c r="D1859" s="664"/>
      <c r="E1859" s="628"/>
      <c r="F1859" s="628"/>
      <c r="G1859" s="628"/>
      <c r="H1859" s="628"/>
      <c r="I1859" s="628"/>
      <c r="J1859" s="628"/>
      <c r="K1859" s="628"/>
      <c r="L1859" s="628"/>
      <c r="M1859" s="628"/>
      <c r="N1859" s="628"/>
      <c r="O1859" s="628"/>
      <c r="P1859" s="628"/>
      <c r="Q1859" s="628"/>
      <c r="R1859" s="664"/>
      <c r="S1859" s="664"/>
      <c r="T1859" s="664"/>
      <c r="U1859" s="664"/>
      <c r="V1859" s="664"/>
      <c r="W1859" s="664"/>
      <c r="X1859" s="628"/>
      <c r="Y1859" s="1243"/>
      <c r="Z1859" s="141"/>
      <c r="AA1859" s="794"/>
    </row>
    <row r="1860" spans="1:28" s="313" customFormat="1" ht="21" customHeight="1" x14ac:dyDescent="0.2">
      <c r="A1860" s="272" t="s">
        <v>1073</v>
      </c>
      <c r="B1860" s="216"/>
      <c r="C1860" s="664"/>
      <c r="D1860" s="664"/>
      <c r="E1860" s="664"/>
      <c r="F1860" s="664"/>
      <c r="G1860" s="664"/>
      <c r="H1860" s="664" t="s">
        <v>1042</v>
      </c>
      <c r="I1860" s="2334" t="s">
        <v>849</v>
      </c>
      <c r="J1860" s="2335"/>
      <c r="K1860" s="2335"/>
      <c r="L1860" s="2335"/>
      <c r="M1860" s="2336"/>
      <c r="N1860" s="2336"/>
      <c r="O1860" s="2336"/>
      <c r="P1860" s="2336"/>
      <c r="Q1860" s="2336"/>
      <c r="R1860" s="2336"/>
      <c r="S1860" s="2336"/>
      <c r="T1860" s="2336"/>
      <c r="U1860" s="2336"/>
      <c r="V1860" s="2336"/>
      <c r="W1860" s="2336"/>
      <c r="X1860" s="2337"/>
      <c r="Y1860" s="1243"/>
      <c r="Z1860" s="141"/>
      <c r="AA1860" s="794">
        <f>IF(I1860="?",0,IF(I1860&lt;&gt;"",1,0))</f>
        <v>0</v>
      </c>
    </row>
    <row r="1861" spans="1:28" s="313" customFormat="1" ht="5.25" customHeight="1" x14ac:dyDescent="0.2">
      <c r="A1861" s="269"/>
      <c r="B1861" s="216"/>
      <c r="C1861" s="664"/>
      <c r="D1861" s="664"/>
      <c r="E1861" s="628"/>
      <c r="F1861" s="628"/>
      <c r="G1861" s="628"/>
      <c r="H1861" s="628"/>
      <c r="I1861" s="628"/>
      <c r="J1861" s="628"/>
      <c r="K1861" s="628"/>
      <c r="L1861" s="628"/>
      <c r="M1861" s="628"/>
      <c r="N1861" s="628"/>
      <c r="O1861" s="628"/>
      <c r="P1861" s="628"/>
      <c r="Q1861" s="628"/>
      <c r="R1861" s="664"/>
      <c r="S1861" s="664"/>
      <c r="T1861" s="664"/>
      <c r="U1861" s="664"/>
      <c r="V1861" s="664"/>
      <c r="W1861" s="664"/>
      <c r="X1861" s="628"/>
      <c r="Y1861" s="1243"/>
      <c r="Z1861" s="141"/>
      <c r="AA1861" s="794"/>
    </row>
    <row r="1862" spans="1:28" s="313" customFormat="1" ht="21" customHeight="1" x14ac:dyDescent="0.2">
      <c r="A1862" s="272" t="s">
        <v>1079</v>
      </c>
      <c r="B1862" s="216"/>
      <c r="C1862" s="628" t="s">
        <v>1517</v>
      </c>
      <c r="D1862" s="664"/>
      <c r="E1862" s="664"/>
      <c r="F1862" s="664"/>
      <c r="G1862" s="664"/>
      <c r="H1862" s="664"/>
      <c r="I1862" s="664"/>
      <c r="J1862" s="664"/>
      <c r="K1862" s="664"/>
      <c r="L1862" s="664"/>
      <c r="M1862" s="664"/>
      <c r="N1862" s="664"/>
      <c r="O1862" s="664"/>
      <c r="P1862" s="664"/>
      <c r="Q1862" s="1213" t="s">
        <v>849</v>
      </c>
      <c r="R1862" s="627" t="s">
        <v>1050</v>
      </c>
      <c r="S1862" s="1243"/>
      <c r="T1862" s="1213" t="s">
        <v>849</v>
      </c>
      <c r="U1862" s="627" t="s">
        <v>1051</v>
      </c>
      <c r="V1862" s="1243"/>
      <c r="W1862" s="1213" t="s">
        <v>849</v>
      </c>
      <c r="X1862" s="627" t="s">
        <v>1052</v>
      </c>
      <c r="Y1862" s="1243"/>
      <c r="Z1862" s="141"/>
      <c r="AA1862" s="794">
        <f>IF(Q1862="?",0,IF(Q1862&lt;&gt;"",1,0))+IF(T1862="?",0,IF(T1862&lt;&gt;"",1,0))+IF(W1862="?",0,IF(W1862&lt;&gt;"",1,0))</f>
        <v>0</v>
      </c>
    </row>
    <row r="1863" spans="1:28" ht="9" customHeight="1" x14ac:dyDescent="0.2">
      <c r="A1863" s="269"/>
      <c r="B1863" s="259"/>
      <c r="C1863" s="627"/>
      <c r="D1863" s="627"/>
      <c r="E1863" s="627"/>
      <c r="F1863" s="627"/>
      <c r="G1863" s="627"/>
      <c r="H1863" s="627"/>
      <c r="I1863" s="627"/>
      <c r="J1863" s="627"/>
      <c r="K1863" s="627"/>
      <c r="L1863" s="627"/>
      <c r="M1863" s="627"/>
      <c r="N1863" s="627"/>
      <c r="O1863" s="627"/>
      <c r="P1863" s="627"/>
      <c r="Q1863" s="627"/>
      <c r="R1863" s="627"/>
      <c r="S1863" s="627"/>
      <c r="T1863" s="627"/>
      <c r="U1863" s="627"/>
      <c r="V1863" s="627"/>
      <c r="W1863" s="627"/>
      <c r="X1863" s="627"/>
      <c r="Y1863" s="206"/>
      <c r="Z1863" s="175"/>
      <c r="AA1863" s="794"/>
      <c r="AB1863" s="313"/>
    </row>
    <row r="1864" spans="1:28" s="312" customFormat="1" ht="27" customHeight="1" x14ac:dyDescent="0.2">
      <c r="A1864" s="397" t="s">
        <v>219</v>
      </c>
      <c r="B1864" s="155"/>
      <c r="C1864" s="2338" t="s">
        <v>1521</v>
      </c>
      <c r="D1864" s="2339"/>
      <c r="E1864" s="2339"/>
      <c r="F1864" s="2339"/>
      <c r="G1864" s="2339"/>
      <c r="H1864" s="2339"/>
      <c r="I1864" s="2339"/>
      <c r="J1864" s="2339"/>
      <c r="K1864" s="2339"/>
      <c r="L1864" s="2339"/>
      <c r="M1864" s="2339"/>
      <c r="N1864" s="2339"/>
      <c r="O1864" s="2339"/>
      <c r="P1864" s="2339"/>
      <c r="Q1864" s="2339"/>
      <c r="R1864" s="2339"/>
      <c r="S1864" s="2339"/>
      <c r="T1864" s="2340"/>
      <c r="U1864" s="2340"/>
      <c r="V1864" s="2340"/>
      <c r="W1864" s="2340"/>
      <c r="X1864" s="2341"/>
      <c r="Y1864" s="225"/>
      <c r="Z1864" s="156"/>
      <c r="AA1864" s="794"/>
      <c r="AB1864" s="313"/>
    </row>
    <row r="1865" spans="1:28" ht="5.25" customHeight="1" x14ac:dyDescent="0.2">
      <c r="A1865" s="269"/>
      <c r="B1865" s="259"/>
      <c r="C1865" s="627"/>
      <c r="D1865" s="627"/>
      <c r="E1865" s="627"/>
      <c r="F1865" s="627"/>
      <c r="G1865" s="627"/>
      <c r="H1865" s="627"/>
      <c r="I1865" s="627"/>
      <c r="J1865" s="627"/>
      <c r="K1865" s="627"/>
      <c r="L1865" s="627"/>
      <c r="M1865" s="627"/>
      <c r="N1865" s="627"/>
      <c r="O1865" s="627"/>
      <c r="P1865" s="627"/>
      <c r="Q1865" s="627"/>
      <c r="R1865" s="627"/>
      <c r="S1865" s="627"/>
      <c r="T1865" s="627"/>
      <c r="U1865" s="627"/>
      <c r="V1865" s="627"/>
      <c r="W1865" s="627"/>
      <c r="X1865" s="627"/>
      <c r="Y1865" s="206"/>
      <c r="Z1865" s="175"/>
      <c r="AA1865" s="794"/>
      <c r="AB1865" s="313"/>
    </row>
    <row r="1866" spans="1:28" s="313" customFormat="1" ht="21" customHeight="1" x14ac:dyDescent="0.2">
      <c r="A1866" s="272" t="s">
        <v>1251</v>
      </c>
      <c r="B1866" s="216"/>
      <c r="C1866" s="2342" t="s">
        <v>1370</v>
      </c>
      <c r="D1866" s="2342"/>
      <c r="E1866" s="2342"/>
      <c r="F1866" s="2342"/>
      <c r="G1866" s="2342"/>
      <c r="H1866" s="2342"/>
      <c r="I1866" s="2342"/>
      <c r="J1866" s="2342"/>
      <c r="K1866" s="2342"/>
      <c r="L1866" s="2342"/>
      <c r="M1866" s="664"/>
      <c r="N1866" s="2343"/>
      <c r="O1866" s="2344"/>
      <c r="P1866" s="2345"/>
      <c r="Q1866" s="627" t="s">
        <v>783</v>
      </c>
      <c r="R1866" s="664"/>
      <c r="S1866" s="664"/>
      <c r="T1866" s="2343"/>
      <c r="U1866" s="2343"/>
      <c r="V1866" s="2343"/>
      <c r="W1866" s="627" t="s">
        <v>1043</v>
      </c>
      <c r="X1866" s="664"/>
      <c r="Y1866" s="664"/>
      <c r="Z1866" s="141"/>
      <c r="AA1866" s="794">
        <f>IF(N1866="?",0,IF(N1866&lt;&gt;"",1,0))+IF(T1866="?",0,IF(T1866&lt;&gt;"",1,0))</f>
        <v>0</v>
      </c>
    </row>
    <row r="1867" spans="1:28" s="313" customFormat="1" ht="5.25" customHeight="1" x14ac:dyDescent="0.2">
      <c r="A1867" s="269"/>
      <c r="B1867" s="216"/>
      <c r="C1867" s="664"/>
      <c r="D1867" s="664"/>
      <c r="E1867" s="628"/>
      <c r="F1867" s="628"/>
      <c r="G1867" s="628"/>
      <c r="H1867" s="628"/>
      <c r="I1867" s="628"/>
      <c r="J1867" s="628"/>
      <c r="K1867" s="628"/>
      <c r="L1867" s="628"/>
      <c r="M1867" s="628"/>
      <c r="N1867" s="628"/>
      <c r="O1867" s="628"/>
      <c r="P1867" s="628"/>
      <c r="Q1867" s="628"/>
      <c r="R1867" s="664"/>
      <c r="S1867" s="664"/>
      <c r="T1867" s="664"/>
      <c r="U1867" s="664"/>
      <c r="V1867" s="664"/>
      <c r="W1867" s="664"/>
      <c r="X1867" s="628"/>
      <c r="Y1867" s="1243"/>
      <c r="Z1867" s="141"/>
      <c r="AA1867" s="794"/>
    </row>
    <row r="1868" spans="1:28" s="312" customFormat="1" ht="27" customHeight="1" x14ac:dyDescent="0.2">
      <c r="A1868" s="397" t="s">
        <v>219</v>
      </c>
      <c r="B1868" s="155"/>
      <c r="C1868" s="2338" t="s">
        <v>1262</v>
      </c>
      <c r="D1868" s="2339"/>
      <c r="E1868" s="2339"/>
      <c r="F1868" s="2339"/>
      <c r="G1868" s="2339"/>
      <c r="H1868" s="2339"/>
      <c r="I1868" s="2339"/>
      <c r="J1868" s="2339"/>
      <c r="K1868" s="2339"/>
      <c r="L1868" s="2339"/>
      <c r="M1868" s="2339"/>
      <c r="N1868" s="2339"/>
      <c r="O1868" s="2339"/>
      <c r="P1868" s="2339"/>
      <c r="Q1868" s="2339"/>
      <c r="R1868" s="2339"/>
      <c r="S1868" s="2339"/>
      <c r="T1868" s="2340"/>
      <c r="U1868" s="2340"/>
      <c r="V1868" s="2340"/>
      <c r="W1868" s="2340"/>
      <c r="X1868" s="2341"/>
      <c r="Y1868" s="225"/>
      <c r="Z1868" s="156"/>
      <c r="AA1868" s="794"/>
      <c r="AB1868" s="313"/>
    </row>
    <row r="1869" spans="1:28" s="313" customFormat="1" ht="5.25" customHeight="1" x14ac:dyDescent="0.2">
      <c r="A1869" s="269"/>
      <c r="B1869" s="216"/>
      <c r="C1869" s="664"/>
      <c r="D1869" s="664"/>
      <c r="E1869" s="628"/>
      <c r="F1869" s="628"/>
      <c r="G1869" s="628"/>
      <c r="H1869" s="628"/>
      <c r="I1869" s="628"/>
      <c r="J1869" s="628"/>
      <c r="K1869" s="628"/>
      <c r="L1869" s="628"/>
      <c r="M1869" s="628"/>
      <c r="N1869" s="628"/>
      <c r="O1869" s="628"/>
      <c r="P1869" s="628"/>
      <c r="Q1869" s="628"/>
      <c r="R1869" s="664"/>
      <c r="S1869" s="664"/>
      <c r="T1869" s="664"/>
      <c r="U1869" s="664"/>
      <c r="V1869" s="664"/>
      <c r="W1869" s="664"/>
      <c r="X1869" s="628"/>
      <c r="Y1869" s="1243"/>
      <c r="Z1869" s="141"/>
      <c r="AA1869" s="794"/>
    </row>
    <row r="1870" spans="1:28" s="313" customFormat="1" ht="21" customHeight="1" x14ac:dyDescent="0.2">
      <c r="A1870" s="272" t="s">
        <v>1252</v>
      </c>
      <c r="B1870" s="216"/>
      <c r="C1870" s="2342" t="s">
        <v>1371</v>
      </c>
      <c r="D1870" s="2342"/>
      <c r="E1870" s="2342"/>
      <c r="F1870" s="2342"/>
      <c r="G1870" s="2342"/>
      <c r="H1870" s="2342"/>
      <c r="I1870" s="2342"/>
      <c r="J1870" s="2342"/>
      <c r="K1870" s="2342"/>
      <c r="L1870" s="2342"/>
      <c r="M1870" s="664"/>
      <c r="N1870" s="2343"/>
      <c r="O1870" s="2344"/>
      <c r="P1870" s="2345"/>
      <c r="Q1870" s="627" t="s">
        <v>783</v>
      </c>
      <c r="R1870" s="664"/>
      <c r="S1870" s="664"/>
      <c r="T1870" s="2343"/>
      <c r="U1870" s="2344"/>
      <c r="V1870" s="2345"/>
      <c r="W1870" s="627" t="s">
        <v>1043</v>
      </c>
      <c r="X1870" s="664"/>
      <c r="Y1870" s="664"/>
      <c r="Z1870" s="141"/>
      <c r="AA1870" s="794">
        <f>IF(N1870="?",0,IF(N1870&lt;&gt;"",1,0))+IF(T1870="?",0,IF(T1870&lt;&gt;"",1,0))</f>
        <v>0</v>
      </c>
    </row>
    <row r="1871" spans="1:28" s="313" customFormat="1" ht="9" customHeight="1" x14ac:dyDescent="0.2">
      <c r="A1871" s="269"/>
      <c r="B1871" s="259"/>
      <c r="C1871" s="627"/>
      <c r="D1871" s="627"/>
      <c r="E1871" s="627"/>
      <c r="F1871" s="627"/>
      <c r="G1871" s="627"/>
      <c r="H1871" s="627"/>
      <c r="I1871" s="627"/>
      <c r="J1871" s="627"/>
      <c r="K1871" s="627"/>
      <c r="L1871" s="627"/>
      <c r="M1871" s="627"/>
      <c r="N1871" s="627"/>
      <c r="O1871" s="627"/>
      <c r="P1871" s="627"/>
      <c r="Q1871" s="627"/>
      <c r="R1871" s="627"/>
      <c r="S1871" s="627"/>
      <c r="T1871" s="627"/>
      <c r="U1871" s="627"/>
      <c r="V1871" s="627"/>
      <c r="W1871" s="627"/>
      <c r="X1871" s="627"/>
      <c r="Y1871" s="206"/>
      <c r="Z1871" s="175"/>
      <c r="AA1871" s="794"/>
    </row>
    <row r="1872" spans="1:28" s="312" customFormat="1" ht="23.25" customHeight="1" x14ac:dyDescent="0.2">
      <c r="A1872" s="397" t="s">
        <v>219</v>
      </c>
      <c r="B1872" s="155"/>
      <c r="C1872" s="2320" t="s">
        <v>1491</v>
      </c>
      <c r="D1872" s="2321"/>
      <c r="E1872" s="2321"/>
      <c r="F1872" s="2321"/>
      <c r="G1872" s="2321"/>
      <c r="H1872" s="2321"/>
      <c r="I1872" s="2321"/>
      <c r="J1872" s="2321"/>
      <c r="K1872" s="2321"/>
      <c r="L1872" s="2321"/>
      <c r="M1872" s="2321"/>
      <c r="N1872" s="2321"/>
      <c r="O1872" s="2321"/>
      <c r="P1872" s="2321"/>
      <c r="Q1872" s="2321"/>
      <c r="R1872" s="2321"/>
      <c r="S1872" s="2321"/>
      <c r="T1872" s="2346"/>
      <c r="U1872" s="2346"/>
      <c r="V1872" s="2346"/>
      <c r="W1872" s="2346"/>
      <c r="X1872" s="2347"/>
      <c r="Y1872" s="225"/>
      <c r="Z1872" s="156"/>
      <c r="AA1872" s="794"/>
      <c r="AB1872" s="313"/>
    </row>
    <row r="1873" spans="1:28" s="313" customFormat="1" ht="5.25" customHeight="1" x14ac:dyDescent="0.2">
      <c r="A1873" s="269"/>
      <c r="B1873" s="259"/>
      <c r="C1873" s="627"/>
      <c r="D1873" s="627"/>
      <c r="E1873" s="627"/>
      <c r="F1873" s="627"/>
      <c r="G1873" s="627"/>
      <c r="H1873" s="627"/>
      <c r="I1873" s="627"/>
      <c r="J1873" s="627"/>
      <c r="K1873" s="627"/>
      <c r="L1873" s="627"/>
      <c r="M1873" s="627"/>
      <c r="N1873" s="627"/>
      <c r="O1873" s="627"/>
      <c r="P1873" s="627"/>
      <c r="Q1873" s="627"/>
      <c r="R1873" s="627"/>
      <c r="S1873" s="627"/>
      <c r="T1873" s="627"/>
      <c r="U1873" s="627"/>
      <c r="V1873" s="627"/>
      <c r="W1873" s="627"/>
      <c r="X1873" s="627"/>
      <c r="Y1873" s="206"/>
      <c r="Z1873" s="175"/>
      <c r="AA1873" s="794"/>
    </row>
    <row r="1874" spans="1:28" s="313" customFormat="1" ht="21" customHeight="1" x14ac:dyDescent="0.2">
      <c r="A1874" s="272" t="s">
        <v>1074</v>
      </c>
      <c r="B1874" s="216"/>
      <c r="C1874" s="628" t="s">
        <v>1831</v>
      </c>
      <c r="D1874" s="664"/>
      <c r="E1874" s="664"/>
      <c r="F1874" s="664"/>
      <c r="G1874" s="664"/>
      <c r="H1874" s="664"/>
      <c r="I1874" s="664"/>
      <c r="J1874" s="628"/>
      <c r="K1874" s="628"/>
      <c r="L1874" s="628"/>
      <c r="M1874" s="628"/>
      <c r="N1874" s="628"/>
      <c r="O1874" s="628"/>
      <c r="P1874" s="628"/>
      <c r="Q1874" s="628"/>
      <c r="R1874" s="628"/>
      <c r="S1874" s="628"/>
      <c r="T1874" s="2343"/>
      <c r="U1874" s="2344"/>
      <c r="V1874" s="2345"/>
      <c r="W1874" s="627" t="s">
        <v>122</v>
      </c>
      <c r="X1874" s="664"/>
      <c r="Y1874" s="664"/>
      <c r="Z1874" s="141"/>
      <c r="AA1874" s="794">
        <f>IF(T1874="?",0,IF(T1874&lt;&gt;"",1,0))</f>
        <v>0</v>
      </c>
    </row>
    <row r="1875" spans="1:28" s="313" customFormat="1" ht="5.25" customHeight="1" x14ac:dyDescent="0.2">
      <c r="A1875" s="269"/>
      <c r="B1875" s="259"/>
      <c r="C1875" s="627"/>
      <c r="D1875" s="627"/>
      <c r="E1875" s="627"/>
      <c r="F1875" s="627"/>
      <c r="G1875" s="627"/>
      <c r="H1875" s="627"/>
      <c r="I1875" s="627"/>
      <c r="J1875" s="627"/>
      <c r="K1875" s="627"/>
      <c r="L1875" s="627"/>
      <c r="M1875" s="627"/>
      <c r="N1875" s="627"/>
      <c r="O1875" s="627"/>
      <c r="P1875" s="627"/>
      <c r="Q1875" s="627"/>
      <c r="R1875" s="627"/>
      <c r="S1875" s="627"/>
      <c r="T1875" s="627"/>
      <c r="U1875" s="627"/>
      <c r="V1875" s="627"/>
      <c r="W1875" s="627"/>
      <c r="X1875" s="206"/>
      <c r="Y1875" s="206"/>
      <c r="Z1875" s="175"/>
      <c r="AA1875" s="794"/>
    </row>
    <row r="1876" spans="1:28" s="313" customFormat="1" ht="21" customHeight="1" x14ac:dyDescent="0.2">
      <c r="A1876" s="272" t="s">
        <v>1587</v>
      </c>
      <c r="B1876" s="216"/>
      <c r="C1876" s="628" t="s">
        <v>1749</v>
      </c>
      <c r="D1876" s="664"/>
      <c r="E1876" s="664"/>
      <c r="F1876" s="664"/>
      <c r="G1876" s="664"/>
      <c r="H1876" s="664"/>
      <c r="I1876" s="664"/>
      <c r="J1876" s="628"/>
      <c r="K1876" s="628"/>
      <c r="L1876" s="628"/>
      <c r="M1876" s="664"/>
      <c r="N1876" s="2348"/>
      <c r="O1876" s="2349"/>
      <c r="P1876" s="2350"/>
      <c r="Q1876" s="627" t="s">
        <v>1493</v>
      </c>
      <c r="R1876" s="628"/>
      <c r="S1876" s="628"/>
      <c r="T1876" s="2348"/>
      <c r="U1876" s="2349"/>
      <c r="V1876" s="2350"/>
      <c r="W1876" s="627" t="s">
        <v>1492</v>
      </c>
      <c r="X1876" s="664"/>
      <c r="Y1876" s="664"/>
      <c r="Z1876" s="141"/>
      <c r="AA1876" s="794">
        <f>IF(N1876="?",0,IF(N1876&lt;&gt;"",1,0))+IF(T1876="?",0,IF(T1876&lt;&gt;"",1,0))</f>
        <v>0</v>
      </c>
    </row>
    <row r="1877" spans="1:28" s="313" customFormat="1" ht="9" customHeight="1" x14ac:dyDescent="0.2">
      <c r="A1877" s="269"/>
      <c r="B1877" s="259"/>
      <c r="C1877" s="627"/>
      <c r="D1877" s="627"/>
      <c r="E1877" s="627"/>
      <c r="F1877" s="627"/>
      <c r="G1877" s="627"/>
      <c r="H1877" s="627"/>
      <c r="I1877" s="627"/>
      <c r="J1877" s="627"/>
      <c r="K1877" s="627"/>
      <c r="L1877" s="627"/>
      <c r="M1877" s="627"/>
      <c r="N1877" s="627"/>
      <c r="O1877" s="627"/>
      <c r="P1877" s="627"/>
      <c r="Q1877" s="627"/>
      <c r="R1877" s="627"/>
      <c r="S1877" s="627"/>
      <c r="T1877" s="627"/>
      <c r="U1877" s="627"/>
      <c r="V1877" s="627"/>
      <c r="W1877" s="627"/>
      <c r="X1877" s="627"/>
      <c r="Y1877" s="206"/>
      <c r="Z1877" s="175"/>
      <c r="AA1877" s="794"/>
    </row>
    <row r="1878" spans="1:28" s="313" customFormat="1" ht="36" customHeight="1" x14ac:dyDescent="0.2">
      <c r="A1878" s="746" t="s">
        <v>219</v>
      </c>
      <c r="B1878" s="221"/>
      <c r="C1878" s="1543" t="s">
        <v>1516</v>
      </c>
      <c r="D1878" s="2218"/>
      <c r="E1878" s="2218"/>
      <c r="F1878" s="2218"/>
      <c r="G1878" s="2218"/>
      <c r="H1878" s="2218"/>
      <c r="I1878" s="2218"/>
      <c r="J1878" s="2218"/>
      <c r="K1878" s="2218"/>
      <c r="L1878" s="2218"/>
      <c r="M1878" s="2218"/>
      <c r="N1878" s="2218"/>
      <c r="O1878" s="2218"/>
      <c r="P1878" s="2218"/>
      <c r="Q1878" s="2218"/>
      <c r="R1878" s="2218"/>
      <c r="S1878" s="2218"/>
      <c r="T1878" s="2218"/>
      <c r="U1878" s="2218"/>
      <c r="V1878" s="2218"/>
      <c r="W1878" s="2218"/>
      <c r="X1878" s="2219"/>
      <c r="Y1878" s="1240"/>
      <c r="Z1878" s="254"/>
      <c r="AA1878" s="794"/>
    </row>
    <row r="1879" spans="1:28" s="313" customFormat="1" ht="5.25" customHeight="1" x14ac:dyDescent="0.2">
      <c r="A1879" s="269"/>
      <c r="B1879" s="259"/>
      <c r="C1879" s="627"/>
      <c r="D1879" s="627"/>
      <c r="E1879" s="627"/>
      <c r="F1879" s="627"/>
      <c r="G1879" s="627"/>
      <c r="H1879" s="627"/>
      <c r="I1879" s="627"/>
      <c r="J1879" s="627"/>
      <c r="K1879" s="627"/>
      <c r="L1879" s="627"/>
      <c r="M1879" s="627"/>
      <c r="N1879" s="627"/>
      <c r="O1879" s="627"/>
      <c r="P1879" s="627"/>
      <c r="Q1879" s="627"/>
      <c r="R1879" s="627"/>
      <c r="S1879" s="627"/>
      <c r="T1879" s="627"/>
      <c r="U1879" s="627"/>
      <c r="V1879" s="627"/>
      <c r="W1879" s="627"/>
      <c r="X1879" s="627"/>
      <c r="Y1879" s="206"/>
      <c r="Z1879" s="175"/>
      <c r="AA1879" s="794"/>
    </row>
    <row r="1880" spans="1:28" s="313" customFormat="1" ht="12" customHeight="1" x14ac:dyDescent="0.2">
      <c r="A1880" s="269"/>
      <c r="B1880" s="216"/>
      <c r="C1880" s="242" t="s">
        <v>1495</v>
      </c>
      <c r="D1880" s="1149"/>
      <c r="E1880" s="1149"/>
      <c r="F1880" s="1149"/>
      <c r="G1880" s="1149"/>
      <c r="H1880" s="1149"/>
      <c r="I1880" s="1149"/>
      <c r="J1880" s="1149"/>
      <c r="K1880" s="1149"/>
      <c r="L1880" s="1149"/>
      <c r="M1880" s="1149"/>
      <c r="N1880" s="1149"/>
      <c r="O1880" s="1149"/>
      <c r="P1880" s="1149"/>
      <c r="Q1880" s="1149"/>
      <c r="R1880" s="1149"/>
      <c r="S1880" s="1149"/>
      <c r="T1880" s="1149"/>
      <c r="U1880" s="1149"/>
      <c r="V1880" s="1149"/>
      <c r="W1880" s="1149"/>
      <c r="X1880" s="1149"/>
      <c r="Y1880" s="1243"/>
      <c r="Z1880" s="141"/>
      <c r="AA1880" s="794"/>
    </row>
    <row r="1881" spans="1:28" s="313" customFormat="1" ht="5.25" customHeight="1" thickBot="1" x14ac:dyDescent="0.25">
      <c r="A1881" s="269"/>
      <c r="B1881" s="216"/>
      <c r="C1881" s="1139"/>
      <c r="D1881" s="1135"/>
      <c r="E1881" s="1136"/>
      <c r="F1881" s="1136"/>
      <c r="G1881" s="1143"/>
      <c r="H1881" s="708"/>
      <c r="I1881" s="708"/>
      <c r="J1881" s="708"/>
      <c r="K1881" s="708"/>
      <c r="L1881" s="708"/>
      <c r="M1881" s="708"/>
      <c r="N1881" s="708"/>
      <c r="O1881" s="708"/>
      <c r="P1881" s="708"/>
      <c r="Q1881" s="708"/>
      <c r="R1881" s="708"/>
      <c r="S1881" s="1145"/>
      <c r="T1881" s="1145"/>
      <c r="U1881" s="1145"/>
      <c r="V1881" s="1145"/>
      <c r="W1881" s="1145"/>
      <c r="X1881" s="1144"/>
      <c r="Y1881" s="1243"/>
      <c r="Z1881" s="141"/>
      <c r="AA1881" s="794"/>
    </row>
    <row r="1882" spans="1:28" s="313" customFormat="1" ht="24" customHeight="1" thickTop="1" thickBot="1" x14ac:dyDescent="0.25">
      <c r="A1882" s="1236" t="s">
        <v>1588</v>
      </c>
      <c r="B1882" s="216"/>
      <c r="C1882" s="2313" t="s">
        <v>849</v>
      </c>
      <c r="D1882" s="2314"/>
      <c r="E1882" s="2315"/>
      <c r="F1882" s="2316"/>
      <c r="G1882" s="2317"/>
      <c r="H1882" s="1363"/>
      <c r="I1882" s="1363"/>
      <c r="J1882" s="1363"/>
      <c r="K1882" s="1363"/>
      <c r="L1882" s="1363"/>
      <c r="M1882" s="1363"/>
      <c r="N1882" s="1363"/>
      <c r="O1882" s="1363"/>
      <c r="P1882" s="1363"/>
      <c r="Q1882" s="1363"/>
      <c r="R1882" s="1363"/>
      <c r="S1882" s="1363"/>
      <c r="T1882" s="1363"/>
      <c r="U1882" s="1363"/>
      <c r="V1882" s="1363"/>
      <c r="W1882" s="1363"/>
      <c r="X1882" s="2318"/>
      <c r="Y1882" s="1243"/>
      <c r="Z1882" s="141"/>
      <c r="AA1882" s="794">
        <f>IF(C1882="?",0,IF(C1882&lt;&gt;"",1,0))+IF(G1882="?",0,IF(G1882&lt;&gt;"",1,0))</f>
        <v>0</v>
      </c>
    </row>
    <row r="1883" spans="1:28" s="313" customFormat="1" ht="5.25" customHeight="1" thickTop="1" x14ac:dyDescent="0.2">
      <c r="A1883" s="269"/>
      <c r="B1883" s="216"/>
      <c r="C1883" s="1141"/>
      <c r="D1883" s="1134"/>
      <c r="E1883" s="215"/>
      <c r="F1883" s="215"/>
      <c r="G1883" s="1146"/>
      <c r="H1883" s="227"/>
      <c r="I1883" s="227"/>
      <c r="J1883" s="227"/>
      <c r="K1883" s="227"/>
      <c r="L1883" s="227"/>
      <c r="M1883" s="227"/>
      <c r="N1883" s="227"/>
      <c r="O1883" s="227"/>
      <c r="P1883" s="227"/>
      <c r="Q1883" s="227"/>
      <c r="R1883" s="227"/>
      <c r="S1883" s="227"/>
      <c r="T1883" s="227"/>
      <c r="U1883" s="227"/>
      <c r="V1883" s="227"/>
      <c r="W1883" s="227"/>
      <c r="X1883" s="1147"/>
      <c r="Y1883" s="1243"/>
      <c r="Z1883" s="141"/>
      <c r="AA1883" s="794"/>
    </row>
    <row r="1884" spans="1:28" s="313" customFormat="1" ht="9" customHeight="1" x14ac:dyDescent="0.2">
      <c r="A1884" s="265" t="str">
        <f>IF(L1827&lt;&gt;"",L1827,"")</f>
        <v/>
      </c>
      <c r="B1884" s="635"/>
      <c r="C1884" s="262"/>
      <c r="D1884" s="262"/>
      <c r="E1884" s="262"/>
      <c r="F1884" s="262"/>
      <c r="G1884" s="262"/>
      <c r="H1884" s="262"/>
      <c r="I1884" s="262"/>
      <c r="J1884" s="262"/>
      <c r="K1884" s="262"/>
      <c r="L1884" s="262"/>
      <c r="M1884" s="262"/>
      <c r="N1884" s="262"/>
      <c r="O1884" s="262"/>
      <c r="P1884" s="262"/>
      <c r="Q1884" s="262"/>
      <c r="R1884" s="262"/>
      <c r="S1884" s="262"/>
      <c r="T1884" s="262"/>
      <c r="U1884" s="262"/>
      <c r="V1884" s="262"/>
      <c r="W1884" s="262"/>
      <c r="X1884" s="262"/>
      <c r="Y1884" s="668"/>
      <c r="Z1884" s="196"/>
      <c r="AA1884" s="794"/>
    </row>
    <row r="1885" spans="1:28" s="313" customFormat="1" ht="5.25" customHeight="1" x14ac:dyDescent="0.2">
      <c r="A1885" s="269"/>
      <c r="B1885" s="1237"/>
      <c r="C1885" s="817"/>
      <c r="D1885" s="817"/>
      <c r="E1885" s="817"/>
      <c r="F1885" s="817"/>
      <c r="G1885" s="817"/>
      <c r="H1885" s="817"/>
      <c r="I1885" s="817"/>
      <c r="J1885" s="817"/>
      <c r="K1885" s="817"/>
      <c r="L1885" s="817"/>
      <c r="M1885" s="817"/>
      <c r="N1885" s="817"/>
      <c r="O1885" s="817"/>
      <c r="P1885" s="817"/>
      <c r="Q1885" s="817"/>
      <c r="R1885" s="817"/>
      <c r="S1885" s="817"/>
      <c r="T1885" s="817"/>
      <c r="U1885" s="817"/>
      <c r="V1885" s="817"/>
      <c r="W1885" s="817"/>
      <c r="X1885" s="817"/>
      <c r="Y1885" s="1238"/>
      <c r="Z1885" s="871"/>
      <c r="AA1885" s="794"/>
    </row>
    <row r="1886" spans="1:28" s="313" customFormat="1" ht="24" customHeight="1" x14ac:dyDescent="0.2">
      <c r="A1886" s="385"/>
      <c r="B1886" s="259"/>
      <c r="C1886" s="224" t="s">
        <v>1759</v>
      </c>
      <c r="D1886" s="627"/>
      <c r="E1886" s="627"/>
      <c r="F1886" s="627"/>
      <c r="G1886" s="627"/>
      <c r="H1886" s="627"/>
      <c r="I1886" s="627"/>
      <c r="J1886" s="627"/>
      <c r="K1886" s="627"/>
      <c r="L1886" s="627"/>
      <c r="M1886" s="2319" t="str">
        <f>IF(J1848&lt;&gt;"",J1848,"")</f>
        <v/>
      </c>
      <c r="N1886" s="1751"/>
      <c r="O1886" s="1751"/>
      <c r="P1886" s="1751"/>
      <c r="Q1886" s="1751"/>
      <c r="R1886" s="1751"/>
      <c r="S1886" s="1751"/>
      <c r="T1886" s="1751"/>
      <c r="U1886" s="1751"/>
      <c r="V1886" s="1751"/>
      <c r="W1886" s="1751"/>
      <c r="X1886" s="1751"/>
      <c r="Y1886" s="206"/>
      <c r="Z1886" s="175"/>
      <c r="AA1886" s="794"/>
    </row>
    <row r="1887" spans="1:28" s="764" customFormat="1" ht="5.25" customHeight="1" x14ac:dyDescent="0.2">
      <c r="A1887" s="269"/>
      <c r="B1887" s="216"/>
      <c r="C1887" s="627"/>
      <c r="D1887" s="628"/>
      <c r="E1887" s="627"/>
      <c r="F1887" s="627"/>
      <c r="G1887" s="627"/>
      <c r="H1887" s="627"/>
      <c r="I1887" s="627"/>
      <c r="J1887" s="627"/>
      <c r="K1887" s="627"/>
      <c r="L1887" s="627"/>
      <c r="M1887" s="627"/>
      <c r="N1887" s="627"/>
      <c r="O1887" s="627"/>
      <c r="P1887" s="627"/>
      <c r="Q1887" s="627"/>
      <c r="R1887" s="627"/>
      <c r="S1887" s="1241"/>
      <c r="T1887" s="1241"/>
      <c r="U1887" s="1241"/>
      <c r="V1887" s="1241"/>
      <c r="W1887" s="1241"/>
      <c r="X1887" s="1241"/>
      <c r="Y1887" s="1243"/>
      <c r="Z1887" s="141"/>
      <c r="AA1887" s="797"/>
      <c r="AB1887" s="313"/>
    </row>
    <row r="1888" spans="1:28" s="312" customFormat="1" ht="15" customHeight="1" x14ac:dyDescent="0.2">
      <c r="A1888" s="397" t="s">
        <v>219</v>
      </c>
      <c r="B1888" s="155"/>
      <c r="C1888" s="2320" t="s">
        <v>1054</v>
      </c>
      <c r="D1888" s="2321"/>
      <c r="E1888" s="2321"/>
      <c r="F1888" s="2321"/>
      <c r="G1888" s="2321"/>
      <c r="H1888" s="2321"/>
      <c r="I1888" s="2321"/>
      <c r="J1888" s="2321"/>
      <c r="K1888" s="2321"/>
      <c r="L1888" s="2321"/>
      <c r="M1888" s="2321"/>
      <c r="N1888" s="2321"/>
      <c r="O1888" s="2321"/>
      <c r="P1888" s="2321"/>
      <c r="Q1888" s="2321"/>
      <c r="R1888" s="2321"/>
      <c r="S1888" s="2321"/>
      <c r="T1888" s="2322"/>
      <c r="U1888" s="2322"/>
      <c r="V1888" s="2322"/>
      <c r="W1888" s="2322"/>
      <c r="X1888" s="2323"/>
      <c r="Y1888" s="225"/>
      <c r="Z1888" s="156"/>
      <c r="AA1888" s="794"/>
      <c r="AB1888" s="313"/>
    </row>
    <row r="1889" spans="1:28" s="313" customFormat="1" ht="9" customHeight="1" x14ac:dyDescent="0.2">
      <c r="A1889" s="269"/>
      <c r="B1889" s="259"/>
      <c r="C1889" s="627"/>
      <c r="D1889" s="627"/>
      <c r="E1889" s="627"/>
      <c r="F1889" s="627"/>
      <c r="G1889" s="627"/>
      <c r="H1889" s="627"/>
      <c r="I1889" s="627"/>
      <c r="J1889" s="627"/>
      <c r="K1889" s="627"/>
      <c r="L1889" s="627"/>
      <c r="M1889" s="627"/>
      <c r="N1889" s="627"/>
      <c r="O1889" s="627"/>
      <c r="P1889" s="627"/>
      <c r="Q1889" s="627"/>
      <c r="R1889" s="627"/>
      <c r="S1889" s="627"/>
      <c r="T1889" s="627"/>
      <c r="U1889" s="627"/>
      <c r="V1889" s="627"/>
      <c r="W1889" s="627"/>
      <c r="X1889" s="627"/>
      <c r="Y1889" s="206"/>
      <c r="Z1889" s="175"/>
      <c r="AA1889" s="794"/>
    </row>
    <row r="1890" spans="1:28" s="313" customFormat="1" ht="21" customHeight="1" x14ac:dyDescent="0.2">
      <c r="A1890" s="272" t="s">
        <v>1744</v>
      </c>
      <c r="B1890" s="216"/>
      <c r="C1890" s="627"/>
      <c r="D1890" s="1213" t="s">
        <v>849</v>
      </c>
      <c r="E1890" s="627" t="s">
        <v>1673</v>
      </c>
      <c r="F1890" s="627"/>
      <c r="G1890" s="627"/>
      <c r="H1890" s="627"/>
      <c r="I1890" s="627"/>
      <c r="J1890" s="627"/>
      <c r="K1890" s="627"/>
      <c r="L1890" s="627"/>
      <c r="M1890" s="627"/>
      <c r="N1890" s="627"/>
      <c r="O1890" s="627"/>
      <c r="P1890" s="627"/>
      <c r="Q1890" s="627"/>
      <c r="R1890" s="627"/>
      <c r="S1890" s="627"/>
      <c r="T1890" s="627"/>
      <c r="U1890" s="627"/>
      <c r="V1890" s="627"/>
      <c r="W1890" s="627"/>
      <c r="X1890" s="627"/>
      <c r="Y1890" s="206"/>
      <c r="Z1890" s="141"/>
      <c r="AA1890" s="794">
        <f>IF(D1890="?",0,IF(D1890&lt;&gt;"",1,0))</f>
        <v>0</v>
      </c>
    </row>
    <row r="1891" spans="1:28" s="764" customFormat="1" ht="5.25" customHeight="1" x14ac:dyDescent="0.2">
      <c r="A1891" s="269"/>
      <c r="B1891" s="216"/>
      <c r="C1891" s="627"/>
      <c r="D1891" s="628"/>
      <c r="E1891" s="627"/>
      <c r="F1891" s="627"/>
      <c r="G1891" s="627"/>
      <c r="H1891" s="627"/>
      <c r="I1891" s="627"/>
      <c r="J1891" s="627"/>
      <c r="K1891" s="627"/>
      <c r="L1891" s="627"/>
      <c r="M1891" s="627"/>
      <c r="N1891" s="627"/>
      <c r="O1891" s="627"/>
      <c r="P1891" s="627"/>
      <c r="Q1891" s="627"/>
      <c r="R1891" s="627"/>
      <c r="S1891" s="1241"/>
      <c r="T1891" s="1241"/>
      <c r="U1891" s="1241"/>
      <c r="V1891" s="1241"/>
      <c r="W1891" s="1241"/>
      <c r="X1891" s="1241"/>
      <c r="Y1891" s="1243"/>
      <c r="Z1891" s="141"/>
      <c r="AA1891" s="797"/>
      <c r="AB1891" s="313"/>
    </row>
    <row r="1892" spans="1:28" s="313" customFormat="1" ht="21" customHeight="1" x14ac:dyDescent="0.2">
      <c r="A1892" s="272" t="s">
        <v>1745</v>
      </c>
      <c r="B1892" s="216"/>
      <c r="C1892" s="627"/>
      <c r="D1892" s="1213" t="s">
        <v>849</v>
      </c>
      <c r="E1892" s="627" t="s">
        <v>1672</v>
      </c>
      <c r="F1892" s="627"/>
      <c r="G1892" s="627"/>
      <c r="H1892" s="627"/>
      <c r="I1892" s="627"/>
      <c r="J1892" s="627"/>
      <c r="K1892" s="627"/>
      <c r="L1892" s="627"/>
      <c r="M1892" s="627"/>
      <c r="N1892" s="627"/>
      <c r="O1892" s="627"/>
      <c r="P1892" s="627"/>
      <c r="Q1892" s="627"/>
      <c r="R1892" s="1241"/>
      <c r="S1892" s="1241"/>
      <c r="T1892" s="1241"/>
      <c r="U1892" s="1241"/>
      <c r="V1892" s="1241"/>
      <c r="W1892" s="1241"/>
      <c r="X1892" s="627"/>
      <c r="Y1892" s="206"/>
      <c r="Z1892" s="141"/>
      <c r="AA1892" s="794">
        <f>IF(D1892="?",0,IF(D1892&lt;&gt;"",1,0))</f>
        <v>0</v>
      </c>
    </row>
    <row r="1893" spans="1:28" s="764" customFormat="1" ht="5.25" customHeight="1" x14ac:dyDescent="0.2">
      <c r="A1893" s="269"/>
      <c r="B1893" s="216"/>
      <c r="C1893" s="627"/>
      <c r="D1893" s="628"/>
      <c r="E1893" s="627"/>
      <c r="F1893" s="627"/>
      <c r="G1893" s="627"/>
      <c r="H1893" s="627"/>
      <c r="I1893" s="627"/>
      <c r="J1893" s="627"/>
      <c r="K1893" s="627"/>
      <c r="L1893" s="627"/>
      <c r="M1893" s="627"/>
      <c r="N1893" s="627"/>
      <c r="O1893" s="627"/>
      <c r="P1893" s="627"/>
      <c r="Q1893" s="627"/>
      <c r="R1893" s="627"/>
      <c r="S1893" s="1241"/>
      <c r="T1893" s="1241"/>
      <c r="U1893" s="1241"/>
      <c r="V1893" s="1241"/>
      <c r="W1893" s="1241"/>
      <c r="X1893" s="1241"/>
      <c r="Y1893" s="1243"/>
      <c r="Z1893" s="141"/>
      <c r="AA1893" s="797"/>
      <c r="AB1893" s="313"/>
    </row>
    <row r="1894" spans="1:28" s="313" customFormat="1" ht="21" customHeight="1" x14ac:dyDescent="0.2">
      <c r="A1894" s="272" t="s">
        <v>1659</v>
      </c>
      <c r="B1894" s="216"/>
      <c r="C1894" s="627"/>
      <c r="D1894" s="1213" t="s">
        <v>849</v>
      </c>
      <c r="E1894" s="627" t="s">
        <v>1834</v>
      </c>
      <c r="F1894" s="627"/>
      <c r="G1894" s="627"/>
      <c r="H1894" s="627"/>
      <c r="I1894" s="627"/>
      <c r="J1894" s="627"/>
      <c r="K1894" s="627"/>
      <c r="L1894" s="627"/>
      <c r="M1894" s="627"/>
      <c r="N1894" s="1213" t="s">
        <v>849</v>
      </c>
      <c r="O1894" s="627" t="s">
        <v>1656</v>
      </c>
      <c r="P1894" s="627"/>
      <c r="Q1894" s="627"/>
      <c r="R1894" s="1241"/>
      <c r="S1894" s="1241"/>
      <c r="T1894" s="1241"/>
      <c r="U1894" s="1241"/>
      <c r="V1894" s="1241"/>
      <c r="W1894" s="1241"/>
      <c r="X1894" s="627"/>
      <c r="Y1894" s="206"/>
      <c r="Z1894" s="141"/>
      <c r="AA1894" s="794">
        <f>IF(D1894="?",0,IF(D1894&lt;&gt;"",1,0))+IF(N1894="?",0,IF(N1894&lt;&gt;"",1,0))</f>
        <v>0</v>
      </c>
    </row>
    <row r="1895" spans="1:28" s="764" customFormat="1" ht="5.25" customHeight="1" x14ac:dyDescent="0.2">
      <c r="A1895" s="269"/>
      <c r="B1895" s="216"/>
      <c r="C1895" s="627"/>
      <c r="D1895" s="628"/>
      <c r="E1895" s="627"/>
      <c r="F1895" s="627"/>
      <c r="G1895" s="627"/>
      <c r="H1895" s="627"/>
      <c r="I1895" s="627"/>
      <c r="J1895" s="627"/>
      <c r="K1895" s="627"/>
      <c r="L1895" s="627"/>
      <c r="M1895" s="627"/>
      <c r="N1895" s="627"/>
      <c r="O1895" s="627"/>
      <c r="P1895" s="627"/>
      <c r="Q1895" s="627"/>
      <c r="R1895" s="627"/>
      <c r="S1895" s="1241"/>
      <c r="T1895" s="1241"/>
      <c r="U1895" s="1241"/>
      <c r="V1895" s="1241"/>
      <c r="W1895" s="1241"/>
      <c r="X1895" s="1241"/>
      <c r="Y1895" s="1243"/>
      <c r="Z1895" s="141"/>
      <c r="AA1895" s="797"/>
      <c r="AB1895" s="313"/>
    </row>
    <row r="1896" spans="1:28" s="313" customFormat="1" ht="21" customHeight="1" x14ac:dyDescent="0.2">
      <c r="A1896" s="272" t="s">
        <v>1662</v>
      </c>
      <c r="B1896" s="216"/>
      <c r="C1896" s="627"/>
      <c r="D1896" s="1213" t="s">
        <v>849</v>
      </c>
      <c r="E1896" s="627" t="s">
        <v>1044</v>
      </c>
      <c r="F1896" s="627"/>
      <c r="G1896" s="627"/>
      <c r="H1896" s="627"/>
      <c r="I1896" s="1213" t="s">
        <v>849</v>
      </c>
      <c r="J1896" s="627" t="s">
        <v>1046</v>
      </c>
      <c r="K1896" s="627"/>
      <c r="L1896" s="627"/>
      <c r="M1896" s="627"/>
      <c r="N1896" s="1213" t="s">
        <v>849</v>
      </c>
      <c r="O1896" s="627" t="s">
        <v>1660</v>
      </c>
      <c r="P1896" s="627"/>
      <c r="Q1896" s="627"/>
      <c r="R1896" s="1241"/>
      <c r="S1896" s="1241"/>
      <c r="T1896" s="1241"/>
      <c r="U1896" s="1241"/>
      <c r="V1896" s="1241"/>
      <c r="W1896" s="1241"/>
      <c r="X1896" s="627"/>
      <c r="Y1896" s="206"/>
      <c r="Z1896" s="141"/>
      <c r="AA1896" s="794">
        <f>IF(D1896="?",0,IF(D1896&lt;&gt;"",1,0))+IF(I1896="?",0,IF(I1896&lt;&gt;"",1,0))+IF(N1896="?",0,IF(N1896&lt;&gt;"",1,0))</f>
        <v>0</v>
      </c>
    </row>
    <row r="1897" spans="1:28" s="764" customFormat="1" ht="5.25" customHeight="1" x14ac:dyDescent="0.2">
      <c r="A1897" s="269"/>
      <c r="B1897" s="216"/>
      <c r="C1897" s="627"/>
      <c r="D1897" s="628"/>
      <c r="E1897" s="627"/>
      <c r="F1897" s="627"/>
      <c r="G1897" s="627"/>
      <c r="H1897" s="627"/>
      <c r="I1897" s="627"/>
      <c r="J1897" s="627"/>
      <c r="K1897" s="627"/>
      <c r="L1897" s="627"/>
      <c r="M1897" s="627"/>
      <c r="N1897" s="627"/>
      <c r="O1897" s="627"/>
      <c r="P1897" s="627"/>
      <c r="Q1897" s="627"/>
      <c r="R1897" s="1241"/>
      <c r="S1897" s="1241"/>
      <c r="T1897" s="1241"/>
      <c r="U1897" s="1241"/>
      <c r="V1897" s="1241"/>
      <c r="W1897" s="1241"/>
      <c r="X1897" s="627"/>
      <c r="Y1897" s="1243"/>
      <c r="Z1897" s="141"/>
      <c r="AA1897" s="797"/>
      <c r="AB1897" s="313"/>
    </row>
    <row r="1898" spans="1:28" s="313" customFormat="1" ht="21" customHeight="1" x14ac:dyDescent="0.2">
      <c r="A1898" s="272" t="s">
        <v>1663</v>
      </c>
      <c r="B1898" s="216"/>
      <c r="C1898" s="627"/>
      <c r="D1898" s="1213" t="s">
        <v>849</v>
      </c>
      <c r="E1898" s="627" t="s">
        <v>1045</v>
      </c>
      <c r="F1898" s="627"/>
      <c r="G1898" s="627"/>
      <c r="H1898" s="627"/>
      <c r="I1898" s="1213" t="s">
        <v>849</v>
      </c>
      <c r="J1898" s="627" t="s">
        <v>1657</v>
      </c>
      <c r="K1898" s="627"/>
      <c r="L1898" s="627"/>
      <c r="M1898" s="627"/>
      <c r="N1898" s="1213" t="s">
        <v>849</v>
      </c>
      <c r="O1898" s="627" t="s">
        <v>1658</v>
      </c>
      <c r="P1898" s="627"/>
      <c r="Q1898" s="627"/>
      <c r="R1898" s="1241"/>
      <c r="S1898" s="1241"/>
      <c r="T1898" s="1241"/>
      <c r="U1898" s="1241"/>
      <c r="V1898" s="1241"/>
      <c r="W1898" s="1241"/>
      <c r="X1898" s="627"/>
      <c r="Y1898" s="206"/>
      <c r="Z1898" s="141"/>
      <c r="AA1898" s="794">
        <f>IF(D1898="?",0,IF(D1898&lt;&gt;"",1,0))+IF(I1898="?",0,IF(I1898&lt;&gt;"",1,0))+IF(N1898="?",0,IF(N1898&lt;&gt;"",1,0))</f>
        <v>0</v>
      </c>
    </row>
    <row r="1899" spans="1:28" s="764" customFormat="1" ht="5.25" customHeight="1" x14ac:dyDescent="0.2">
      <c r="A1899" s="269"/>
      <c r="B1899" s="216"/>
      <c r="C1899" s="627"/>
      <c r="D1899" s="628"/>
      <c r="E1899" s="628"/>
      <c r="F1899" s="628"/>
      <c r="G1899" s="628"/>
      <c r="H1899" s="628"/>
      <c r="I1899" s="628"/>
      <c r="J1899" s="628"/>
      <c r="K1899" s="628"/>
      <c r="L1899" s="628"/>
      <c r="M1899" s="627"/>
      <c r="N1899" s="627"/>
      <c r="O1899" s="628"/>
      <c r="P1899" s="628"/>
      <c r="Q1899" s="628"/>
      <c r="R1899" s="664"/>
      <c r="S1899" s="664"/>
      <c r="T1899" s="664"/>
      <c r="U1899" s="664"/>
      <c r="V1899" s="664"/>
      <c r="W1899" s="664"/>
      <c r="X1899" s="628"/>
      <c r="Y1899" s="1243"/>
      <c r="Z1899" s="141"/>
      <c r="AA1899" s="797"/>
      <c r="AB1899" s="313"/>
    </row>
    <row r="1900" spans="1:28" s="313" customFormat="1" ht="21" customHeight="1" x14ac:dyDescent="0.2">
      <c r="A1900" s="272" t="s">
        <v>1661</v>
      </c>
      <c r="B1900" s="216"/>
      <c r="C1900" s="627"/>
      <c r="D1900" s="627" t="s">
        <v>1053</v>
      </c>
      <c r="E1900" s="628"/>
      <c r="F1900" s="2324"/>
      <c r="G1900" s="2324"/>
      <c r="H1900" s="2324"/>
      <c r="I1900" s="2324"/>
      <c r="J1900" s="2324"/>
      <c r="K1900" s="1400"/>
      <c r="L1900" s="1400"/>
      <c r="M1900" s="1400"/>
      <c r="N1900" s="1400"/>
      <c r="O1900" s="1400"/>
      <c r="P1900" s="1400"/>
      <c r="Q1900" s="1400"/>
      <c r="R1900" s="1400"/>
      <c r="S1900" s="1400"/>
      <c r="T1900" s="1400"/>
      <c r="U1900" s="1400"/>
      <c r="V1900" s="1400"/>
      <c r="W1900" s="1400"/>
      <c r="X1900" s="1400"/>
      <c r="Y1900" s="206"/>
      <c r="Z1900" s="141"/>
      <c r="AA1900" s="794">
        <f>IF(F1900="?",0,IF(F1900&lt;&gt;"",1,0))</f>
        <v>0</v>
      </c>
    </row>
    <row r="1901" spans="1:28" ht="9" customHeight="1" x14ac:dyDescent="0.2">
      <c r="A1901" s="269"/>
      <c r="B1901" s="259"/>
      <c r="C1901" s="627"/>
      <c r="D1901" s="627"/>
      <c r="E1901" s="627"/>
      <c r="F1901" s="627"/>
      <c r="G1901" s="627"/>
      <c r="H1901" s="627"/>
      <c r="I1901" s="627"/>
      <c r="J1901" s="627"/>
      <c r="K1901" s="627"/>
      <c r="L1901" s="627"/>
      <c r="M1901" s="627"/>
      <c r="N1901" s="528"/>
      <c r="O1901" s="528"/>
      <c r="P1901" s="528"/>
      <c r="Q1901" s="528"/>
      <c r="R1901" s="627"/>
      <c r="S1901" s="627"/>
      <c r="T1901" s="627"/>
      <c r="U1901" s="528"/>
      <c r="V1901" s="528"/>
      <c r="W1901" s="528"/>
      <c r="X1901" s="528"/>
      <c r="Y1901" s="172"/>
      <c r="Z1901" s="175"/>
      <c r="AA1901" s="794"/>
      <c r="AB1901" s="313"/>
    </row>
    <row r="1902" spans="1:28" s="313" customFormat="1" ht="5.45" customHeight="1" x14ac:dyDescent="0.2">
      <c r="A1902" s="269"/>
      <c r="B1902" s="757"/>
      <c r="C1902" s="758"/>
      <c r="D1902" s="758"/>
      <c r="E1902" s="758"/>
      <c r="F1902" s="758"/>
      <c r="G1902" s="758"/>
      <c r="H1902" s="758"/>
      <c r="I1902" s="758"/>
      <c r="J1902" s="758"/>
      <c r="K1902" s="758"/>
      <c r="L1902" s="758"/>
      <c r="M1902" s="758"/>
      <c r="N1902" s="758"/>
      <c r="O1902" s="758"/>
      <c r="P1902" s="758"/>
      <c r="Q1902" s="758"/>
      <c r="R1902" s="758"/>
      <c r="S1902" s="758"/>
      <c r="T1902" s="758"/>
      <c r="U1902" s="758"/>
      <c r="V1902" s="669"/>
      <c r="W1902" s="669"/>
      <c r="X1902" s="669"/>
      <c r="Y1902" s="669"/>
      <c r="Z1902" s="670"/>
      <c r="AA1902" s="794"/>
    </row>
    <row r="1903" spans="1:28" s="712" customFormat="1" ht="36" customHeight="1" x14ac:dyDescent="0.2">
      <c r="A1903" s="269"/>
      <c r="B1903" s="211"/>
      <c r="C1903" s="2204" t="s">
        <v>751</v>
      </c>
      <c r="D1903" s="2325"/>
      <c r="E1903" s="2325"/>
      <c r="F1903" s="2325"/>
      <c r="G1903" s="2325"/>
      <c r="H1903" s="2325"/>
      <c r="I1903" s="2325"/>
      <c r="J1903" s="2325"/>
      <c r="K1903" s="2325"/>
      <c r="L1903" s="2325"/>
      <c r="M1903" s="2325"/>
      <c r="N1903" s="2325"/>
      <c r="O1903" s="2325"/>
      <c r="P1903" s="2325"/>
      <c r="Q1903" s="2325"/>
      <c r="R1903" s="2325"/>
      <c r="S1903" s="2325"/>
      <c r="T1903" s="2325"/>
      <c r="U1903" s="2325"/>
      <c r="V1903" s="2325"/>
      <c r="W1903" s="2325"/>
      <c r="X1903" s="2326"/>
      <c r="Y1903" s="594"/>
      <c r="Z1903" s="1231"/>
      <c r="AA1903" s="794"/>
      <c r="AB1903" s="313"/>
    </row>
    <row r="1904" spans="1:28" s="313" customFormat="1" ht="5.25" customHeight="1" x14ac:dyDescent="0.2">
      <c r="A1904" s="269"/>
      <c r="B1904" s="216"/>
      <c r="C1904" s="628"/>
      <c r="D1904" s="628"/>
      <c r="E1904" s="628"/>
      <c r="F1904" s="628"/>
      <c r="G1904" s="628"/>
      <c r="H1904" s="628"/>
      <c r="I1904" s="628"/>
      <c r="J1904" s="628"/>
      <c r="K1904" s="628"/>
      <c r="L1904" s="628"/>
      <c r="M1904" s="628"/>
      <c r="N1904" s="628"/>
      <c r="O1904" s="628"/>
      <c r="P1904" s="628"/>
      <c r="Q1904" s="628"/>
      <c r="R1904" s="628"/>
      <c r="S1904" s="628"/>
      <c r="T1904" s="628"/>
      <c r="U1904" s="628"/>
      <c r="V1904" s="628"/>
      <c r="W1904" s="628"/>
      <c r="X1904" s="628"/>
      <c r="Y1904" s="628"/>
      <c r="Z1904" s="141"/>
      <c r="AA1904" s="794"/>
    </row>
    <row r="1905" spans="1:28" s="767" customFormat="1" ht="22.5" customHeight="1" x14ac:dyDescent="0.2">
      <c r="A1905" s="269"/>
      <c r="B1905" s="759"/>
      <c r="C1905" s="624" t="s">
        <v>1047</v>
      </c>
      <c r="D1905" s="624"/>
      <c r="E1905" s="624"/>
      <c r="F1905" s="624"/>
      <c r="G1905" s="624"/>
      <c r="H1905" s="624"/>
      <c r="I1905" s="624"/>
      <c r="J1905" s="624"/>
      <c r="K1905" s="624"/>
      <c r="L1905" s="624"/>
      <c r="M1905" s="624"/>
      <c r="N1905" s="624"/>
      <c r="O1905" s="624"/>
      <c r="P1905" s="624"/>
      <c r="Q1905" s="624"/>
      <c r="R1905" s="627"/>
      <c r="S1905" s="627"/>
      <c r="T1905" s="627"/>
      <c r="U1905" s="627"/>
      <c r="V1905" s="627"/>
      <c r="W1905" s="627"/>
      <c r="X1905" s="627"/>
      <c r="Y1905" s="1228"/>
      <c r="Z1905" s="766"/>
      <c r="AA1905" s="794"/>
      <c r="AB1905" s="313"/>
    </row>
    <row r="1906" spans="1:28" s="313" customFormat="1" ht="5.25" customHeight="1" x14ac:dyDescent="0.2">
      <c r="A1906" s="269"/>
      <c r="B1906" s="216"/>
      <c r="C1906" s="628"/>
      <c r="D1906" s="1230"/>
      <c r="E1906" s="1230"/>
      <c r="F1906" s="628"/>
      <c r="G1906" s="628"/>
      <c r="H1906" s="628"/>
      <c r="I1906" s="628"/>
      <c r="J1906" s="628"/>
      <c r="K1906" s="628"/>
      <c r="L1906" s="628"/>
      <c r="M1906" s="628"/>
      <c r="N1906" s="628"/>
      <c r="O1906" s="628"/>
      <c r="P1906" s="628"/>
      <c r="Q1906" s="628"/>
      <c r="R1906" s="628"/>
      <c r="S1906" s="628"/>
      <c r="T1906" s="628"/>
      <c r="U1906" s="628"/>
      <c r="V1906" s="628"/>
      <c r="W1906" s="628"/>
      <c r="X1906" s="628"/>
      <c r="Y1906" s="628"/>
      <c r="Z1906" s="141"/>
      <c r="AA1906" s="794"/>
    </row>
    <row r="1907" spans="1:28" s="313" customFormat="1" ht="21" customHeight="1" x14ac:dyDescent="0.2">
      <c r="A1907" s="269" t="s">
        <v>1075</v>
      </c>
      <c r="B1907" s="216"/>
      <c r="C1907" s="628" t="s">
        <v>69</v>
      </c>
      <c r="D1907" s="1242"/>
      <c r="E1907" s="1242"/>
      <c r="F1907" s="628"/>
      <c r="G1907" s="628"/>
      <c r="H1907" s="628"/>
      <c r="I1907" s="1785"/>
      <c r="J1907" s="1786"/>
      <c r="K1907" s="1786"/>
      <c r="L1907" s="1786"/>
      <c r="M1907" s="1786"/>
      <c r="N1907" s="1786"/>
      <c r="O1907" s="1786"/>
      <c r="P1907" s="1786"/>
      <c r="Q1907" s="1786"/>
      <c r="R1907" s="1786"/>
      <c r="S1907" s="1786"/>
      <c r="T1907" s="1786"/>
      <c r="U1907" s="1786"/>
      <c r="V1907" s="1786"/>
      <c r="W1907" s="1786"/>
      <c r="X1907" s="1787"/>
      <c r="Y1907" s="628"/>
      <c r="Z1907" s="141"/>
      <c r="AA1907" s="794">
        <f>IF(I1907="?",0,IF(I1907&lt;&gt;"",1,0))</f>
        <v>0</v>
      </c>
    </row>
    <row r="1908" spans="1:28" s="313" customFormat="1" ht="5.25" customHeight="1" x14ac:dyDescent="0.2">
      <c r="A1908" s="269"/>
      <c r="B1908" s="216"/>
      <c r="C1908" s="627"/>
      <c r="D1908" s="1242"/>
      <c r="E1908" s="1242"/>
      <c r="F1908" s="628"/>
      <c r="G1908" s="628"/>
      <c r="H1908" s="628"/>
      <c r="I1908" s="628"/>
      <c r="J1908" s="628"/>
      <c r="K1908" s="628"/>
      <c r="L1908" s="628"/>
      <c r="M1908" s="628"/>
      <c r="N1908" s="628"/>
      <c r="O1908" s="628"/>
      <c r="P1908" s="628"/>
      <c r="Q1908" s="628"/>
      <c r="R1908" s="628"/>
      <c r="S1908" s="628"/>
      <c r="T1908" s="628"/>
      <c r="U1908" s="628"/>
      <c r="V1908" s="628"/>
      <c r="W1908" s="628"/>
      <c r="X1908" s="628"/>
      <c r="Y1908" s="628"/>
      <c r="Z1908" s="141"/>
      <c r="AA1908" s="794"/>
    </row>
    <row r="1909" spans="1:28" s="313" customFormat="1" ht="21" customHeight="1" x14ac:dyDescent="0.2">
      <c r="A1909" s="269" t="s">
        <v>1076</v>
      </c>
      <c r="B1909" s="221"/>
      <c r="C1909" s="628" t="s">
        <v>51</v>
      </c>
      <c r="D1909" s="1242"/>
      <c r="E1909" s="1242"/>
      <c r="F1909" s="628"/>
      <c r="G1909" s="628"/>
      <c r="H1909" s="628"/>
      <c r="I1909" s="1785"/>
      <c r="J1909" s="1786"/>
      <c r="K1909" s="1786"/>
      <c r="L1909" s="1786"/>
      <c r="M1909" s="1786"/>
      <c r="N1909" s="1786"/>
      <c r="O1909" s="1786"/>
      <c r="P1909" s="1786"/>
      <c r="Q1909" s="1786"/>
      <c r="R1909" s="1786"/>
      <c r="S1909" s="1786"/>
      <c r="T1909" s="1786"/>
      <c r="U1909" s="1786"/>
      <c r="V1909" s="1786"/>
      <c r="W1909" s="1786"/>
      <c r="X1909" s="1787"/>
      <c r="Y1909" s="628"/>
      <c r="Z1909" s="141"/>
      <c r="AA1909" s="794">
        <f>IF(I1909="?",0,IF(I1909&lt;&gt;"",1,0))</f>
        <v>0</v>
      </c>
    </row>
    <row r="1910" spans="1:28" s="313" customFormat="1" ht="5.25" customHeight="1" x14ac:dyDescent="0.2">
      <c r="A1910" s="269"/>
      <c r="B1910" s="216"/>
      <c r="C1910" s="627"/>
      <c r="D1910" s="1242"/>
      <c r="E1910" s="1242"/>
      <c r="F1910" s="628"/>
      <c r="G1910" s="628"/>
      <c r="H1910" s="628"/>
      <c r="I1910" s="628"/>
      <c r="J1910" s="628"/>
      <c r="K1910" s="628"/>
      <c r="L1910" s="628"/>
      <c r="M1910" s="628"/>
      <c r="N1910" s="628"/>
      <c r="O1910" s="628"/>
      <c r="P1910" s="628"/>
      <c r="Q1910" s="628"/>
      <c r="R1910" s="628"/>
      <c r="S1910" s="628"/>
      <c r="T1910" s="628"/>
      <c r="U1910" s="628"/>
      <c r="V1910" s="628"/>
      <c r="W1910" s="628"/>
      <c r="X1910" s="628"/>
      <c r="Y1910" s="628"/>
      <c r="Z1910" s="141"/>
      <c r="AA1910" s="794"/>
    </row>
    <row r="1911" spans="1:28" s="313" customFormat="1" ht="21" customHeight="1" x14ac:dyDescent="0.2">
      <c r="A1911" s="269" t="s">
        <v>1078</v>
      </c>
      <c r="B1911" s="221"/>
      <c r="C1911" s="628" t="s">
        <v>205</v>
      </c>
      <c r="D1911" s="1242"/>
      <c r="E1911" s="1242"/>
      <c r="F1911" s="628"/>
      <c r="G1911" s="628"/>
      <c r="H1911" s="628"/>
      <c r="I1911" s="1785"/>
      <c r="J1911" s="1786"/>
      <c r="K1911" s="1786"/>
      <c r="L1911" s="1786"/>
      <c r="M1911" s="1786"/>
      <c r="N1911" s="1786"/>
      <c r="O1911" s="1786"/>
      <c r="P1911" s="1786"/>
      <c r="Q1911" s="1786"/>
      <c r="R1911" s="1786"/>
      <c r="S1911" s="1786"/>
      <c r="T1911" s="1786"/>
      <c r="U1911" s="1786"/>
      <c r="V1911" s="1786"/>
      <c r="W1911" s="1786"/>
      <c r="X1911" s="1787"/>
      <c r="Y1911" s="628"/>
      <c r="Z1911" s="141"/>
      <c r="AA1911" s="794">
        <f>IF(I1911="?",0,IF(I1911&lt;&gt;"",1,0))</f>
        <v>0</v>
      </c>
    </row>
    <row r="1912" spans="1:28" s="313" customFormat="1" ht="5.25" customHeight="1" x14ac:dyDescent="0.2">
      <c r="A1912" s="269"/>
      <c r="B1912" s="214"/>
      <c r="C1912" s="215"/>
      <c r="D1912" s="215"/>
      <c r="E1912" s="215"/>
      <c r="F1912" s="215"/>
      <c r="G1912" s="215"/>
      <c r="H1912" s="215"/>
      <c r="I1912" s="215"/>
      <c r="J1912" s="215"/>
      <c r="K1912" s="215"/>
      <c r="L1912" s="215"/>
      <c r="M1912" s="215"/>
      <c r="N1912" s="215"/>
      <c r="O1912" s="215"/>
      <c r="P1912" s="215"/>
      <c r="Q1912" s="215"/>
      <c r="R1912" s="215"/>
      <c r="S1912" s="215"/>
      <c r="T1912" s="215"/>
      <c r="U1912" s="215"/>
      <c r="V1912" s="215"/>
      <c r="W1912" s="215"/>
      <c r="X1912" s="215"/>
      <c r="Y1912" s="215"/>
      <c r="Z1912" s="145"/>
      <c r="AA1912" s="794"/>
    </row>
    <row r="1913" spans="1:28" s="313" customFormat="1" ht="5.25" customHeight="1" x14ac:dyDescent="0.2">
      <c r="A1913" s="269"/>
      <c r="B1913" s="216"/>
      <c r="C1913" s="628"/>
      <c r="D1913" s="628"/>
      <c r="E1913" s="628"/>
      <c r="F1913" s="628"/>
      <c r="G1913" s="628"/>
      <c r="H1913" s="628"/>
      <c r="I1913" s="628"/>
      <c r="J1913" s="628"/>
      <c r="K1913" s="628"/>
      <c r="L1913" s="628"/>
      <c r="M1913" s="628"/>
      <c r="N1913" s="628"/>
      <c r="O1913" s="628"/>
      <c r="P1913" s="628"/>
      <c r="Q1913" s="628"/>
      <c r="R1913" s="628"/>
      <c r="S1913" s="628"/>
      <c r="T1913" s="628"/>
      <c r="U1913" s="628"/>
      <c r="V1913" s="628"/>
      <c r="W1913" s="628"/>
      <c r="X1913" s="628"/>
      <c r="Y1913" s="628"/>
      <c r="Z1913" s="141"/>
      <c r="AA1913" s="794"/>
    </row>
    <row r="1914" spans="1:28" s="711" customFormat="1" ht="36" customHeight="1" x14ac:dyDescent="0.2">
      <c r="A1914" s="269"/>
      <c r="B1914" s="211"/>
      <c r="C1914" s="2204" t="s">
        <v>750</v>
      </c>
      <c r="D1914" s="2325"/>
      <c r="E1914" s="2325"/>
      <c r="F1914" s="2325"/>
      <c r="G1914" s="2325"/>
      <c r="H1914" s="2325"/>
      <c r="I1914" s="2325"/>
      <c r="J1914" s="2325"/>
      <c r="K1914" s="2325"/>
      <c r="L1914" s="2325"/>
      <c r="M1914" s="2325"/>
      <c r="N1914" s="2325"/>
      <c r="O1914" s="2325"/>
      <c r="P1914" s="2325"/>
      <c r="Q1914" s="2325"/>
      <c r="R1914" s="2325"/>
      <c r="S1914" s="2325"/>
      <c r="T1914" s="2325"/>
      <c r="U1914" s="2325"/>
      <c r="V1914" s="2325"/>
      <c r="W1914" s="2325"/>
      <c r="X1914" s="2326"/>
      <c r="Y1914" s="594"/>
      <c r="Z1914" s="1231"/>
      <c r="AA1914" s="794"/>
      <c r="AB1914" s="313"/>
    </row>
    <row r="1915" spans="1:28" s="313" customFormat="1" ht="5.25" customHeight="1" x14ac:dyDescent="0.2">
      <c r="A1915" s="269"/>
      <c r="B1915" s="214"/>
      <c r="C1915" s="215"/>
      <c r="D1915" s="215"/>
      <c r="E1915" s="215"/>
      <c r="F1915" s="215"/>
      <c r="G1915" s="215"/>
      <c r="H1915" s="215"/>
      <c r="I1915" s="215"/>
      <c r="J1915" s="215"/>
      <c r="K1915" s="215"/>
      <c r="L1915" s="215"/>
      <c r="M1915" s="215"/>
      <c r="N1915" s="215"/>
      <c r="O1915" s="215"/>
      <c r="P1915" s="215"/>
      <c r="Q1915" s="215"/>
      <c r="R1915" s="215"/>
      <c r="S1915" s="215"/>
      <c r="T1915" s="215"/>
      <c r="U1915" s="215"/>
      <c r="V1915" s="215"/>
      <c r="W1915" s="215"/>
      <c r="X1915" s="215"/>
      <c r="Y1915" s="215"/>
      <c r="Z1915" s="145"/>
      <c r="AA1915" s="794"/>
    </row>
    <row r="1916" spans="1:28" s="313" customFormat="1" ht="5.25" customHeight="1" x14ac:dyDescent="0.2">
      <c r="A1916" s="269"/>
      <c r="B1916" s="216"/>
      <c r="C1916" s="628"/>
      <c r="D1916" s="628"/>
      <c r="E1916" s="628"/>
      <c r="F1916" s="628"/>
      <c r="G1916" s="628"/>
      <c r="H1916" s="628"/>
      <c r="I1916" s="628"/>
      <c r="J1916" s="628"/>
      <c r="K1916" s="628"/>
      <c r="L1916" s="628"/>
      <c r="M1916" s="628"/>
      <c r="N1916" s="628"/>
      <c r="O1916" s="628"/>
      <c r="P1916" s="628"/>
      <c r="Q1916" s="628"/>
      <c r="R1916" s="628"/>
      <c r="S1916" s="628"/>
      <c r="T1916" s="628"/>
      <c r="U1916" s="628"/>
      <c r="V1916" s="628"/>
      <c r="W1916" s="628"/>
      <c r="X1916" s="628"/>
      <c r="Y1916" s="628"/>
      <c r="Z1916" s="141"/>
      <c r="AA1916" s="794"/>
    </row>
    <row r="1917" spans="1:28" s="313" customFormat="1" ht="30.75" customHeight="1" x14ac:dyDescent="0.2">
      <c r="A1917" s="269" t="s">
        <v>1077</v>
      </c>
      <c r="B1917" s="216"/>
      <c r="C1917" s="1782" t="s">
        <v>837</v>
      </c>
      <c r="D1917" s="1782"/>
      <c r="E1917" s="1782"/>
      <c r="F1917" s="1782"/>
      <c r="G1917" s="1782"/>
      <c r="H1917" s="1782"/>
      <c r="I1917" s="1782"/>
      <c r="J1917" s="1782"/>
      <c r="K1917" s="1782"/>
      <c r="L1917" s="1782"/>
      <c r="M1917" s="1782"/>
      <c r="N1917" s="1675"/>
      <c r="O1917" s="1675"/>
      <c r="P1917" s="1675"/>
      <c r="Q1917" s="1675"/>
      <c r="R1917" s="1675"/>
      <c r="S1917" s="1675"/>
      <c r="T1917" s="1675"/>
      <c r="U1917" s="1229"/>
      <c r="V1917" s="1229"/>
      <c r="W1917" s="1358" t="s">
        <v>849</v>
      </c>
      <c r="X1917" s="1359"/>
      <c r="Y1917" s="628"/>
      <c r="Z1917" s="141"/>
      <c r="AA1917" s="794">
        <f>IF(W1917="?",0,IF(W1917&lt;&gt;"",1,0))</f>
        <v>0</v>
      </c>
    </row>
    <row r="1918" spans="1:28" s="313" customFormat="1" ht="10.5" customHeight="1" x14ac:dyDescent="0.2">
      <c r="A1918" s="265" t="str">
        <f>IF($L$4&lt;&gt;"",$L$4,"")</f>
        <v>00000000</v>
      </c>
      <c r="B1918" s="183"/>
      <c r="C1918" s="184"/>
      <c r="D1918" s="184"/>
      <c r="E1918" s="184"/>
      <c r="F1918" s="184"/>
      <c r="G1918" s="184"/>
      <c r="H1918" s="184"/>
      <c r="I1918" s="184"/>
      <c r="J1918" s="184"/>
      <c r="K1918" s="184"/>
      <c r="L1918" s="184"/>
      <c r="M1918" s="184"/>
      <c r="N1918" s="184"/>
      <c r="O1918" s="184"/>
      <c r="P1918" s="184"/>
      <c r="Q1918" s="184"/>
      <c r="R1918" s="184"/>
      <c r="S1918" s="184"/>
      <c r="T1918" s="184"/>
      <c r="U1918" s="184"/>
      <c r="V1918" s="184"/>
      <c r="W1918" s="184"/>
      <c r="X1918" s="184"/>
      <c r="Y1918" s="184"/>
      <c r="Z1918" s="149"/>
      <c r="AA1918" s="794"/>
    </row>
    <row r="1919" spans="1:28" s="313" customFormat="1" ht="5.25" customHeight="1" x14ac:dyDescent="0.2">
      <c r="A1919" s="269"/>
      <c r="B1919" s="757"/>
      <c r="C1919" s="758"/>
      <c r="D1919" s="758"/>
      <c r="E1919" s="758"/>
      <c r="F1919" s="758"/>
      <c r="G1919" s="758"/>
      <c r="H1919" s="758"/>
      <c r="I1919" s="758"/>
      <c r="J1919" s="758"/>
      <c r="K1919" s="758"/>
      <c r="L1919" s="758"/>
      <c r="M1919" s="758"/>
      <c r="N1919" s="758"/>
      <c r="O1919" s="758"/>
      <c r="P1919" s="758"/>
      <c r="Q1919" s="758"/>
      <c r="R1919" s="758"/>
      <c r="S1919" s="758"/>
      <c r="T1919" s="758"/>
      <c r="U1919" s="758"/>
      <c r="V1919" s="669"/>
      <c r="W1919" s="669"/>
      <c r="X1919" s="669"/>
      <c r="Y1919" s="669"/>
      <c r="Z1919" s="670"/>
      <c r="AA1919" s="794"/>
    </row>
    <row r="1920" spans="1:28" s="313" customFormat="1" ht="21" customHeight="1" x14ac:dyDescent="0.2">
      <c r="A1920" s="269"/>
      <c r="B1920" s="259"/>
      <c r="C1920" s="2361" t="s">
        <v>942</v>
      </c>
      <c r="D1920" s="2074"/>
      <c r="E1920" s="2074"/>
      <c r="F1920" s="2074"/>
      <c r="G1920" s="693" t="s">
        <v>1060</v>
      </c>
      <c r="H1920" s="1432" t="str">
        <f>$L$10</f>
        <v/>
      </c>
      <c r="I1920" s="2362"/>
      <c r="J1920" s="2362"/>
      <c r="K1920" s="2362"/>
      <c r="L1920" s="2362"/>
      <c r="M1920" s="2362"/>
      <c r="N1920" s="2362"/>
      <c r="O1920" s="2362"/>
      <c r="P1920" s="2362"/>
      <c r="Q1920" s="2362"/>
      <c r="R1920" s="2362"/>
      <c r="S1920" s="2362"/>
      <c r="T1920" s="2363"/>
      <c r="U1920" s="2364" t="str">
        <f>$L$4</f>
        <v>00000000</v>
      </c>
      <c r="V1920" s="2365"/>
      <c r="W1920" s="2365"/>
      <c r="X1920" s="2366"/>
      <c r="Y1920" s="672"/>
      <c r="Z1920" s="175"/>
      <c r="AA1920" s="794">
        <f>IF(SUM(AA1921:AA1994)&gt;0,10000,0)</f>
        <v>0</v>
      </c>
    </row>
    <row r="1921" spans="1:28" ht="9" customHeight="1" x14ac:dyDescent="0.2">
      <c r="A1921" s="269"/>
      <c r="B1921" s="150"/>
      <c r="C1921" s="628"/>
      <c r="D1921" s="628"/>
      <c r="E1921" s="628"/>
      <c r="F1921" s="628"/>
      <c r="G1921" s="628"/>
      <c r="H1921" s="628"/>
      <c r="I1921" s="628"/>
      <c r="J1921" s="628"/>
      <c r="K1921" s="628"/>
      <c r="L1921" s="628"/>
      <c r="M1921" s="628"/>
      <c r="N1921" s="628"/>
      <c r="O1921" s="628"/>
      <c r="P1921" s="628"/>
      <c r="Q1921" s="628"/>
      <c r="R1921" s="628"/>
      <c r="S1921" s="628"/>
      <c r="T1921" s="628"/>
      <c r="U1921" s="628"/>
      <c r="V1921" s="628"/>
      <c r="W1921" s="628"/>
      <c r="X1921" s="628"/>
      <c r="Y1921" s="179"/>
      <c r="Z1921" s="175"/>
      <c r="AA1921" s="794"/>
      <c r="AB1921" s="313"/>
    </row>
    <row r="1922" spans="1:28" ht="21" customHeight="1" x14ac:dyDescent="0.2">
      <c r="A1922" s="272" t="s">
        <v>1070</v>
      </c>
      <c r="B1922" s="150"/>
      <c r="C1922" s="628"/>
      <c r="D1922" s="664"/>
      <c r="E1922" s="664" t="s">
        <v>1141</v>
      </c>
      <c r="F1922" s="2351"/>
      <c r="G1922" s="2352"/>
      <c r="H1922" s="2352"/>
      <c r="I1922" s="2352"/>
      <c r="J1922" s="2352"/>
      <c r="K1922" s="2352"/>
      <c r="L1922" s="2352"/>
      <c r="M1922" s="2352"/>
      <c r="N1922" s="2352"/>
      <c r="O1922" s="2352"/>
      <c r="P1922" s="2352"/>
      <c r="Q1922" s="2352"/>
      <c r="R1922" s="2352"/>
      <c r="S1922" s="2352"/>
      <c r="T1922" s="2352"/>
      <c r="U1922" s="2352"/>
      <c r="V1922" s="2352"/>
      <c r="W1922" s="2352"/>
      <c r="X1922" s="2352"/>
      <c r="Y1922" s="179"/>
      <c r="Z1922" s="175"/>
      <c r="AA1922" s="794">
        <f>IF(F1922="?",0,IF(F1922&lt;&gt;"",1,0))</f>
        <v>0</v>
      </c>
      <c r="AB1922" s="313"/>
    </row>
    <row r="1923" spans="1:28" s="313" customFormat="1" ht="5.25" customHeight="1" x14ac:dyDescent="0.2">
      <c r="A1923" s="269"/>
      <c r="B1923" s="216"/>
      <c r="C1923" s="664"/>
      <c r="D1923" s="664"/>
      <c r="E1923" s="628"/>
      <c r="F1923" s="628"/>
      <c r="G1923" s="628"/>
      <c r="H1923" s="628"/>
      <c r="I1923" s="628"/>
      <c r="J1923" s="628"/>
      <c r="K1923" s="628"/>
      <c r="L1923" s="628"/>
      <c r="M1923" s="628"/>
      <c r="N1923" s="628"/>
      <c r="O1923" s="628"/>
      <c r="P1923" s="628"/>
      <c r="Q1923" s="628"/>
      <c r="R1923" s="664"/>
      <c r="S1923" s="664"/>
      <c r="T1923" s="664"/>
      <c r="U1923" s="664"/>
      <c r="V1923" s="664"/>
      <c r="W1923" s="664"/>
      <c r="X1923" s="628"/>
      <c r="Y1923" s="1232"/>
      <c r="Z1923" s="141"/>
      <c r="AA1923" s="794"/>
    </row>
    <row r="1924" spans="1:28" ht="21" customHeight="1" x14ac:dyDescent="0.2">
      <c r="A1924" s="272" t="s">
        <v>1071</v>
      </c>
      <c r="B1924" s="150"/>
      <c r="C1924" s="628"/>
      <c r="D1924" s="628"/>
      <c r="E1924" s="664" t="s">
        <v>799</v>
      </c>
      <c r="F1924" s="2351"/>
      <c r="G1924" s="2352"/>
      <c r="H1924" s="628"/>
      <c r="I1924" s="664" t="s">
        <v>693</v>
      </c>
      <c r="J1924" s="2351"/>
      <c r="K1924" s="2352"/>
      <c r="L1924" s="2352"/>
      <c r="M1924" s="2352"/>
      <c r="N1924" s="2352"/>
      <c r="O1924" s="2352"/>
      <c r="P1924" s="2352"/>
      <c r="Q1924" s="2352"/>
      <c r="R1924" s="2352"/>
      <c r="S1924" s="2352"/>
      <c r="T1924" s="2352"/>
      <c r="U1924" s="2352"/>
      <c r="V1924" s="2352"/>
      <c r="W1924" s="2352"/>
      <c r="X1924" s="2352"/>
      <c r="Y1924" s="179"/>
      <c r="Z1924" s="175"/>
      <c r="AA1924" s="794">
        <f>IF(F1924="?",0,IF(F1924&lt;&gt;"",1,0))+IF(J1924="?",0,IF(J1924&lt;&gt;"",1,0))</f>
        <v>0</v>
      </c>
      <c r="AB1924" s="313"/>
    </row>
    <row r="1925" spans="1:28" ht="9" customHeight="1" x14ac:dyDescent="0.2">
      <c r="A1925" s="269"/>
      <c r="B1925" s="259"/>
      <c r="C1925" s="627"/>
      <c r="D1925" s="627"/>
      <c r="E1925" s="627"/>
      <c r="F1925" s="627"/>
      <c r="G1925" s="627"/>
      <c r="H1925" s="627"/>
      <c r="I1925" s="627"/>
      <c r="J1925" s="627"/>
      <c r="K1925" s="627"/>
      <c r="L1925" s="627"/>
      <c r="M1925" s="627"/>
      <c r="N1925" s="627"/>
      <c r="O1925" s="627"/>
      <c r="P1925" s="627"/>
      <c r="Q1925" s="627"/>
      <c r="R1925" s="627"/>
      <c r="S1925" s="627"/>
      <c r="T1925" s="627"/>
      <c r="U1925" s="627"/>
      <c r="V1925" s="627"/>
      <c r="W1925" s="627"/>
      <c r="X1925" s="627"/>
      <c r="Y1925" s="206"/>
      <c r="Z1925" s="175"/>
      <c r="AA1925" s="794"/>
      <c r="AB1925" s="313"/>
    </row>
    <row r="1926" spans="1:28" s="313" customFormat="1" ht="12" customHeight="1" x14ac:dyDescent="0.2">
      <c r="A1926" s="269"/>
      <c r="B1926" s="216"/>
      <c r="C1926" s="1139"/>
      <c r="D1926" s="1135"/>
      <c r="E1926" s="1136"/>
      <c r="F1926" s="1136"/>
      <c r="G1926" s="1136"/>
      <c r="H1926" s="1142"/>
      <c r="I1926" s="2353" t="s">
        <v>1489</v>
      </c>
      <c r="J1926" s="2354"/>
      <c r="K1926" s="2354"/>
      <c r="L1926" s="2354"/>
      <c r="M1926" s="2354"/>
      <c r="N1926" s="2354"/>
      <c r="O1926" s="2354"/>
      <c r="P1926" s="2354"/>
      <c r="Q1926" s="2355" t="s">
        <v>1490</v>
      </c>
      <c r="R1926" s="2356"/>
      <c r="S1926" s="2356"/>
      <c r="T1926" s="2356"/>
      <c r="U1926" s="2356"/>
      <c r="V1926" s="2356"/>
      <c r="W1926" s="2356"/>
      <c r="X1926" s="2357"/>
      <c r="Y1926" s="1232"/>
      <c r="Z1926" s="141"/>
      <c r="AA1926" s="794"/>
    </row>
    <row r="1927" spans="1:28" s="313" customFormat="1" ht="7.5" customHeight="1" thickBot="1" x14ac:dyDescent="0.25">
      <c r="A1927" s="269"/>
      <c r="B1927" s="216"/>
      <c r="C1927" s="1139"/>
      <c r="D1927" s="1135"/>
      <c r="E1927" s="1136"/>
      <c r="F1927" s="1136"/>
      <c r="G1927" s="1136"/>
      <c r="H1927" s="1140"/>
      <c r="I1927" s="1143"/>
      <c r="J1927" s="708"/>
      <c r="K1927" s="708"/>
      <c r="L1927" s="708"/>
      <c r="M1927" s="708"/>
      <c r="N1927" s="708"/>
      <c r="O1927" s="708"/>
      <c r="P1927" s="708"/>
      <c r="Q1927" s="1143"/>
      <c r="R1927" s="1145"/>
      <c r="S1927" s="1145"/>
      <c r="T1927" s="1145"/>
      <c r="U1927" s="1145"/>
      <c r="V1927" s="1145"/>
      <c r="W1927" s="1145"/>
      <c r="X1927" s="1144"/>
      <c r="Y1927" s="1232"/>
      <c r="Z1927" s="141"/>
      <c r="AA1927" s="794"/>
    </row>
    <row r="1928" spans="1:28" s="313" customFormat="1" ht="24.75" customHeight="1" thickTop="1" thickBot="1" x14ac:dyDescent="0.25">
      <c r="A1928" s="272" t="s">
        <v>1585</v>
      </c>
      <c r="B1928" s="216"/>
      <c r="C1928" s="2358" t="s">
        <v>1535</v>
      </c>
      <c r="D1928" s="2359"/>
      <c r="E1928" s="2359"/>
      <c r="F1928" s="2359"/>
      <c r="G1928" s="2359"/>
      <c r="H1928" s="2360"/>
      <c r="I1928" s="2313" t="s">
        <v>849</v>
      </c>
      <c r="J1928" s="2327"/>
      <c r="K1928" s="2328"/>
      <c r="L1928" s="2329"/>
      <c r="M1928" s="2329"/>
      <c r="N1928" s="1363"/>
      <c r="O1928" s="1363"/>
      <c r="P1928" s="1363"/>
      <c r="Q1928" s="2313" t="s">
        <v>849</v>
      </c>
      <c r="R1928" s="2327"/>
      <c r="S1928" s="2328"/>
      <c r="T1928" s="2330"/>
      <c r="U1928" s="2330"/>
      <c r="V1928" s="2331"/>
      <c r="W1928" s="2331"/>
      <c r="X1928" s="2318"/>
      <c r="Y1928" s="1243"/>
      <c r="Z1928" s="141"/>
      <c r="AA1928" s="794">
        <f>IF(I1928="?",0,IF(I1928&lt;&gt;"",1,0))+IF(K1928="?",0,IF(K1928&lt;&gt;"",1,0))+IF(Q1928="?",0,IF(Q1928&lt;&gt;"",1,0))+IF(S1928="?",0,IF(S1928&lt;&gt;"",1,0))</f>
        <v>0</v>
      </c>
    </row>
    <row r="1929" spans="1:28" s="313" customFormat="1" ht="6.75" customHeight="1" thickTop="1" x14ac:dyDescent="0.2">
      <c r="A1929" s="269"/>
      <c r="B1929" s="216"/>
      <c r="C1929" s="1141"/>
      <c r="D1929" s="1134"/>
      <c r="E1929" s="215"/>
      <c r="F1929" s="215"/>
      <c r="G1929" s="215"/>
      <c r="H1929" s="1138"/>
      <c r="I1929" s="1146"/>
      <c r="J1929" s="227"/>
      <c r="K1929" s="227"/>
      <c r="L1929" s="227"/>
      <c r="M1929" s="227"/>
      <c r="N1929" s="227"/>
      <c r="O1929" s="227"/>
      <c r="P1929" s="1147"/>
      <c r="Q1929" s="1146"/>
      <c r="R1929" s="227"/>
      <c r="S1929" s="227"/>
      <c r="T1929" s="227"/>
      <c r="U1929" s="227"/>
      <c r="V1929" s="227"/>
      <c r="W1929" s="227"/>
      <c r="X1929" s="1147"/>
      <c r="Y1929" s="1243"/>
      <c r="Z1929" s="141"/>
      <c r="AA1929" s="794"/>
    </row>
    <row r="1930" spans="1:28" s="313" customFormat="1" ht="5.25" customHeight="1" thickBot="1" x14ac:dyDescent="0.25">
      <c r="A1930" s="269"/>
      <c r="B1930" s="216"/>
      <c r="C1930" s="1139"/>
      <c r="D1930" s="1135"/>
      <c r="E1930" s="1136"/>
      <c r="F1930" s="1136"/>
      <c r="G1930" s="1136"/>
      <c r="H1930" s="1140"/>
      <c r="I1930" s="1143"/>
      <c r="J1930" s="708"/>
      <c r="K1930" s="708"/>
      <c r="L1930" s="708"/>
      <c r="M1930" s="708"/>
      <c r="N1930" s="708"/>
      <c r="O1930" s="708"/>
      <c r="P1930" s="1144"/>
      <c r="Q1930" s="1143"/>
      <c r="R1930" s="708"/>
      <c r="S1930" s="708"/>
      <c r="T1930" s="708"/>
      <c r="U1930" s="708"/>
      <c r="V1930" s="708"/>
      <c r="W1930" s="708"/>
      <c r="X1930" s="1144"/>
      <c r="Y1930" s="1243"/>
      <c r="Z1930" s="141"/>
      <c r="AA1930" s="794"/>
    </row>
    <row r="1931" spans="1:28" s="313" customFormat="1" ht="24.75" customHeight="1" thickTop="1" thickBot="1" x14ac:dyDescent="0.25">
      <c r="A1931" s="272" t="s">
        <v>1586</v>
      </c>
      <c r="B1931" s="216"/>
      <c r="C1931" s="1137" t="s">
        <v>1515</v>
      </c>
      <c r="D1931" s="664"/>
      <c r="E1931" s="628"/>
      <c r="F1931" s="628"/>
      <c r="G1931" s="628"/>
      <c r="H1931" s="628"/>
      <c r="I1931" s="2313" t="s">
        <v>849</v>
      </c>
      <c r="J1931" s="2327"/>
      <c r="K1931" s="2328"/>
      <c r="L1931" s="2329"/>
      <c r="M1931" s="2329"/>
      <c r="N1931" s="1363"/>
      <c r="O1931" s="1363"/>
      <c r="P1931" s="1363"/>
      <c r="Q1931" s="2313" t="s">
        <v>849</v>
      </c>
      <c r="R1931" s="2327"/>
      <c r="S1931" s="2328"/>
      <c r="T1931" s="2330"/>
      <c r="U1931" s="2330"/>
      <c r="V1931" s="2331"/>
      <c r="W1931" s="2331"/>
      <c r="X1931" s="2318"/>
      <c r="Y1931" s="1243"/>
      <c r="Z1931" s="141"/>
      <c r="AA1931" s="794">
        <f>IF(I1931="?",0,IF(I1931&lt;&gt;"",1,0))+IF(K1931="?",0,IF(K1931&lt;&gt;"",1,0))+IF(Q1931="?",0,IF(Q1931&lt;&gt;"",1,0))+IF(S1931="?",0,IF(S1931&lt;&gt;"",1,0))</f>
        <v>0</v>
      </c>
    </row>
    <row r="1932" spans="1:28" s="313" customFormat="1" ht="5.25" customHeight="1" thickTop="1" x14ac:dyDescent="0.2">
      <c r="A1932" s="269"/>
      <c r="B1932" s="216"/>
      <c r="C1932" s="1141"/>
      <c r="D1932" s="1134"/>
      <c r="E1932" s="215"/>
      <c r="F1932" s="215"/>
      <c r="G1932" s="215"/>
      <c r="H1932" s="1138"/>
      <c r="I1932" s="1146"/>
      <c r="J1932" s="227"/>
      <c r="K1932" s="227"/>
      <c r="L1932" s="227"/>
      <c r="M1932" s="227"/>
      <c r="N1932" s="227"/>
      <c r="O1932" s="227"/>
      <c r="P1932" s="227"/>
      <c r="Q1932" s="1146"/>
      <c r="R1932" s="1148"/>
      <c r="S1932" s="1148"/>
      <c r="T1932" s="1148"/>
      <c r="U1932" s="1148"/>
      <c r="V1932" s="1148"/>
      <c r="W1932" s="1148"/>
      <c r="X1932" s="1147"/>
      <c r="Y1932" s="1243"/>
      <c r="Z1932" s="141"/>
      <c r="AA1932" s="794"/>
    </row>
    <row r="1933" spans="1:28" s="313" customFormat="1" ht="9" customHeight="1" x14ac:dyDescent="0.2">
      <c r="A1933" s="269"/>
      <c r="B1933" s="216"/>
      <c r="C1933" s="664"/>
      <c r="D1933" s="664"/>
      <c r="E1933" s="628"/>
      <c r="F1933" s="628"/>
      <c r="G1933" s="628"/>
      <c r="H1933" s="628"/>
      <c r="I1933" s="628"/>
      <c r="J1933" s="628"/>
      <c r="K1933" s="628"/>
      <c r="L1933" s="628"/>
      <c r="M1933" s="628"/>
      <c r="N1933" s="628"/>
      <c r="O1933" s="628"/>
      <c r="P1933" s="628"/>
      <c r="Q1933" s="628"/>
      <c r="R1933" s="664"/>
      <c r="S1933" s="664"/>
      <c r="T1933" s="664"/>
      <c r="U1933" s="664"/>
      <c r="V1933" s="664"/>
      <c r="W1933" s="664"/>
      <c r="X1933" s="628"/>
      <c r="Y1933" s="1243"/>
      <c r="Z1933" s="141"/>
      <c r="AA1933" s="794"/>
    </row>
    <row r="1934" spans="1:28" s="313" customFormat="1" ht="24" customHeight="1" x14ac:dyDescent="0.2">
      <c r="A1934" s="272" t="s">
        <v>1072</v>
      </c>
      <c r="B1934" s="216"/>
      <c r="C1934" s="2332" t="s">
        <v>1146</v>
      </c>
      <c r="D1934" s="2333"/>
      <c r="E1934" s="2333"/>
      <c r="F1934" s="2333"/>
      <c r="G1934" s="2333"/>
      <c r="H1934" s="2333"/>
      <c r="I1934" s="2333"/>
      <c r="J1934" s="2333"/>
      <c r="K1934" s="2333"/>
      <c r="L1934" s="2333"/>
      <c r="M1934" s="2333"/>
      <c r="N1934" s="2333"/>
      <c r="O1934" s="2333"/>
      <c r="P1934" s="2333"/>
      <c r="Q1934" s="2333"/>
      <c r="R1934" s="2333"/>
      <c r="S1934" s="2333"/>
      <c r="T1934" s="2333"/>
      <c r="U1934" s="1241"/>
      <c r="V1934" s="1213" t="s">
        <v>849</v>
      </c>
      <c r="W1934" s="93"/>
      <c r="X1934" s="1213" t="s">
        <v>849</v>
      </c>
      <c r="Y1934" s="664"/>
      <c r="Z1934" s="141"/>
      <c r="AA1934" s="794">
        <f>IF(V1934="?",0,IF(V1934&lt;&gt;"",1,0))+IF(X1934="?",0,IF(X1934&lt;&gt;"",1,0))</f>
        <v>0</v>
      </c>
    </row>
    <row r="1935" spans="1:28" s="313" customFormat="1" ht="9" customHeight="1" x14ac:dyDescent="0.2">
      <c r="A1935" s="269"/>
      <c r="B1935" s="216"/>
      <c r="C1935" s="664"/>
      <c r="D1935" s="664"/>
      <c r="E1935" s="628"/>
      <c r="F1935" s="628"/>
      <c r="G1935" s="628"/>
      <c r="H1935" s="628"/>
      <c r="I1935" s="628"/>
      <c r="J1935" s="628"/>
      <c r="K1935" s="628"/>
      <c r="L1935" s="628"/>
      <c r="M1935" s="628"/>
      <c r="N1935" s="628"/>
      <c r="O1935" s="628"/>
      <c r="P1935" s="628"/>
      <c r="Q1935" s="628"/>
      <c r="R1935" s="664"/>
      <c r="S1935" s="664"/>
      <c r="T1935" s="664"/>
      <c r="U1935" s="664"/>
      <c r="V1935" s="664"/>
      <c r="W1935" s="664"/>
      <c r="X1935" s="628"/>
      <c r="Y1935" s="1243"/>
      <c r="Z1935" s="141"/>
      <c r="AA1935" s="794"/>
    </row>
    <row r="1936" spans="1:28" s="313" customFormat="1" ht="21" customHeight="1" x14ac:dyDescent="0.2">
      <c r="A1936" s="272" t="s">
        <v>1073</v>
      </c>
      <c r="B1936" s="216"/>
      <c r="C1936" s="664"/>
      <c r="D1936" s="664"/>
      <c r="E1936" s="664"/>
      <c r="F1936" s="664"/>
      <c r="G1936" s="664"/>
      <c r="H1936" s="664" t="s">
        <v>1042</v>
      </c>
      <c r="I1936" s="2334" t="s">
        <v>849</v>
      </c>
      <c r="J1936" s="2335"/>
      <c r="K1936" s="2335"/>
      <c r="L1936" s="2335"/>
      <c r="M1936" s="2336"/>
      <c r="N1936" s="2336"/>
      <c r="O1936" s="2336"/>
      <c r="P1936" s="2336"/>
      <c r="Q1936" s="2336"/>
      <c r="R1936" s="2336"/>
      <c r="S1936" s="2336"/>
      <c r="T1936" s="2336"/>
      <c r="U1936" s="2336"/>
      <c r="V1936" s="2336"/>
      <c r="W1936" s="2336"/>
      <c r="X1936" s="2337"/>
      <c r="Y1936" s="1243"/>
      <c r="Z1936" s="141"/>
      <c r="AA1936" s="794">
        <f>IF(I1936="?",0,IF(I1936&lt;&gt;"",1,0))</f>
        <v>0</v>
      </c>
    </row>
    <row r="1937" spans="1:28" s="313" customFormat="1" ht="5.25" customHeight="1" x14ac:dyDescent="0.2">
      <c r="A1937" s="269"/>
      <c r="B1937" s="216"/>
      <c r="C1937" s="664"/>
      <c r="D1937" s="664"/>
      <c r="E1937" s="628"/>
      <c r="F1937" s="628"/>
      <c r="G1937" s="628"/>
      <c r="H1937" s="628"/>
      <c r="I1937" s="628"/>
      <c r="J1937" s="628"/>
      <c r="K1937" s="628"/>
      <c r="L1937" s="628"/>
      <c r="M1937" s="628"/>
      <c r="N1937" s="628"/>
      <c r="O1937" s="628"/>
      <c r="P1937" s="628"/>
      <c r="Q1937" s="628"/>
      <c r="R1937" s="664"/>
      <c r="S1937" s="664"/>
      <c r="T1937" s="664"/>
      <c r="U1937" s="664"/>
      <c r="V1937" s="664"/>
      <c r="W1937" s="664"/>
      <c r="X1937" s="628"/>
      <c r="Y1937" s="1243"/>
      <c r="Z1937" s="141"/>
      <c r="AA1937" s="794"/>
    </row>
    <row r="1938" spans="1:28" s="313" customFormat="1" ht="21" customHeight="1" x14ac:dyDescent="0.2">
      <c r="A1938" s="272" t="s">
        <v>1079</v>
      </c>
      <c r="B1938" s="216"/>
      <c r="C1938" s="628" t="s">
        <v>1517</v>
      </c>
      <c r="D1938" s="664"/>
      <c r="E1938" s="664"/>
      <c r="F1938" s="664"/>
      <c r="G1938" s="664"/>
      <c r="H1938" s="664"/>
      <c r="I1938" s="664"/>
      <c r="J1938" s="664"/>
      <c r="K1938" s="664"/>
      <c r="L1938" s="664"/>
      <c r="M1938" s="664"/>
      <c r="N1938" s="664"/>
      <c r="O1938" s="664"/>
      <c r="P1938" s="664"/>
      <c r="Q1938" s="1213" t="s">
        <v>849</v>
      </c>
      <c r="R1938" s="627" t="s">
        <v>1050</v>
      </c>
      <c r="S1938" s="1243"/>
      <c r="T1938" s="1213" t="s">
        <v>849</v>
      </c>
      <c r="U1938" s="627" t="s">
        <v>1051</v>
      </c>
      <c r="V1938" s="1243"/>
      <c r="W1938" s="1213" t="s">
        <v>849</v>
      </c>
      <c r="X1938" s="627" t="s">
        <v>1052</v>
      </c>
      <c r="Y1938" s="1243"/>
      <c r="Z1938" s="141"/>
      <c r="AA1938" s="794">
        <f>IF(Q1938="?",0,IF(Q1938&lt;&gt;"",1,0))+IF(T1938="?",0,IF(T1938&lt;&gt;"",1,0))+IF(W1938="?",0,IF(W1938&lt;&gt;"",1,0))</f>
        <v>0</v>
      </c>
    </row>
    <row r="1939" spans="1:28" ht="9" customHeight="1" x14ac:dyDescent="0.2">
      <c r="A1939" s="269"/>
      <c r="B1939" s="259"/>
      <c r="C1939" s="627"/>
      <c r="D1939" s="627"/>
      <c r="E1939" s="627"/>
      <c r="F1939" s="627"/>
      <c r="G1939" s="627"/>
      <c r="H1939" s="627"/>
      <c r="I1939" s="627"/>
      <c r="J1939" s="627"/>
      <c r="K1939" s="627"/>
      <c r="L1939" s="627"/>
      <c r="M1939" s="627"/>
      <c r="N1939" s="627"/>
      <c r="O1939" s="627"/>
      <c r="P1939" s="627"/>
      <c r="Q1939" s="627"/>
      <c r="R1939" s="627"/>
      <c r="S1939" s="627"/>
      <c r="T1939" s="627"/>
      <c r="U1939" s="627"/>
      <c r="V1939" s="627"/>
      <c r="W1939" s="627"/>
      <c r="X1939" s="627"/>
      <c r="Y1939" s="206"/>
      <c r="Z1939" s="175"/>
      <c r="AA1939" s="794"/>
      <c r="AB1939" s="313"/>
    </row>
    <row r="1940" spans="1:28" s="312" customFormat="1" ht="27" customHeight="1" x14ac:dyDescent="0.2">
      <c r="A1940" s="397" t="s">
        <v>219</v>
      </c>
      <c r="B1940" s="155"/>
      <c r="C1940" s="2338" t="s">
        <v>1521</v>
      </c>
      <c r="D1940" s="2339"/>
      <c r="E1940" s="2339"/>
      <c r="F1940" s="2339"/>
      <c r="G1940" s="2339"/>
      <c r="H1940" s="2339"/>
      <c r="I1940" s="2339"/>
      <c r="J1940" s="2339"/>
      <c r="K1940" s="2339"/>
      <c r="L1940" s="2339"/>
      <c r="M1940" s="2339"/>
      <c r="N1940" s="2339"/>
      <c r="O1940" s="2339"/>
      <c r="P1940" s="2339"/>
      <c r="Q1940" s="2339"/>
      <c r="R1940" s="2339"/>
      <c r="S1940" s="2339"/>
      <c r="T1940" s="2340"/>
      <c r="U1940" s="2340"/>
      <c r="V1940" s="2340"/>
      <c r="W1940" s="2340"/>
      <c r="X1940" s="2341"/>
      <c r="Y1940" s="225"/>
      <c r="Z1940" s="156"/>
      <c r="AA1940" s="794"/>
      <c r="AB1940" s="313"/>
    </row>
    <row r="1941" spans="1:28" ht="5.25" customHeight="1" x14ac:dyDescent="0.2">
      <c r="A1941" s="269"/>
      <c r="B1941" s="259"/>
      <c r="C1941" s="627"/>
      <c r="D1941" s="627"/>
      <c r="E1941" s="627"/>
      <c r="F1941" s="627"/>
      <c r="G1941" s="627"/>
      <c r="H1941" s="627"/>
      <c r="I1941" s="627"/>
      <c r="J1941" s="627"/>
      <c r="K1941" s="627"/>
      <c r="L1941" s="627"/>
      <c r="M1941" s="627"/>
      <c r="N1941" s="627"/>
      <c r="O1941" s="627"/>
      <c r="P1941" s="627"/>
      <c r="Q1941" s="627"/>
      <c r="R1941" s="627"/>
      <c r="S1941" s="627"/>
      <c r="T1941" s="627"/>
      <c r="U1941" s="627"/>
      <c r="V1941" s="627"/>
      <c r="W1941" s="627"/>
      <c r="X1941" s="627"/>
      <c r="Y1941" s="206"/>
      <c r="Z1941" s="175"/>
      <c r="AA1941" s="794"/>
      <c r="AB1941" s="313"/>
    </row>
    <row r="1942" spans="1:28" s="313" customFormat="1" ht="21" customHeight="1" x14ac:dyDescent="0.2">
      <c r="A1942" s="272" t="s">
        <v>1251</v>
      </c>
      <c r="B1942" s="216"/>
      <c r="C1942" s="2342" t="s">
        <v>1370</v>
      </c>
      <c r="D1942" s="2342"/>
      <c r="E1942" s="2342"/>
      <c r="F1942" s="2342"/>
      <c r="G1942" s="2342"/>
      <c r="H1942" s="2342"/>
      <c r="I1942" s="2342"/>
      <c r="J1942" s="2342"/>
      <c r="K1942" s="2342"/>
      <c r="L1942" s="2342"/>
      <c r="M1942" s="664"/>
      <c r="N1942" s="2343"/>
      <c r="O1942" s="2344"/>
      <c r="P1942" s="2345"/>
      <c r="Q1942" s="627" t="s">
        <v>783</v>
      </c>
      <c r="R1942" s="664"/>
      <c r="S1942" s="664"/>
      <c r="T1942" s="2343"/>
      <c r="U1942" s="2343"/>
      <c r="V1942" s="2343"/>
      <c r="W1942" s="627" t="s">
        <v>1043</v>
      </c>
      <c r="X1942" s="664"/>
      <c r="Y1942" s="664"/>
      <c r="Z1942" s="141"/>
      <c r="AA1942" s="794">
        <f>IF(N1942="?",0,IF(N1942&lt;&gt;"",1,0))+IF(T1942="?",0,IF(T1942&lt;&gt;"",1,0))</f>
        <v>0</v>
      </c>
    </row>
    <row r="1943" spans="1:28" s="313" customFormat="1" ht="5.25" customHeight="1" x14ac:dyDescent="0.2">
      <c r="A1943" s="269"/>
      <c r="B1943" s="216"/>
      <c r="C1943" s="664"/>
      <c r="D1943" s="664"/>
      <c r="E1943" s="628"/>
      <c r="F1943" s="628"/>
      <c r="G1943" s="628"/>
      <c r="H1943" s="628"/>
      <c r="I1943" s="628"/>
      <c r="J1943" s="628"/>
      <c r="K1943" s="628"/>
      <c r="L1943" s="628"/>
      <c r="M1943" s="628"/>
      <c r="N1943" s="628"/>
      <c r="O1943" s="628"/>
      <c r="P1943" s="628"/>
      <c r="Q1943" s="628"/>
      <c r="R1943" s="664"/>
      <c r="S1943" s="664"/>
      <c r="T1943" s="664"/>
      <c r="U1943" s="664"/>
      <c r="V1943" s="664"/>
      <c r="W1943" s="664"/>
      <c r="X1943" s="628"/>
      <c r="Y1943" s="1243"/>
      <c r="Z1943" s="141"/>
      <c r="AA1943" s="794"/>
    </row>
    <row r="1944" spans="1:28" s="312" customFormat="1" ht="27" customHeight="1" x14ac:dyDescent="0.2">
      <c r="A1944" s="397" t="s">
        <v>219</v>
      </c>
      <c r="B1944" s="155"/>
      <c r="C1944" s="2338" t="s">
        <v>1262</v>
      </c>
      <c r="D1944" s="2339"/>
      <c r="E1944" s="2339"/>
      <c r="F1944" s="2339"/>
      <c r="G1944" s="2339"/>
      <c r="H1944" s="2339"/>
      <c r="I1944" s="2339"/>
      <c r="J1944" s="2339"/>
      <c r="K1944" s="2339"/>
      <c r="L1944" s="2339"/>
      <c r="M1944" s="2339"/>
      <c r="N1944" s="2339"/>
      <c r="O1944" s="2339"/>
      <c r="P1944" s="2339"/>
      <c r="Q1944" s="2339"/>
      <c r="R1944" s="2339"/>
      <c r="S1944" s="2339"/>
      <c r="T1944" s="2340"/>
      <c r="U1944" s="2340"/>
      <c r="V1944" s="2340"/>
      <c r="W1944" s="2340"/>
      <c r="X1944" s="2341"/>
      <c r="Y1944" s="225"/>
      <c r="Z1944" s="156"/>
      <c r="AA1944" s="794"/>
      <c r="AB1944" s="313"/>
    </row>
    <row r="1945" spans="1:28" s="313" customFormat="1" ht="5.25" customHeight="1" x14ac:dyDescent="0.2">
      <c r="A1945" s="269"/>
      <c r="B1945" s="216"/>
      <c r="C1945" s="664"/>
      <c r="D1945" s="664"/>
      <c r="E1945" s="628"/>
      <c r="F1945" s="628"/>
      <c r="G1945" s="628"/>
      <c r="H1945" s="628"/>
      <c r="I1945" s="628"/>
      <c r="J1945" s="628"/>
      <c r="K1945" s="628"/>
      <c r="L1945" s="628"/>
      <c r="M1945" s="628"/>
      <c r="N1945" s="628"/>
      <c r="O1945" s="628"/>
      <c r="P1945" s="628"/>
      <c r="Q1945" s="628"/>
      <c r="R1945" s="664"/>
      <c r="S1945" s="664"/>
      <c r="T1945" s="664"/>
      <c r="U1945" s="664"/>
      <c r="V1945" s="664"/>
      <c r="W1945" s="664"/>
      <c r="X1945" s="628"/>
      <c r="Y1945" s="1243"/>
      <c r="Z1945" s="141"/>
      <c r="AA1945" s="794"/>
    </row>
    <row r="1946" spans="1:28" s="313" customFormat="1" ht="21" customHeight="1" x14ac:dyDescent="0.2">
      <c r="A1946" s="272" t="s">
        <v>1252</v>
      </c>
      <c r="B1946" s="216"/>
      <c r="C1946" s="2342" t="s">
        <v>1371</v>
      </c>
      <c r="D1946" s="2342"/>
      <c r="E1946" s="2342"/>
      <c r="F1946" s="2342"/>
      <c r="G1946" s="2342"/>
      <c r="H1946" s="2342"/>
      <c r="I1946" s="2342"/>
      <c r="J1946" s="2342"/>
      <c r="K1946" s="2342"/>
      <c r="L1946" s="2342"/>
      <c r="M1946" s="664"/>
      <c r="N1946" s="2343"/>
      <c r="O1946" s="2344"/>
      <c r="P1946" s="2345"/>
      <c r="Q1946" s="627" t="s">
        <v>783</v>
      </c>
      <c r="R1946" s="664"/>
      <c r="S1946" s="664"/>
      <c r="T1946" s="2343"/>
      <c r="U1946" s="2344"/>
      <c r="V1946" s="2345"/>
      <c r="W1946" s="627" t="s">
        <v>1043</v>
      </c>
      <c r="X1946" s="664"/>
      <c r="Y1946" s="664"/>
      <c r="Z1946" s="141"/>
      <c r="AA1946" s="794">
        <f>IF(N1946="?",0,IF(N1946&lt;&gt;"",1,0))+IF(T1946="?",0,IF(T1946&lt;&gt;"",1,0))</f>
        <v>0</v>
      </c>
    </row>
    <row r="1947" spans="1:28" s="313" customFormat="1" ht="9" customHeight="1" x14ac:dyDescent="0.2">
      <c r="A1947" s="269"/>
      <c r="B1947" s="259"/>
      <c r="C1947" s="627"/>
      <c r="D1947" s="627"/>
      <c r="E1947" s="627"/>
      <c r="F1947" s="627"/>
      <c r="G1947" s="627"/>
      <c r="H1947" s="627"/>
      <c r="I1947" s="627"/>
      <c r="J1947" s="627"/>
      <c r="K1947" s="627"/>
      <c r="L1947" s="627"/>
      <c r="M1947" s="627"/>
      <c r="N1947" s="627"/>
      <c r="O1947" s="627"/>
      <c r="P1947" s="627"/>
      <c r="Q1947" s="627"/>
      <c r="R1947" s="627"/>
      <c r="S1947" s="627"/>
      <c r="T1947" s="627"/>
      <c r="U1947" s="627"/>
      <c r="V1947" s="627"/>
      <c r="W1947" s="627"/>
      <c r="X1947" s="627"/>
      <c r="Y1947" s="206"/>
      <c r="Z1947" s="175"/>
      <c r="AA1947" s="794"/>
    </row>
    <row r="1948" spans="1:28" s="312" customFormat="1" ht="23.25" customHeight="1" x14ac:dyDescent="0.2">
      <c r="A1948" s="397" t="s">
        <v>219</v>
      </c>
      <c r="B1948" s="155"/>
      <c r="C1948" s="2320" t="s">
        <v>1491</v>
      </c>
      <c r="D1948" s="2321"/>
      <c r="E1948" s="2321"/>
      <c r="F1948" s="2321"/>
      <c r="G1948" s="2321"/>
      <c r="H1948" s="2321"/>
      <c r="I1948" s="2321"/>
      <c r="J1948" s="2321"/>
      <c r="K1948" s="2321"/>
      <c r="L1948" s="2321"/>
      <c r="M1948" s="2321"/>
      <c r="N1948" s="2321"/>
      <c r="O1948" s="2321"/>
      <c r="P1948" s="2321"/>
      <c r="Q1948" s="2321"/>
      <c r="R1948" s="2321"/>
      <c r="S1948" s="2321"/>
      <c r="T1948" s="2346"/>
      <c r="U1948" s="2346"/>
      <c r="V1948" s="2346"/>
      <c r="W1948" s="2346"/>
      <c r="X1948" s="2347"/>
      <c r="Y1948" s="225"/>
      <c r="Z1948" s="156"/>
      <c r="AA1948" s="794"/>
      <c r="AB1948" s="313"/>
    </row>
    <row r="1949" spans="1:28" s="313" customFormat="1" ht="5.25" customHeight="1" x14ac:dyDescent="0.2">
      <c r="A1949" s="269"/>
      <c r="B1949" s="259"/>
      <c r="C1949" s="627"/>
      <c r="D1949" s="627"/>
      <c r="E1949" s="627"/>
      <c r="F1949" s="627"/>
      <c r="G1949" s="627"/>
      <c r="H1949" s="627"/>
      <c r="I1949" s="627"/>
      <c r="J1949" s="627"/>
      <c r="K1949" s="627"/>
      <c r="L1949" s="627"/>
      <c r="M1949" s="627"/>
      <c r="N1949" s="627"/>
      <c r="O1949" s="627"/>
      <c r="P1949" s="627"/>
      <c r="Q1949" s="627"/>
      <c r="R1949" s="627"/>
      <c r="S1949" s="627"/>
      <c r="T1949" s="627"/>
      <c r="U1949" s="627"/>
      <c r="V1949" s="627"/>
      <c r="W1949" s="627"/>
      <c r="X1949" s="627"/>
      <c r="Y1949" s="206"/>
      <c r="Z1949" s="175"/>
      <c r="AA1949" s="794"/>
    </row>
    <row r="1950" spans="1:28" s="313" customFormat="1" ht="21" customHeight="1" x14ac:dyDescent="0.2">
      <c r="A1950" s="272" t="s">
        <v>1074</v>
      </c>
      <c r="B1950" s="216"/>
      <c r="C1950" s="628" t="s">
        <v>1831</v>
      </c>
      <c r="D1950" s="664"/>
      <c r="E1950" s="664"/>
      <c r="F1950" s="664"/>
      <c r="G1950" s="664"/>
      <c r="H1950" s="664"/>
      <c r="I1950" s="664"/>
      <c r="J1950" s="628"/>
      <c r="K1950" s="628"/>
      <c r="L1950" s="628"/>
      <c r="M1950" s="628"/>
      <c r="N1950" s="628"/>
      <c r="O1950" s="628"/>
      <c r="P1950" s="628"/>
      <c r="Q1950" s="628"/>
      <c r="R1950" s="628"/>
      <c r="S1950" s="628"/>
      <c r="T1950" s="2343"/>
      <c r="U1950" s="2344"/>
      <c r="V1950" s="2345"/>
      <c r="W1950" s="627" t="s">
        <v>122</v>
      </c>
      <c r="X1950" s="664"/>
      <c r="Y1950" s="664"/>
      <c r="Z1950" s="141"/>
      <c r="AA1950" s="794">
        <f>IF(T1950="?",0,IF(T1950&lt;&gt;"",1,0))</f>
        <v>0</v>
      </c>
    </row>
    <row r="1951" spans="1:28" s="313" customFormat="1" ht="5.25" customHeight="1" x14ac:dyDescent="0.2">
      <c r="A1951" s="269"/>
      <c r="B1951" s="259"/>
      <c r="C1951" s="627"/>
      <c r="D1951" s="627"/>
      <c r="E1951" s="627"/>
      <c r="F1951" s="627"/>
      <c r="G1951" s="627"/>
      <c r="H1951" s="627"/>
      <c r="I1951" s="627"/>
      <c r="J1951" s="627"/>
      <c r="K1951" s="627"/>
      <c r="L1951" s="627"/>
      <c r="M1951" s="627"/>
      <c r="N1951" s="627"/>
      <c r="O1951" s="627"/>
      <c r="P1951" s="627"/>
      <c r="Q1951" s="627"/>
      <c r="R1951" s="627"/>
      <c r="S1951" s="627"/>
      <c r="T1951" s="627"/>
      <c r="U1951" s="627"/>
      <c r="V1951" s="627"/>
      <c r="W1951" s="627"/>
      <c r="X1951" s="206"/>
      <c r="Y1951" s="206"/>
      <c r="Z1951" s="175"/>
      <c r="AA1951" s="794"/>
    </row>
    <row r="1952" spans="1:28" s="313" customFormat="1" ht="21" customHeight="1" x14ac:dyDescent="0.2">
      <c r="A1952" s="272" t="s">
        <v>1587</v>
      </c>
      <c r="B1952" s="216"/>
      <c r="C1952" s="628" t="s">
        <v>1749</v>
      </c>
      <c r="D1952" s="664"/>
      <c r="E1952" s="664"/>
      <c r="F1952" s="664"/>
      <c r="G1952" s="664"/>
      <c r="H1952" s="664"/>
      <c r="I1952" s="664"/>
      <c r="J1952" s="628"/>
      <c r="K1952" s="628"/>
      <c r="L1952" s="628"/>
      <c r="M1952" s="664"/>
      <c r="N1952" s="2348"/>
      <c r="O1952" s="2349"/>
      <c r="P1952" s="2350"/>
      <c r="Q1952" s="627" t="s">
        <v>1493</v>
      </c>
      <c r="R1952" s="628"/>
      <c r="S1952" s="628"/>
      <c r="T1952" s="2348"/>
      <c r="U1952" s="2349"/>
      <c r="V1952" s="2350"/>
      <c r="W1952" s="627" t="s">
        <v>1492</v>
      </c>
      <c r="X1952" s="664"/>
      <c r="Y1952" s="664"/>
      <c r="Z1952" s="141"/>
      <c r="AA1952" s="794">
        <f>IF(N1952="?",0,IF(N1952&lt;&gt;"",1,0))+IF(T1952="?",0,IF(T1952&lt;&gt;"",1,0))</f>
        <v>0</v>
      </c>
    </row>
    <row r="1953" spans="1:28" s="313" customFormat="1" ht="9" customHeight="1" x14ac:dyDescent="0.2">
      <c r="A1953" s="269"/>
      <c r="B1953" s="259"/>
      <c r="C1953" s="627"/>
      <c r="D1953" s="627"/>
      <c r="E1953" s="627"/>
      <c r="F1953" s="627"/>
      <c r="G1953" s="627"/>
      <c r="H1953" s="627"/>
      <c r="I1953" s="627"/>
      <c r="J1953" s="627"/>
      <c r="K1953" s="627"/>
      <c r="L1953" s="627"/>
      <c r="M1953" s="627"/>
      <c r="N1953" s="627"/>
      <c r="O1953" s="627"/>
      <c r="P1953" s="627"/>
      <c r="Q1953" s="627"/>
      <c r="R1953" s="627"/>
      <c r="S1953" s="627"/>
      <c r="T1953" s="627"/>
      <c r="U1953" s="627"/>
      <c r="V1953" s="627"/>
      <c r="W1953" s="627"/>
      <c r="X1953" s="627"/>
      <c r="Y1953" s="206"/>
      <c r="Z1953" s="175"/>
      <c r="AA1953" s="794"/>
    </row>
    <row r="1954" spans="1:28" s="313" customFormat="1" ht="36" customHeight="1" x14ac:dyDescent="0.2">
      <c r="A1954" s="746" t="s">
        <v>219</v>
      </c>
      <c r="B1954" s="221"/>
      <c r="C1954" s="1543" t="s">
        <v>1516</v>
      </c>
      <c r="D1954" s="2218"/>
      <c r="E1954" s="2218"/>
      <c r="F1954" s="2218"/>
      <c r="G1954" s="2218"/>
      <c r="H1954" s="2218"/>
      <c r="I1954" s="2218"/>
      <c r="J1954" s="2218"/>
      <c r="K1954" s="2218"/>
      <c r="L1954" s="2218"/>
      <c r="M1954" s="2218"/>
      <c r="N1954" s="2218"/>
      <c r="O1954" s="2218"/>
      <c r="P1954" s="2218"/>
      <c r="Q1954" s="2218"/>
      <c r="R1954" s="2218"/>
      <c r="S1954" s="2218"/>
      <c r="T1954" s="2218"/>
      <c r="U1954" s="2218"/>
      <c r="V1954" s="2218"/>
      <c r="W1954" s="2218"/>
      <c r="X1954" s="2219"/>
      <c r="Y1954" s="1240"/>
      <c r="Z1954" s="254"/>
      <c r="AA1954" s="794"/>
    </row>
    <row r="1955" spans="1:28" s="313" customFormat="1" ht="5.25" customHeight="1" x14ac:dyDescent="0.2">
      <c r="A1955" s="269"/>
      <c r="B1955" s="259"/>
      <c r="C1955" s="627"/>
      <c r="D1955" s="627"/>
      <c r="E1955" s="627"/>
      <c r="F1955" s="627"/>
      <c r="G1955" s="627"/>
      <c r="H1955" s="627"/>
      <c r="I1955" s="627"/>
      <c r="J1955" s="627"/>
      <c r="K1955" s="627"/>
      <c r="L1955" s="627"/>
      <c r="M1955" s="627"/>
      <c r="N1955" s="627"/>
      <c r="O1955" s="627"/>
      <c r="P1955" s="627"/>
      <c r="Q1955" s="627"/>
      <c r="R1955" s="627"/>
      <c r="S1955" s="627"/>
      <c r="T1955" s="627"/>
      <c r="U1955" s="627"/>
      <c r="V1955" s="627"/>
      <c r="W1955" s="627"/>
      <c r="X1955" s="627"/>
      <c r="Y1955" s="206"/>
      <c r="Z1955" s="175"/>
      <c r="AA1955" s="794"/>
    </row>
    <row r="1956" spans="1:28" s="313" customFormat="1" ht="12" customHeight="1" x14ac:dyDescent="0.2">
      <c r="A1956" s="269"/>
      <c r="B1956" s="216"/>
      <c r="C1956" s="242" t="s">
        <v>1495</v>
      </c>
      <c r="D1956" s="1149"/>
      <c r="E1956" s="1149"/>
      <c r="F1956" s="1149"/>
      <c r="G1956" s="1149"/>
      <c r="H1956" s="1149"/>
      <c r="I1956" s="1149"/>
      <c r="J1956" s="1149"/>
      <c r="K1956" s="1149"/>
      <c r="L1956" s="1149"/>
      <c r="M1956" s="1149"/>
      <c r="N1956" s="1149"/>
      <c r="O1956" s="1149"/>
      <c r="P1956" s="1149"/>
      <c r="Q1956" s="1149"/>
      <c r="R1956" s="1149"/>
      <c r="S1956" s="1149"/>
      <c r="T1956" s="1149"/>
      <c r="U1956" s="1149"/>
      <c r="V1956" s="1149"/>
      <c r="W1956" s="1149"/>
      <c r="X1956" s="1149"/>
      <c r="Y1956" s="1243"/>
      <c r="Z1956" s="141"/>
      <c r="AA1956" s="794"/>
    </row>
    <row r="1957" spans="1:28" s="313" customFormat="1" ht="5.25" customHeight="1" thickBot="1" x14ac:dyDescent="0.25">
      <c r="A1957" s="269"/>
      <c r="B1957" s="216"/>
      <c r="C1957" s="1139"/>
      <c r="D1957" s="1135"/>
      <c r="E1957" s="1136"/>
      <c r="F1957" s="1136"/>
      <c r="G1957" s="1143"/>
      <c r="H1957" s="708"/>
      <c r="I1957" s="708"/>
      <c r="J1957" s="708"/>
      <c r="K1957" s="708"/>
      <c r="L1957" s="708"/>
      <c r="M1957" s="708"/>
      <c r="N1957" s="708"/>
      <c r="O1957" s="708"/>
      <c r="P1957" s="708"/>
      <c r="Q1957" s="708"/>
      <c r="R1957" s="708"/>
      <c r="S1957" s="1145"/>
      <c r="T1957" s="1145"/>
      <c r="U1957" s="1145"/>
      <c r="V1957" s="1145"/>
      <c r="W1957" s="1145"/>
      <c r="X1957" s="1144"/>
      <c r="Y1957" s="1243"/>
      <c r="Z1957" s="141"/>
      <c r="AA1957" s="794"/>
    </row>
    <row r="1958" spans="1:28" s="313" customFormat="1" ht="24" customHeight="1" thickTop="1" thickBot="1" x14ac:dyDescent="0.25">
      <c r="A1958" s="1236" t="s">
        <v>1588</v>
      </c>
      <c r="B1958" s="216"/>
      <c r="C1958" s="2313" t="s">
        <v>849</v>
      </c>
      <c r="D1958" s="2314"/>
      <c r="E1958" s="2315"/>
      <c r="F1958" s="2316"/>
      <c r="G1958" s="2317"/>
      <c r="H1958" s="1363"/>
      <c r="I1958" s="1363"/>
      <c r="J1958" s="1363"/>
      <c r="K1958" s="1363"/>
      <c r="L1958" s="1363"/>
      <c r="M1958" s="1363"/>
      <c r="N1958" s="1363"/>
      <c r="O1958" s="1363"/>
      <c r="P1958" s="1363"/>
      <c r="Q1958" s="1363"/>
      <c r="R1958" s="1363"/>
      <c r="S1958" s="1363"/>
      <c r="T1958" s="1363"/>
      <c r="U1958" s="1363"/>
      <c r="V1958" s="1363"/>
      <c r="W1958" s="1363"/>
      <c r="X1958" s="2318"/>
      <c r="Y1958" s="1243"/>
      <c r="Z1958" s="141"/>
      <c r="AA1958" s="794">
        <f>IF(C1958="?",0,IF(C1958&lt;&gt;"",1,0))+IF(G1958="?",0,IF(G1958&lt;&gt;"",1,0))</f>
        <v>0</v>
      </c>
    </row>
    <row r="1959" spans="1:28" s="313" customFormat="1" ht="5.25" customHeight="1" thickTop="1" x14ac:dyDescent="0.2">
      <c r="A1959" s="269"/>
      <c r="B1959" s="216"/>
      <c r="C1959" s="1141"/>
      <c r="D1959" s="1134"/>
      <c r="E1959" s="215"/>
      <c r="F1959" s="215"/>
      <c r="G1959" s="1146"/>
      <c r="H1959" s="227"/>
      <c r="I1959" s="227"/>
      <c r="J1959" s="227"/>
      <c r="K1959" s="227"/>
      <c r="L1959" s="227"/>
      <c r="M1959" s="227"/>
      <c r="N1959" s="227"/>
      <c r="O1959" s="227"/>
      <c r="P1959" s="227"/>
      <c r="Q1959" s="227"/>
      <c r="R1959" s="227"/>
      <c r="S1959" s="227"/>
      <c r="T1959" s="227"/>
      <c r="U1959" s="227"/>
      <c r="V1959" s="227"/>
      <c r="W1959" s="227"/>
      <c r="X1959" s="1147"/>
      <c r="Y1959" s="1243"/>
      <c r="Z1959" s="141"/>
      <c r="AA1959" s="794"/>
    </row>
    <row r="1960" spans="1:28" s="313" customFormat="1" ht="9" customHeight="1" x14ac:dyDescent="0.2">
      <c r="A1960" s="265" t="str">
        <f>IF(L1903&lt;&gt;"",L1903,"")</f>
        <v/>
      </c>
      <c r="B1960" s="635"/>
      <c r="C1960" s="262"/>
      <c r="D1960" s="262"/>
      <c r="E1960" s="262"/>
      <c r="F1960" s="262"/>
      <c r="G1960" s="262"/>
      <c r="H1960" s="262"/>
      <c r="I1960" s="262"/>
      <c r="J1960" s="262"/>
      <c r="K1960" s="262"/>
      <c r="L1960" s="262"/>
      <c r="M1960" s="262"/>
      <c r="N1960" s="262"/>
      <c r="O1960" s="262"/>
      <c r="P1960" s="262"/>
      <c r="Q1960" s="262"/>
      <c r="R1960" s="262"/>
      <c r="S1960" s="262"/>
      <c r="T1960" s="262"/>
      <c r="U1960" s="262"/>
      <c r="V1960" s="262"/>
      <c r="W1960" s="262"/>
      <c r="X1960" s="262"/>
      <c r="Y1960" s="668"/>
      <c r="Z1960" s="196"/>
      <c r="AA1960" s="794"/>
    </row>
    <row r="1961" spans="1:28" s="313" customFormat="1" ht="5.25" customHeight="1" x14ac:dyDescent="0.2">
      <c r="A1961" s="269"/>
      <c r="B1961" s="1237"/>
      <c r="C1961" s="817"/>
      <c r="D1961" s="817"/>
      <c r="E1961" s="817"/>
      <c r="F1961" s="817"/>
      <c r="G1961" s="817"/>
      <c r="H1961" s="817"/>
      <c r="I1961" s="817"/>
      <c r="J1961" s="817"/>
      <c r="K1961" s="817"/>
      <c r="L1961" s="817"/>
      <c r="M1961" s="817"/>
      <c r="N1961" s="817"/>
      <c r="O1961" s="817"/>
      <c r="P1961" s="817"/>
      <c r="Q1961" s="817"/>
      <c r="R1961" s="817"/>
      <c r="S1961" s="817"/>
      <c r="T1961" s="817"/>
      <c r="U1961" s="817"/>
      <c r="V1961" s="817"/>
      <c r="W1961" s="817"/>
      <c r="X1961" s="817"/>
      <c r="Y1961" s="1238"/>
      <c r="Z1961" s="871"/>
      <c r="AA1961" s="794"/>
    </row>
    <row r="1962" spans="1:28" s="313" customFormat="1" ht="24" customHeight="1" x14ac:dyDescent="0.2">
      <c r="A1962" s="385"/>
      <c r="B1962" s="259"/>
      <c r="C1962" s="224" t="s">
        <v>1759</v>
      </c>
      <c r="D1962" s="627"/>
      <c r="E1962" s="627"/>
      <c r="F1962" s="627"/>
      <c r="G1962" s="627"/>
      <c r="H1962" s="627"/>
      <c r="I1962" s="627"/>
      <c r="J1962" s="627"/>
      <c r="K1962" s="627"/>
      <c r="L1962" s="627"/>
      <c r="M1962" s="2319" t="str">
        <f>IF(J1924&lt;&gt;"",J1924,"")</f>
        <v/>
      </c>
      <c r="N1962" s="1751"/>
      <c r="O1962" s="1751"/>
      <c r="P1962" s="1751"/>
      <c r="Q1962" s="1751"/>
      <c r="R1962" s="1751"/>
      <c r="S1962" s="1751"/>
      <c r="T1962" s="1751"/>
      <c r="U1962" s="1751"/>
      <c r="V1962" s="1751"/>
      <c r="W1962" s="1751"/>
      <c r="X1962" s="1751"/>
      <c r="Y1962" s="206"/>
      <c r="Z1962" s="175"/>
      <c r="AA1962" s="794"/>
    </row>
    <row r="1963" spans="1:28" s="764" customFormat="1" ht="5.25" customHeight="1" x14ac:dyDescent="0.2">
      <c r="A1963" s="269"/>
      <c r="B1963" s="216"/>
      <c r="C1963" s="627"/>
      <c r="D1963" s="628"/>
      <c r="E1963" s="627"/>
      <c r="F1963" s="627"/>
      <c r="G1963" s="627"/>
      <c r="H1963" s="627"/>
      <c r="I1963" s="627"/>
      <c r="J1963" s="627"/>
      <c r="K1963" s="627"/>
      <c r="L1963" s="627"/>
      <c r="M1963" s="627"/>
      <c r="N1963" s="627"/>
      <c r="O1963" s="627"/>
      <c r="P1963" s="627"/>
      <c r="Q1963" s="627"/>
      <c r="R1963" s="627"/>
      <c r="S1963" s="1241"/>
      <c r="T1963" s="1241"/>
      <c r="U1963" s="1241"/>
      <c r="V1963" s="1241"/>
      <c r="W1963" s="1241"/>
      <c r="X1963" s="1241"/>
      <c r="Y1963" s="1243"/>
      <c r="Z1963" s="141"/>
      <c r="AA1963" s="797"/>
      <c r="AB1963" s="313"/>
    </row>
    <row r="1964" spans="1:28" s="312" customFormat="1" ht="15" customHeight="1" x14ac:dyDescent="0.2">
      <c r="A1964" s="397" t="s">
        <v>219</v>
      </c>
      <c r="B1964" s="155"/>
      <c r="C1964" s="2320" t="s">
        <v>1054</v>
      </c>
      <c r="D1964" s="2321"/>
      <c r="E1964" s="2321"/>
      <c r="F1964" s="2321"/>
      <c r="G1964" s="2321"/>
      <c r="H1964" s="2321"/>
      <c r="I1964" s="2321"/>
      <c r="J1964" s="2321"/>
      <c r="K1964" s="2321"/>
      <c r="L1964" s="2321"/>
      <c r="M1964" s="2321"/>
      <c r="N1964" s="2321"/>
      <c r="O1964" s="2321"/>
      <c r="P1964" s="2321"/>
      <c r="Q1964" s="2321"/>
      <c r="R1964" s="2321"/>
      <c r="S1964" s="2321"/>
      <c r="T1964" s="2322"/>
      <c r="U1964" s="2322"/>
      <c r="V1964" s="2322"/>
      <c r="W1964" s="2322"/>
      <c r="X1964" s="2323"/>
      <c r="Y1964" s="225"/>
      <c r="Z1964" s="156"/>
      <c r="AA1964" s="794"/>
      <c r="AB1964" s="313"/>
    </row>
    <row r="1965" spans="1:28" s="313" customFormat="1" ht="9" customHeight="1" x14ac:dyDescent="0.2">
      <c r="A1965" s="269"/>
      <c r="B1965" s="259"/>
      <c r="C1965" s="627"/>
      <c r="D1965" s="627"/>
      <c r="E1965" s="627"/>
      <c r="F1965" s="627"/>
      <c r="G1965" s="627"/>
      <c r="H1965" s="627"/>
      <c r="I1965" s="627"/>
      <c r="J1965" s="627"/>
      <c r="K1965" s="627"/>
      <c r="L1965" s="627"/>
      <c r="M1965" s="627"/>
      <c r="N1965" s="627"/>
      <c r="O1965" s="627"/>
      <c r="P1965" s="627"/>
      <c r="Q1965" s="627"/>
      <c r="R1965" s="627"/>
      <c r="S1965" s="627"/>
      <c r="T1965" s="627"/>
      <c r="U1965" s="627"/>
      <c r="V1965" s="627"/>
      <c r="W1965" s="627"/>
      <c r="X1965" s="627"/>
      <c r="Y1965" s="206"/>
      <c r="Z1965" s="175"/>
      <c r="AA1965" s="794"/>
    </row>
    <row r="1966" spans="1:28" s="313" customFormat="1" ht="21" customHeight="1" x14ac:dyDescent="0.2">
      <c r="A1966" s="272" t="s">
        <v>1744</v>
      </c>
      <c r="B1966" s="216"/>
      <c r="C1966" s="627"/>
      <c r="D1966" s="1213" t="s">
        <v>849</v>
      </c>
      <c r="E1966" s="627" t="s">
        <v>1673</v>
      </c>
      <c r="F1966" s="627"/>
      <c r="G1966" s="627"/>
      <c r="H1966" s="627"/>
      <c r="I1966" s="627"/>
      <c r="J1966" s="627"/>
      <c r="K1966" s="627"/>
      <c r="L1966" s="627"/>
      <c r="M1966" s="627"/>
      <c r="N1966" s="627"/>
      <c r="O1966" s="627"/>
      <c r="P1966" s="627"/>
      <c r="Q1966" s="627"/>
      <c r="R1966" s="627"/>
      <c r="S1966" s="627"/>
      <c r="T1966" s="627"/>
      <c r="U1966" s="627"/>
      <c r="V1966" s="627"/>
      <c r="W1966" s="627"/>
      <c r="X1966" s="627"/>
      <c r="Y1966" s="206"/>
      <c r="Z1966" s="141"/>
      <c r="AA1966" s="794">
        <f>IF(D1966="?",0,IF(D1966&lt;&gt;"",1,0))</f>
        <v>0</v>
      </c>
    </row>
    <row r="1967" spans="1:28" s="764" customFormat="1" ht="5.25" customHeight="1" x14ac:dyDescent="0.2">
      <c r="A1967" s="269"/>
      <c r="B1967" s="216"/>
      <c r="C1967" s="627"/>
      <c r="D1967" s="628"/>
      <c r="E1967" s="627"/>
      <c r="F1967" s="627"/>
      <c r="G1967" s="627"/>
      <c r="H1967" s="627"/>
      <c r="I1967" s="627"/>
      <c r="J1967" s="627"/>
      <c r="K1967" s="627"/>
      <c r="L1967" s="627"/>
      <c r="M1967" s="627"/>
      <c r="N1967" s="627"/>
      <c r="O1967" s="627"/>
      <c r="P1967" s="627"/>
      <c r="Q1967" s="627"/>
      <c r="R1967" s="627"/>
      <c r="S1967" s="1241"/>
      <c r="T1967" s="1241"/>
      <c r="U1967" s="1241"/>
      <c r="V1967" s="1241"/>
      <c r="W1967" s="1241"/>
      <c r="X1967" s="1241"/>
      <c r="Y1967" s="1243"/>
      <c r="Z1967" s="141"/>
      <c r="AA1967" s="797"/>
      <c r="AB1967" s="313"/>
    </row>
    <row r="1968" spans="1:28" s="313" customFormat="1" ht="21" customHeight="1" x14ac:dyDescent="0.2">
      <c r="A1968" s="272" t="s">
        <v>1745</v>
      </c>
      <c r="B1968" s="216"/>
      <c r="C1968" s="627"/>
      <c r="D1968" s="1213" t="s">
        <v>849</v>
      </c>
      <c r="E1968" s="627" t="s">
        <v>1672</v>
      </c>
      <c r="F1968" s="627"/>
      <c r="G1968" s="627"/>
      <c r="H1968" s="627"/>
      <c r="I1968" s="627"/>
      <c r="J1968" s="627"/>
      <c r="K1968" s="627"/>
      <c r="L1968" s="627"/>
      <c r="M1968" s="627"/>
      <c r="N1968" s="627"/>
      <c r="O1968" s="627"/>
      <c r="P1968" s="627"/>
      <c r="Q1968" s="627"/>
      <c r="R1968" s="1241"/>
      <c r="S1968" s="1241"/>
      <c r="T1968" s="1241"/>
      <c r="U1968" s="1241"/>
      <c r="V1968" s="1241"/>
      <c r="W1968" s="1241"/>
      <c r="X1968" s="627"/>
      <c r="Y1968" s="206"/>
      <c r="Z1968" s="141"/>
      <c r="AA1968" s="794">
        <f>IF(D1968="?",0,IF(D1968&lt;&gt;"",1,0))</f>
        <v>0</v>
      </c>
    </row>
    <row r="1969" spans="1:28" s="764" customFormat="1" ht="5.25" customHeight="1" x14ac:dyDescent="0.2">
      <c r="A1969" s="269"/>
      <c r="B1969" s="216"/>
      <c r="C1969" s="627"/>
      <c r="D1969" s="628"/>
      <c r="E1969" s="627"/>
      <c r="F1969" s="627"/>
      <c r="G1969" s="627"/>
      <c r="H1969" s="627"/>
      <c r="I1969" s="627"/>
      <c r="J1969" s="627"/>
      <c r="K1969" s="627"/>
      <c r="L1969" s="627"/>
      <c r="M1969" s="627"/>
      <c r="N1969" s="627"/>
      <c r="O1969" s="627"/>
      <c r="P1969" s="627"/>
      <c r="Q1969" s="627"/>
      <c r="R1969" s="627"/>
      <c r="S1969" s="1241"/>
      <c r="T1969" s="1241"/>
      <c r="U1969" s="1241"/>
      <c r="V1969" s="1241"/>
      <c r="W1969" s="1241"/>
      <c r="X1969" s="1241"/>
      <c r="Y1969" s="1243"/>
      <c r="Z1969" s="141"/>
      <c r="AA1969" s="797"/>
      <c r="AB1969" s="313"/>
    </row>
    <row r="1970" spans="1:28" s="313" customFormat="1" ht="21" customHeight="1" x14ac:dyDescent="0.2">
      <c r="A1970" s="272" t="s">
        <v>1659</v>
      </c>
      <c r="B1970" s="216"/>
      <c r="C1970" s="627"/>
      <c r="D1970" s="1213" t="s">
        <v>849</v>
      </c>
      <c r="E1970" s="627" t="s">
        <v>1834</v>
      </c>
      <c r="F1970" s="627"/>
      <c r="G1970" s="627"/>
      <c r="H1970" s="627"/>
      <c r="I1970" s="627"/>
      <c r="J1970" s="627"/>
      <c r="K1970" s="627"/>
      <c r="L1970" s="627"/>
      <c r="M1970" s="627"/>
      <c r="N1970" s="1213" t="s">
        <v>849</v>
      </c>
      <c r="O1970" s="627" t="s">
        <v>1656</v>
      </c>
      <c r="P1970" s="627"/>
      <c r="Q1970" s="627"/>
      <c r="R1970" s="1241"/>
      <c r="S1970" s="1241"/>
      <c r="T1970" s="1241"/>
      <c r="U1970" s="1241"/>
      <c r="V1970" s="1241"/>
      <c r="W1970" s="1241"/>
      <c r="X1970" s="627"/>
      <c r="Y1970" s="206"/>
      <c r="Z1970" s="141"/>
      <c r="AA1970" s="794">
        <f>IF(D1970="?",0,IF(D1970&lt;&gt;"",1,0))+IF(N1970="?",0,IF(N1970&lt;&gt;"",1,0))</f>
        <v>0</v>
      </c>
    </row>
    <row r="1971" spans="1:28" s="764" customFormat="1" ht="5.25" customHeight="1" x14ac:dyDescent="0.2">
      <c r="A1971" s="269"/>
      <c r="B1971" s="216"/>
      <c r="C1971" s="627"/>
      <c r="D1971" s="628"/>
      <c r="E1971" s="627"/>
      <c r="F1971" s="627"/>
      <c r="G1971" s="627"/>
      <c r="H1971" s="627"/>
      <c r="I1971" s="627"/>
      <c r="J1971" s="627"/>
      <c r="K1971" s="627"/>
      <c r="L1971" s="627"/>
      <c r="M1971" s="627"/>
      <c r="N1971" s="627"/>
      <c r="O1971" s="627"/>
      <c r="P1971" s="627"/>
      <c r="Q1971" s="627"/>
      <c r="R1971" s="627"/>
      <c r="S1971" s="1241"/>
      <c r="T1971" s="1241"/>
      <c r="U1971" s="1241"/>
      <c r="V1971" s="1241"/>
      <c r="W1971" s="1241"/>
      <c r="X1971" s="1241"/>
      <c r="Y1971" s="1243"/>
      <c r="Z1971" s="141"/>
      <c r="AA1971" s="797"/>
      <c r="AB1971" s="313"/>
    </row>
    <row r="1972" spans="1:28" s="313" customFormat="1" ht="21" customHeight="1" x14ac:dyDescent="0.2">
      <c r="A1972" s="272" t="s">
        <v>1662</v>
      </c>
      <c r="B1972" s="216"/>
      <c r="C1972" s="627"/>
      <c r="D1972" s="1213" t="s">
        <v>849</v>
      </c>
      <c r="E1972" s="627" t="s">
        <v>1044</v>
      </c>
      <c r="F1972" s="627"/>
      <c r="G1972" s="627"/>
      <c r="H1972" s="627"/>
      <c r="I1972" s="1213" t="s">
        <v>849</v>
      </c>
      <c r="J1972" s="627" t="s">
        <v>1046</v>
      </c>
      <c r="K1972" s="627"/>
      <c r="L1972" s="627"/>
      <c r="M1972" s="627"/>
      <c r="N1972" s="1213" t="s">
        <v>849</v>
      </c>
      <c r="O1972" s="627" t="s">
        <v>1660</v>
      </c>
      <c r="P1972" s="627"/>
      <c r="Q1972" s="627"/>
      <c r="R1972" s="1241"/>
      <c r="S1972" s="1241"/>
      <c r="T1972" s="1241"/>
      <c r="U1972" s="1241"/>
      <c r="V1972" s="1241"/>
      <c r="W1972" s="1241"/>
      <c r="X1972" s="627"/>
      <c r="Y1972" s="206"/>
      <c r="Z1972" s="141"/>
      <c r="AA1972" s="794">
        <f>IF(D1972="?",0,IF(D1972&lt;&gt;"",1,0))+IF(I1972="?",0,IF(I1972&lt;&gt;"",1,0))+IF(N1972="?",0,IF(N1972&lt;&gt;"",1,0))</f>
        <v>0</v>
      </c>
    </row>
    <row r="1973" spans="1:28" s="764" customFormat="1" ht="5.25" customHeight="1" x14ac:dyDescent="0.2">
      <c r="A1973" s="269"/>
      <c r="B1973" s="216"/>
      <c r="C1973" s="627"/>
      <c r="D1973" s="628"/>
      <c r="E1973" s="627"/>
      <c r="F1973" s="627"/>
      <c r="G1973" s="627"/>
      <c r="H1973" s="627"/>
      <c r="I1973" s="627"/>
      <c r="J1973" s="627"/>
      <c r="K1973" s="627"/>
      <c r="L1973" s="627"/>
      <c r="M1973" s="627"/>
      <c r="N1973" s="627"/>
      <c r="O1973" s="627"/>
      <c r="P1973" s="627"/>
      <c r="Q1973" s="627"/>
      <c r="R1973" s="1241"/>
      <c r="S1973" s="1241"/>
      <c r="T1973" s="1241"/>
      <c r="U1973" s="1241"/>
      <c r="V1973" s="1241"/>
      <c r="W1973" s="1241"/>
      <c r="X1973" s="627"/>
      <c r="Y1973" s="1243"/>
      <c r="Z1973" s="141"/>
      <c r="AA1973" s="797"/>
      <c r="AB1973" s="313"/>
    </row>
    <row r="1974" spans="1:28" s="313" customFormat="1" ht="21" customHeight="1" x14ac:dyDescent="0.2">
      <c r="A1974" s="272" t="s">
        <v>1663</v>
      </c>
      <c r="B1974" s="216"/>
      <c r="C1974" s="627"/>
      <c r="D1974" s="1213" t="s">
        <v>849</v>
      </c>
      <c r="E1974" s="627" t="s">
        <v>1045</v>
      </c>
      <c r="F1974" s="627"/>
      <c r="G1974" s="627"/>
      <c r="H1974" s="627"/>
      <c r="I1974" s="1213" t="s">
        <v>849</v>
      </c>
      <c r="J1974" s="627" t="s">
        <v>1657</v>
      </c>
      <c r="K1974" s="627"/>
      <c r="L1974" s="627"/>
      <c r="M1974" s="627"/>
      <c r="N1974" s="1213" t="s">
        <v>849</v>
      </c>
      <c r="O1974" s="627" t="s">
        <v>1658</v>
      </c>
      <c r="P1974" s="627"/>
      <c r="Q1974" s="627"/>
      <c r="R1974" s="1241"/>
      <c r="S1974" s="1241"/>
      <c r="T1974" s="1241"/>
      <c r="U1974" s="1241"/>
      <c r="V1974" s="1241"/>
      <c r="W1974" s="1241"/>
      <c r="X1974" s="627"/>
      <c r="Y1974" s="206"/>
      <c r="Z1974" s="141"/>
      <c r="AA1974" s="794">
        <f>IF(D1974="?",0,IF(D1974&lt;&gt;"",1,0))+IF(I1974="?",0,IF(I1974&lt;&gt;"",1,0))+IF(N1974="?",0,IF(N1974&lt;&gt;"",1,0))</f>
        <v>0</v>
      </c>
    </row>
    <row r="1975" spans="1:28" s="764" customFormat="1" ht="5.25" customHeight="1" x14ac:dyDescent="0.2">
      <c r="A1975" s="269"/>
      <c r="B1975" s="216"/>
      <c r="C1975" s="627"/>
      <c r="D1975" s="628"/>
      <c r="E1975" s="628"/>
      <c r="F1975" s="628"/>
      <c r="G1975" s="628"/>
      <c r="H1975" s="628"/>
      <c r="I1975" s="628"/>
      <c r="J1975" s="628"/>
      <c r="K1975" s="628"/>
      <c r="L1975" s="628"/>
      <c r="M1975" s="627"/>
      <c r="N1975" s="627"/>
      <c r="O1975" s="628"/>
      <c r="P1975" s="628"/>
      <c r="Q1975" s="628"/>
      <c r="R1975" s="664"/>
      <c r="S1975" s="664"/>
      <c r="T1975" s="664"/>
      <c r="U1975" s="664"/>
      <c r="V1975" s="664"/>
      <c r="W1975" s="664"/>
      <c r="X1975" s="628"/>
      <c r="Y1975" s="1243"/>
      <c r="Z1975" s="141"/>
      <c r="AA1975" s="797"/>
      <c r="AB1975" s="313"/>
    </row>
    <row r="1976" spans="1:28" s="313" customFormat="1" ht="21" customHeight="1" x14ac:dyDescent="0.2">
      <c r="A1976" s="272" t="s">
        <v>1661</v>
      </c>
      <c r="B1976" s="216"/>
      <c r="C1976" s="627"/>
      <c r="D1976" s="627" t="s">
        <v>1053</v>
      </c>
      <c r="E1976" s="628"/>
      <c r="F1976" s="2324"/>
      <c r="G1976" s="2324"/>
      <c r="H1976" s="2324"/>
      <c r="I1976" s="2324"/>
      <c r="J1976" s="2324"/>
      <c r="K1976" s="1400"/>
      <c r="L1976" s="1400"/>
      <c r="M1976" s="1400"/>
      <c r="N1976" s="1400"/>
      <c r="O1976" s="1400"/>
      <c r="P1976" s="1400"/>
      <c r="Q1976" s="1400"/>
      <c r="R1976" s="1400"/>
      <c r="S1976" s="1400"/>
      <c r="T1976" s="1400"/>
      <c r="U1976" s="1400"/>
      <c r="V1976" s="1400"/>
      <c r="W1976" s="1400"/>
      <c r="X1976" s="1400"/>
      <c r="Y1976" s="206"/>
      <c r="Z1976" s="141"/>
      <c r="AA1976" s="794">
        <f>IF(F1976="?",0,IF(F1976&lt;&gt;"",1,0))</f>
        <v>0</v>
      </c>
    </row>
    <row r="1977" spans="1:28" ht="9" customHeight="1" x14ac:dyDescent="0.2">
      <c r="A1977" s="269"/>
      <c r="B1977" s="259"/>
      <c r="C1977" s="627"/>
      <c r="D1977" s="627"/>
      <c r="E1977" s="627"/>
      <c r="F1977" s="627"/>
      <c r="G1977" s="627"/>
      <c r="H1977" s="627"/>
      <c r="I1977" s="627"/>
      <c r="J1977" s="627"/>
      <c r="K1977" s="627"/>
      <c r="L1977" s="627"/>
      <c r="M1977" s="627"/>
      <c r="N1977" s="528"/>
      <c r="O1977" s="528"/>
      <c r="P1977" s="528"/>
      <c r="Q1977" s="528"/>
      <c r="R1977" s="627"/>
      <c r="S1977" s="627"/>
      <c r="T1977" s="627"/>
      <c r="U1977" s="528"/>
      <c r="V1977" s="528"/>
      <c r="W1977" s="528"/>
      <c r="X1977" s="528"/>
      <c r="Y1977" s="172"/>
      <c r="Z1977" s="175"/>
      <c r="AA1977" s="794"/>
      <c r="AB1977" s="313"/>
    </row>
    <row r="1978" spans="1:28" s="313" customFormat="1" ht="5.45" customHeight="1" x14ac:dyDescent="0.2">
      <c r="A1978" s="269"/>
      <c r="B1978" s="757"/>
      <c r="C1978" s="758"/>
      <c r="D1978" s="758"/>
      <c r="E1978" s="758"/>
      <c r="F1978" s="758"/>
      <c r="G1978" s="758"/>
      <c r="H1978" s="758"/>
      <c r="I1978" s="758"/>
      <c r="J1978" s="758"/>
      <c r="K1978" s="758"/>
      <c r="L1978" s="758"/>
      <c r="M1978" s="758"/>
      <c r="N1978" s="758"/>
      <c r="O1978" s="758"/>
      <c r="P1978" s="758"/>
      <c r="Q1978" s="758"/>
      <c r="R1978" s="758"/>
      <c r="S1978" s="758"/>
      <c r="T1978" s="758"/>
      <c r="U1978" s="758"/>
      <c r="V1978" s="669"/>
      <c r="W1978" s="669"/>
      <c r="X1978" s="669"/>
      <c r="Y1978" s="669"/>
      <c r="Z1978" s="670"/>
      <c r="AA1978" s="794"/>
    </row>
    <row r="1979" spans="1:28" s="712" customFormat="1" ht="36" customHeight="1" x14ac:dyDescent="0.2">
      <c r="A1979" s="269"/>
      <c r="B1979" s="211"/>
      <c r="C1979" s="2204" t="s">
        <v>751</v>
      </c>
      <c r="D1979" s="2325"/>
      <c r="E1979" s="2325"/>
      <c r="F1979" s="2325"/>
      <c r="G1979" s="2325"/>
      <c r="H1979" s="2325"/>
      <c r="I1979" s="2325"/>
      <c r="J1979" s="2325"/>
      <c r="K1979" s="2325"/>
      <c r="L1979" s="2325"/>
      <c r="M1979" s="2325"/>
      <c r="N1979" s="2325"/>
      <c r="O1979" s="2325"/>
      <c r="P1979" s="2325"/>
      <c r="Q1979" s="2325"/>
      <c r="R1979" s="2325"/>
      <c r="S1979" s="2325"/>
      <c r="T1979" s="2325"/>
      <c r="U1979" s="2325"/>
      <c r="V1979" s="2325"/>
      <c r="W1979" s="2325"/>
      <c r="X1979" s="2326"/>
      <c r="Y1979" s="594"/>
      <c r="Z1979" s="1231"/>
      <c r="AA1979" s="794"/>
      <c r="AB1979" s="313"/>
    </row>
    <row r="1980" spans="1:28" s="313" customFormat="1" ht="5.25" customHeight="1" x14ac:dyDescent="0.2">
      <c r="A1980" s="269"/>
      <c r="B1980" s="216"/>
      <c r="C1980" s="628"/>
      <c r="D1980" s="628"/>
      <c r="E1980" s="628"/>
      <c r="F1980" s="628"/>
      <c r="G1980" s="628"/>
      <c r="H1980" s="628"/>
      <c r="I1980" s="628"/>
      <c r="J1980" s="628"/>
      <c r="K1980" s="628"/>
      <c r="L1980" s="628"/>
      <c r="M1980" s="628"/>
      <c r="N1980" s="628"/>
      <c r="O1980" s="628"/>
      <c r="P1980" s="628"/>
      <c r="Q1980" s="628"/>
      <c r="R1980" s="628"/>
      <c r="S1980" s="628"/>
      <c r="T1980" s="628"/>
      <c r="U1980" s="628"/>
      <c r="V1980" s="628"/>
      <c r="W1980" s="628"/>
      <c r="X1980" s="628"/>
      <c r="Y1980" s="628"/>
      <c r="Z1980" s="141"/>
      <c r="AA1980" s="794"/>
    </row>
    <row r="1981" spans="1:28" s="767" customFormat="1" ht="22.5" customHeight="1" x14ac:dyDescent="0.2">
      <c r="A1981" s="269"/>
      <c r="B1981" s="759"/>
      <c r="C1981" s="624" t="s">
        <v>1047</v>
      </c>
      <c r="D1981" s="624"/>
      <c r="E1981" s="624"/>
      <c r="F1981" s="624"/>
      <c r="G1981" s="624"/>
      <c r="H1981" s="624"/>
      <c r="I1981" s="624"/>
      <c r="J1981" s="624"/>
      <c r="K1981" s="624"/>
      <c r="L1981" s="624"/>
      <c r="M1981" s="624"/>
      <c r="N1981" s="624"/>
      <c r="O1981" s="624"/>
      <c r="P1981" s="624"/>
      <c r="Q1981" s="624"/>
      <c r="R1981" s="627"/>
      <c r="S1981" s="627"/>
      <c r="T1981" s="627"/>
      <c r="U1981" s="627"/>
      <c r="V1981" s="627"/>
      <c r="W1981" s="627"/>
      <c r="X1981" s="627"/>
      <c r="Y1981" s="1228"/>
      <c r="Z1981" s="766"/>
      <c r="AA1981" s="794"/>
      <c r="AB1981" s="313"/>
    </row>
    <row r="1982" spans="1:28" s="313" customFormat="1" ht="5.25" customHeight="1" x14ac:dyDescent="0.2">
      <c r="A1982" s="269"/>
      <c r="B1982" s="216"/>
      <c r="C1982" s="628"/>
      <c r="D1982" s="1230"/>
      <c r="E1982" s="1230"/>
      <c r="F1982" s="628"/>
      <c r="G1982" s="628"/>
      <c r="H1982" s="628"/>
      <c r="I1982" s="628"/>
      <c r="J1982" s="628"/>
      <c r="K1982" s="628"/>
      <c r="L1982" s="628"/>
      <c r="M1982" s="628"/>
      <c r="N1982" s="628"/>
      <c r="O1982" s="628"/>
      <c r="P1982" s="628"/>
      <c r="Q1982" s="628"/>
      <c r="R1982" s="628"/>
      <c r="S1982" s="628"/>
      <c r="T1982" s="628"/>
      <c r="U1982" s="628"/>
      <c r="V1982" s="628"/>
      <c r="W1982" s="628"/>
      <c r="X1982" s="628"/>
      <c r="Y1982" s="628"/>
      <c r="Z1982" s="141"/>
      <c r="AA1982" s="794"/>
    </row>
    <row r="1983" spans="1:28" s="313" customFormat="1" ht="21" customHeight="1" x14ac:dyDescent="0.2">
      <c r="A1983" s="269" t="s">
        <v>1075</v>
      </c>
      <c r="B1983" s="216"/>
      <c r="C1983" s="628" t="s">
        <v>69</v>
      </c>
      <c r="D1983" s="1242"/>
      <c r="E1983" s="1242"/>
      <c r="F1983" s="628"/>
      <c r="G1983" s="628"/>
      <c r="H1983" s="628"/>
      <c r="I1983" s="1785"/>
      <c r="J1983" s="1786"/>
      <c r="K1983" s="1786"/>
      <c r="L1983" s="1786"/>
      <c r="M1983" s="1786"/>
      <c r="N1983" s="1786"/>
      <c r="O1983" s="1786"/>
      <c r="P1983" s="1786"/>
      <c r="Q1983" s="1786"/>
      <c r="R1983" s="1786"/>
      <c r="S1983" s="1786"/>
      <c r="T1983" s="1786"/>
      <c r="U1983" s="1786"/>
      <c r="V1983" s="1786"/>
      <c r="W1983" s="1786"/>
      <c r="X1983" s="1787"/>
      <c r="Y1983" s="628"/>
      <c r="Z1983" s="141"/>
      <c r="AA1983" s="794">
        <f>IF(I1983="?",0,IF(I1983&lt;&gt;"",1,0))</f>
        <v>0</v>
      </c>
    </row>
    <row r="1984" spans="1:28" s="313" customFormat="1" ht="5.25" customHeight="1" x14ac:dyDescent="0.2">
      <c r="A1984" s="269"/>
      <c r="B1984" s="216"/>
      <c r="C1984" s="627"/>
      <c r="D1984" s="1242"/>
      <c r="E1984" s="1242"/>
      <c r="F1984" s="628"/>
      <c r="G1984" s="628"/>
      <c r="H1984" s="628"/>
      <c r="I1984" s="628"/>
      <c r="J1984" s="628"/>
      <c r="K1984" s="628"/>
      <c r="L1984" s="628"/>
      <c r="M1984" s="628"/>
      <c r="N1984" s="628"/>
      <c r="O1984" s="628"/>
      <c r="P1984" s="628"/>
      <c r="Q1984" s="628"/>
      <c r="R1984" s="628"/>
      <c r="S1984" s="628"/>
      <c r="T1984" s="628"/>
      <c r="U1984" s="628"/>
      <c r="V1984" s="628"/>
      <c r="W1984" s="628"/>
      <c r="X1984" s="628"/>
      <c r="Y1984" s="628"/>
      <c r="Z1984" s="141"/>
      <c r="AA1984" s="794"/>
    </row>
    <row r="1985" spans="1:28" s="313" customFormat="1" ht="21" customHeight="1" x14ac:dyDescent="0.2">
      <c r="A1985" s="269" t="s">
        <v>1076</v>
      </c>
      <c r="B1985" s="221"/>
      <c r="C1985" s="628" t="s">
        <v>51</v>
      </c>
      <c r="D1985" s="1242"/>
      <c r="E1985" s="1242"/>
      <c r="F1985" s="628"/>
      <c r="G1985" s="628"/>
      <c r="H1985" s="628"/>
      <c r="I1985" s="1785"/>
      <c r="J1985" s="1786"/>
      <c r="K1985" s="1786"/>
      <c r="L1985" s="1786"/>
      <c r="M1985" s="1786"/>
      <c r="N1985" s="1786"/>
      <c r="O1985" s="1786"/>
      <c r="P1985" s="1786"/>
      <c r="Q1985" s="1786"/>
      <c r="R1985" s="1786"/>
      <c r="S1985" s="1786"/>
      <c r="T1985" s="1786"/>
      <c r="U1985" s="1786"/>
      <c r="V1985" s="1786"/>
      <c r="W1985" s="1786"/>
      <c r="X1985" s="1787"/>
      <c r="Y1985" s="628"/>
      <c r="Z1985" s="141"/>
      <c r="AA1985" s="794">
        <f>IF(I1985="?",0,IF(I1985&lt;&gt;"",1,0))</f>
        <v>0</v>
      </c>
    </row>
    <row r="1986" spans="1:28" s="313" customFormat="1" ht="5.25" customHeight="1" x14ac:dyDescent="0.2">
      <c r="A1986" s="269"/>
      <c r="B1986" s="216"/>
      <c r="C1986" s="627"/>
      <c r="D1986" s="1242"/>
      <c r="E1986" s="1242"/>
      <c r="F1986" s="628"/>
      <c r="G1986" s="628"/>
      <c r="H1986" s="628"/>
      <c r="I1986" s="628"/>
      <c r="J1986" s="628"/>
      <c r="K1986" s="628"/>
      <c r="L1986" s="628"/>
      <c r="M1986" s="628"/>
      <c r="N1986" s="628"/>
      <c r="O1986" s="628"/>
      <c r="P1986" s="628"/>
      <c r="Q1986" s="628"/>
      <c r="R1986" s="628"/>
      <c r="S1986" s="628"/>
      <c r="T1986" s="628"/>
      <c r="U1986" s="628"/>
      <c r="V1986" s="628"/>
      <c r="W1986" s="628"/>
      <c r="X1986" s="628"/>
      <c r="Y1986" s="628"/>
      <c r="Z1986" s="141"/>
      <c r="AA1986" s="794"/>
    </row>
    <row r="1987" spans="1:28" s="313" customFormat="1" ht="21" customHeight="1" x14ac:dyDescent="0.2">
      <c r="A1987" s="269" t="s">
        <v>1078</v>
      </c>
      <c r="B1987" s="221"/>
      <c r="C1987" s="628" t="s">
        <v>205</v>
      </c>
      <c r="D1987" s="1242"/>
      <c r="E1987" s="1242"/>
      <c r="F1987" s="628"/>
      <c r="G1987" s="628"/>
      <c r="H1987" s="628"/>
      <c r="I1987" s="1785"/>
      <c r="J1987" s="1786"/>
      <c r="K1987" s="1786"/>
      <c r="L1987" s="1786"/>
      <c r="M1987" s="1786"/>
      <c r="N1987" s="1786"/>
      <c r="O1987" s="1786"/>
      <c r="P1987" s="1786"/>
      <c r="Q1987" s="1786"/>
      <c r="R1987" s="1786"/>
      <c r="S1987" s="1786"/>
      <c r="T1987" s="1786"/>
      <c r="U1987" s="1786"/>
      <c r="V1987" s="1786"/>
      <c r="W1987" s="1786"/>
      <c r="X1987" s="1787"/>
      <c r="Y1987" s="628"/>
      <c r="Z1987" s="141"/>
      <c r="AA1987" s="794">
        <f>IF(I1987="?",0,IF(I1987&lt;&gt;"",1,0))</f>
        <v>0</v>
      </c>
    </row>
    <row r="1988" spans="1:28" s="313" customFormat="1" ht="5.25" customHeight="1" x14ac:dyDescent="0.2">
      <c r="A1988" s="269"/>
      <c r="B1988" s="214"/>
      <c r="C1988" s="215"/>
      <c r="D1988" s="215"/>
      <c r="E1988" s="215"/>
      <c r="F1988" s="215"/>
      <c r="G1988" s="215"/>
      <c r="H1988" s="215"/>
      <c r="I1988" s="215"/>
      <c r="J1988" s="215"/>
      <c r="K1988" s="215"/>
      <c r="L1988" s="215"/>
      <c r="M1988" s="215"/>
      <c r="N1988" s="215"/>
      <c r="O1988" s="215"/>
      <c r="P1988" s="215"/>
      <c r="Q1988" s="215"/>
      <c r="R1988" s="215"/>
      <c r="S1988" s="215"/>
      <c r="T1988" s="215"/>
      <c r="U1988" s="215"/>
      <c r="V1988" s="215"/>
      <c r="W1988" s="215"/>
      <c r="X1988" s="215"/>
      <c r="Y1988" s="215"/>
      <c r="Z1988" s="145"/>
      <c r="AA1988" s="794"/>
    </row>
    <row r="1989" spans="1:28" s="313" customFormat="1" ht="5.25" customHeight="1" x14ac:dyDescent="0.2">
      <c r="A1989" s="269"/>
      <c r="B1989" s="216"/>
      <c r="C1989" s="628"/>
      <c r="D1989" s="628"/>
      <c r="E1989" s="628"/>
      <c r="F1989" s="628"/>
      <c r="G1989" s="628"/>
      <c r="H1989" s="628"/>
      <c r="I1989" s="628"/>
      <c r="J1989" s="628"/>
      <c r="K1989" s="628"/>
      <c r="L1989" s="628"/>
      <c r="M1989" s="628"/>
      <c r="N1989" s="628"/>
      <c r="O1989" s="628"/>
      <c r="P1989" s="628"/>
      <c r="Q1989" s="628"/>
      <c r="R1989" s="628"/>
      <c r="S1989" s="628"/>
      <c r="T1989" s="628"/>
      <c r="U1989" s="628"/>
      <c r="V1989" s="628"/>
      <c r="W1989" s="628"/>
      <c r="X1989" s="628"/>
      <c r="Y1989" s="628"/>
      <c r="Z1989" s="141"/>
      <c r="AA1989" s="794"/>
    </row>
    <row r="1990" spans="1:28" s="711" customFormat="1" ht="36" customHeight="1" x14ac:dyDescent="0.2">
      <c r="A1990" s="269"/>
      <c r="B1990" s="211"/>
      <c r="C1990" s="2204" t="s">
        <v>750</v>
      </c>
      <c r="D1990" s="2325"/>
      <c r="E1990" s="2325"/>
      <c r="F1990" s="2325"/>
      <c r="G1990" s="2325"/>
      <c r="H1990" s="2325"/>
      <c r="I1990" s="2325"/>
      <c r="J1990" s="2325"/>
      <c r="K1990" s="2325"/>
      <c r="L1990" s="2325"/>
      <c r="M1990" s="2325"/>
      <c r="N1990" s="2325"/>
      <c r="O1990" s="2325"/>
      <c r="P1990" s="2325"/>
      <c r="Q1990" s="2325"/>
      <c r="R1990" s="2325"/>
      <c r="S1990" s="2325"/>
      <c r="T1990" s="2325"/>
      <c r="U1990" s="2325"/>
      <c r="V1990" s="2325"/>
      <c r="W1990" s="2325"/>
      <c r="X1990" s="2326"/>
      <c r="Y1990" s="594"/>
      <c r="Z1990" s="1231"/>
      <c r="AA1990" s="794"/>
      <c r="AB1990" s="313"/>
    </row>
    <row r="1991" spans="1:28" s="313" customFormat="1" ht="5.25" customHeight="1" x14ac:dyDescent="0.2">
      <c r="A1991" s="269"/>
      <c r="B1991" s="214"/>
      <c r="C1991" s="215"/>
      <c r="D1991" s="215"/>
      <c r="E1991" s="215"/>
      <c r="F1991" s="215"/>
      <c r="G1991" s="215"/>
      <c r="H1991" s="215"/>
      <c r="I1991" s="215"/>
      <c r="J1991" s="215"/>
      <c r="K1991" s="215"/>
      <c r="L1991" s="215"/>
      <c r="M1991" s="215"/>
      <c r="N1991" s="215"/>
      <c r="O1991" s="215"/>
      <c r="P1991" s="215"/>
      <c r="Q1991" s="215"/>
      <c r="R1991" s="215"/>
      <c r="S1991" s="215"/>
      <c r="T1991" s="215"/>
      <c r="U1991" s="215"/>
      <c r="V1991" s="215"/>
      <c r="W1991" s="215"/>
      <c r="X1991" s="215"/>
      <c r="Y1991" s="215"/>
      <c r="Z1991" s="145"/>
      <c r="AA1991" s="794"/>
    </row>
    <row r="1992" spans="1:28" s="313" customFormat="1" ht="5.25" customHeight="1" x14ac:dyDescent="0.2">
      <c r="A1992" s="269"/>
      <c r="B1992" s="216"/>
      <c r="C1992" s="628"/>
      <c r="D1992" s="628"/>
      <c r="E1992" s="628"/>
      <c r="F1992" s="628"/>
      <c r="G1992" s="628"/>
      <c r="H1992" s="628"/>
      <c r="I1992" s="628"/>
      <c r="J1992" s="628"/>
      <c r="K1992" s="628"/>
      <c r="L1992" s="628"/>
      <c r="M1992" s="628"/>
      <c r="N1992" s="628"/>
      <c r="O1992" s="628"/>
      <c r="P1992" s="628"/>
      <c r="Q1992" s="628"/>
      <c r="R1992" s="628"/>
      <c r="S1992" s="628"/>
      <c r="T1992" s="628"/>
      <c r="U1992" s="628"/>
      <c r="V1992" s="628"/>
      <c r="W1992" s="628"/>
      <c r="X1992" s="628"/>
      <c r="Y1992" s="628"/>
      <c r="Z1992" s="141"/>
      <c r="AA1992" s="794"/>
    </row>
    <row r="1993" spans="1:28" s="313" customFormat="1" ht="30.75" customHeight="1" x14ac:dyDescent="0.2">
      <c r="A1993" s="269" t="s">
        <v>1077</v>
      </c>
      <c r="B1993" s="216"/>
      <c r="C1993" s="1782" t="s">
        <v>837</v>
      </c>
      <c r="D1993" s="1782"/>
      <c r="E1993" s="1782"/>
      <c r="F1993" s="1782"/>
      <c r="G1993" s="1782"/>
      <c r="H1993" s="1782"/>
      <c r="I1993" s="1782"/>
      <c r="J1993" s="1782"/>
      <c r="K1993" s="1782"/>
      <c r="L1993" s="1782"/>
      <c r="M1993" s="1782"/>
      <c r="N1993" s="1675"/>
      <c r="O1993" s="1675"/>
      <c r="P1993" s="1675"/>
      <c r="Q1993" s="1675"/>
      <c r="R1993" s="1675"/>
      <c r="S1993" s="1675"/>
      <c r="T1993" s="1675"/>
      <c r="U1993" s="1229"/>
      <c r="V1993" s="1229"/>
      <c r="W1993" s="1358" t="s">
        <v>849</v>
      </c>
      <c r="X1993" s="1359"/>
      <c r="Y1993" s="628"/>
      <c r="Z1993" s="141"/>
      <c r="AA1993" s="794">
        <f>IF(W1993="?",0,IF(W1993&lt;&gt;"",1,0))</f>
        <v>0</v>
      </c>
    </row>
    <row r="1994" spans="1:28" s="313" customFormat="1" ht="10.5" customHeight="1" x14ac:dyDescent="0.2">
      <c r="A1994" s="265" t="str">
        <f>IF($L$4&lt;&gt;"",$L$4,"")</f>
        <v>00000000</v>
      </c>
      <c r="B1994" s="183"/>
      <c r="C1994" s="184"/>
      <c r="D1994" s="184"/>
      <c r="E1994" s="184"/>
      <c r="F1994" s="184"/>
      <c r="G1994" s="184"/>
      <c r="H1994" s="184"/>
      <c r="I1994" s="184"/>
      <c r="J1994" s="184"/>
      <c r="K1994" s="184"/>
      <c r="L1994" s="184"/>
      <c r="M1994" s="184"/>
      <c r="N1994" s="184"/>
      <c r="O1994" s="184"/>
      <c r="P1994" s="184"/>
      <c r="Q1994" s="184"/>
      <c r="R1994" s="184"/>
      <c r="S1994" s="184"/>
      <c r="T1994" s="184"/>
      <c r="U1994" s="184"/>
      <c r="V1994" s="184"/>
      <c r="W1994" s="184"/>
      <c r="X1994" s="184"/>
      <c r="Y1994" s="184"/>
      <c r="Z1994" s="149"/>
      <c r="AA1994" s="794"/>
    </row>
    <row r="1995" spans="1:28" s="313" customFormat="1" ht="5.25" customHeight="1" x14ac:dyDescent="0.2">
      <c r="A1995" s="269"/>
      <c r="B1995" s="757"/>
      <c r="C1995" s="758"/>
      <c r="D1995" s="758"/>
      <c r="E1995" s="758"/>
      <c r="F1995" s="758"/>
      <c r="G1995" s="758"/>
      <c r="H1995" s="758"/>
      <c r="I1995" s="758"/>
      <c r="J1995" s="758"/>
      <c r="K1995" s="758"/>
      <c r="L1995" s="758"/>
      <c r="M1995" s="758"/>
      <c r="N1995" s="758"/>
      <c r="O1995" s="758"/>
      <c r="P1995" s="758"/>
      <c r="Q1995" s="758"/>
      <c r="R1995" s="758"/>
      <c r="S1995" s="758"/>
      <c r="T1995" s="758"/>
      <c r="U1995" s="758"/>
      <c r="V1995" s="669"/>
      <c r="W1995" s="669"/>
      <c r="X1995" s="669"/>
      <c r="Y1995" s="669"/>
      <c r="Z1995" s="670"/>
      <c r="AA1995" s="794"/>
    </row>
    <row r="1996" spans="1:28" s="313" customFormat="1" ht="21" customHeight="1" x14ac:dyDescent="0.2">
      <c r="A1996" s="269"/>
      <c r="B1996" s="259"/>
      <c r="C1996" s="2361" t="s">
        <v>942</v>
      </c>
      <c r="D1996" s="2074"/>
      <c r="E1996" s="2074"/>
      <c r="F1996" s="2074"/>
      <c r="G1996" s="693" t="s">
        <v>1061</v>
      </c>
      <c r="H1996" s="1432" t="str">
        <f>$L$10</f>
        <v/>
      </c>
      <c r="I1996" s="2362"/>
      <c r="J1996" s="2362"/>
      <c r="K1996" s="2362"/>
      <c r="L1996" s="2362"/>
      <c r="M1996" s="2362"/>
      <c r="N1996" s="2362"/>
      <c r="O1996" s="2362"/>
      <c r="P1996" s="2362"/>
      <c r="Q1996" s="2362"/>
      <c r="R1996" s="2362"/>
      <c r="S1996" s="2362"/>
      <c r="T1996" s="2363"/>
      <c r="U1996" s="2364" t="str">
        <f>$L$4</f>
        <v>00000000</v>
      </c>
      <c r="V1996" s="2365"/>
      <c r="W1996" s="2365"/>
      <c r="X1996" s="2366"/>
      <c r="Y1996" s="672"/>
      <c r="Z1996" s="175"/>
      <c r="AA1996" s="794">
        <f>IF(SUM(AA1997:AA2070)&gt;0,10000,0)</f>
        <v>0</v>
      </c>
    </row>
    <row r="1997" spans="1:28" ht="9" customHeight="1" x14ac:dyDescent="0.2">
      <c r="A1997" s="269"/>
      <c r="B1997" s="150"/>
      <c r="C1997" s="628"/>
      <c r="D1997" s="628"/>
      <c r="E1997" s="628"/>
      <c r="F1997" s="628"/>
      <c r="G1997" s="628"/>
      <c r="H1997" s="628"/>
      <c r="I1997" s="628"/>
      <c r="J1997" s="628"/>
      <c r="K1997" s="628"/>
      <c r="L1997" s="628"/>
      <c r="M1997" s="628"/>
      <c r="N1997" s="628"/>
      <c r="O1997" s="628"/>
      <c r="P1997" s="628"/>
      <c r="Q1997" s="628"/>
      <c r="R1997" s="628"/>
      <c r="S1997" s="628"/>
      <c r="T1997" s="628"/>
      <c r="U1997" s="628"/>
      <c r="V1997" s="628"/>
      <c r="W1997" s="628"/>
      <c r="X1997" s="628"/>
      <c r="Y1997" s="179"/>
      <c r="Z1997" s="175"/>
      <c r="AA1997" s="794"/>
      <c r="AB1997" s="313"/>
    </row>
    <row r="1998" spans="1:28" ht="21" customHeight="1" x14ac:dyDescent="0.2">
      <c r="A1998" s="272" t="s">
        <v>1070</v>
      </c>
      <c r="B1998" s="150"/>
      <c r="C1998" s="628"/>
      <c r="D1998" s="664"/>
      <c r="E1998" s="664" t="s">
        <v>1141</v>
      </c>
      <c r="F1998" s="2351"/>
      <c r="G1998" s="2352"/>
      <c r="H1998" s="2352"/>
      <c r="I1998" s="2352"/>
      <c r="J1998" s="2352"/>
      <c r="K1998" s="2352"/>
      <c r="L1998" s="2352"/>
      <c r="M1998" s="2352"/>
      <c r="N1998" s="2352"/>
      <c r="O1998" s="2352"/>
      <c r="P1998" s="2352"/>
      <c r="Q1998" s="2352"/>
      <c r="R1998" s="2352"/>
      <c r="S1998" s="2352"/>
      <c r="T1998" s="2352"/>
      <c r="U1998" s="2352"/>
      <c r="V1998" s="2352"/>
      <c r="W1998" s="2352"/>
      <c r="X1998" s="2352"/>
      <c r="Y1998" s="179"/>
      <c r="Z1998" s="175"/>
      <c r="AA1998" s="794">
        <f>IF(F1998="?",0,IF(F1998&lt;&gt;"",1,0))</f>
        <v>0</v>
      </c>
      <c r="AB1998" s="313"/>
    </row>
    <row r="1999" spans="1:28" s="313" customFormat="1" ht="5.25" customHeight="1" x14ac:dyDescent="0.2">
      <c r="A1999" s="269"/>
      <c r="B1999" s="216"/>
      <c r="C1999" s="664"/>
      <c r="D1999" s="664"/>
      <c r="E1999" s="628"/>
      <c r="F1999" s="628"/>
      <c r="G1999" s="628"/>
      <c r="H1999" s="628"/>
      <c r="I1999" s="628"/>
      <c r="J1999" s="628"/>
      <c r="K1999" s="628"/>
      <c r="L1999" s="628"/>
      <c r="M1999" s="628"/>
      <c r="N1999" s="628"/>
      <c r="O1999" s="628"/>
      <c r="P1999" s="628"/>
      <c r="Q1999" s="628"/>
      <c r="R1999" s="664"/>
      <c r="S1999" s="664"/>
      <c r="T1999" s="664"/>
      <c r="U1999" s="664"/>
      <c r="V1999" s="664"/>
      <c r="W1999" s="664"/>
      <c r="X1999" s="628"/>
      <c r="Y1999" s="1232"/>
      <c r="Z1999" s="141"/>
      <c r="AA1999" s="794"/>
    </row>
    <row r="2000" spans="1:28" ht="21" customHeight="1" x14ac:dyDescent="0.2">
      <c r="A2000" s="272" t="s">
        <v>1071</v>
      </c>
      <c r="B2000" s="150"/>
      <c r="C2000" s="628"/>
      <c r="D2000" s="628"/>
      <c r="E2000" s="664" t="s">
        <v>799</v>
      </c>
      <c r="F2000" s="2351"/>
      <c r="G2000" s="2352"/>
      <c r="H2000" s="628"/>
      <c r="I2000" s="664" t="s">
        <v>693</v>
      </c>
      <c r="J2000" s="2351"/>
      <c r="K2000" s="2352"/>
      <c r="L2000" s="2352"/>
      <c r="M2000" s="2352"/>
      <c r="N2000" s="2352"/>
      <c r="O2000" s="2352"/>
      <c r="P2000" s="2352"/>
      <c r="Q2000" s="2352"/>
      <c r="R2000" s="2352"/>
      <c r="S2000" s="2352"/>
      <c r="T2000" s="2352"/>
      <c r="U2000" s="2352"/>
      <c r="V2000" s="2352"/>
      <c r="W2000" s="2352"/>
      <c r="X2000" s="2352"/>
      <c r="Y2000" s="179"/>
      <c r="Z2000" s="175"/>
      <c r="AA2000" s="794">
        <f>IF(F2000="?",0,IF(F2000&lt;&gt;"",1,0))+IF(J2000="?",0,IF(J2000&lt;&gt;"",1,0))</f>
        <v>0</v>
      </c>
      <c r="AB2000" s="313"/>
    </row>
    <row r="2001" spans="1:28" ht="9" customHeight="1" x14ac:dyDescent="0.2">
      <c r="A2001" s="269"/>
      <c r="B2001" s="259"/>
      <c r="C2001" s="627"/>
      <c r="D2001" s="627"/>
      <c r="E2001" s="627"/>
      <c r="F2001" s="627"/>
      <c r="G2001" s="627"/>
      <c r="H2001" s="627"/>
      <c r="I2001" s="627"/>
      <c r="J2001" s="627"/>
      <c r="K2001" s="627"/>
      <c r="L2001" s="627"/>
      <c r="M2001" s="627"/>
      <c r="N2001" s="627"/>
      <c r="O2001" s="627"/>
      <c r="P2001" s="627"/>
      <c r="Q2001" s="627"/>
      <c r="R2001" s="627"/>
      <c r="S2001" s="627"/>
      <c r="T2001" s="627"/>
      <c r="U2001" s="627"/>
      <c r="V2001" s="627"/>
      <c r="W2001" s="627"/>
      <c r="X2001" s="627"/>
      <c r="Y2001" s="206"/>
      <c r="Z2001" s="175"/>
      <c r="AA2001" s="794"/>
      <c r="AB2001" s="313"/>
    </row>
    <row r="2002" spans="1:28" s="313" customFormat="1" ht="12" customHeight="1" x14ac:dyDescent="0.2">
      <c r="A2002" s="269"/>
      <c r="B2002" s="216"/>
      <c r="C2002" s="1139"/>
      <c r="D2002" s="1135"/>
      <c r="E2002" s="1136"/>
      <c r="F2002" s="1136"/>
      <c r="G2002" s="1136"/>
      <c r="H2002" s="1142"/>
      <c r="I2002" s="2353" t="s">
        <v>1489</v>
      </c>
      <c r="J2002" s="2354"/>
      <c r="K2002" s="2354"/>
      <c r="L2002" s="2354"/>
      <c r="M2002" s="2354"/>
      <c r="N2002" s="2354"/>
      <c r="O2002" s="2354"/>
      <c r="P2002" s="2354"/>
      <c r="Q2002" s="2355" t="s">
        <v>1490</v>
      </c>
      <c r="R2002" s="2356"/>
      <c r="S2002" s="2356"/>
      <c r="T2002" s="2356"/>
      <c r="U2002" s="2356"/>
      <c r="V2002" s="2356"/>
      <c r="W2002" s="2356"/>
      <c r="X2002" s="2357"/>
      <c r="Y2002" s="1232"/>
      <c r="Z2002" s="141"/>
      <c r="AA2002" s="794"/>
    </row>
    <row r="2003" spans="1:28" s="313" customFormat="1" ht="7.5" customHeight="1" thickBot="1" x14ac:dyDescent="0.25">
      <c r="A2003" s="269"/>
      <c r="B2003" s="216"/>
      <c r="C2003" s="1139"/>
      <c r="D2003" s="1135"/>
      <c r="E2003" s="1136"/>
      <c r="F2003" s="1136"/>
      <c r="G2003" s="1136"/>
      <c r="H2003" s="1140"/>
      <c r="I2003" s="1143"/>
      <c r="J2003" s="708"/>
      <c r="K2003" s="708"/>
      <c r="L2003" s="708"/>
      <c r="M2003" s="708"/>
      <c r="N2003" s="708"/>
      <c r="O2003" s="708"/>
      <c r="P2003" s="708"/>
      <c r="Q2003" s="1143"/>
      <c r="R2003" s="1145"/>
      <c r="S2003" s="1145"/>
      <c r="T2003" s="1145"/>
      <c r="U2003" s="1145"/>
      <c r="V2003" s="1145"/>
      <c r="W2003" s="1145"/>
      <c r="X2003" s="1144"/>
      <c r="Y2003" s="1232"/>
      <c r="Z2003" s="141"/>
      <c r="AA2003" s="794"/>
    </row>
    <row r="2004" spans="1:28" s="313" customFormat="1" ht="24.75" customHeight="1" thickTop="1" thickBot="1" x14ac:dyDescent="0.25">
      <c r="A2004" s="272" t="s">
        <v>1585</v>
      </c>
      <c r="B2004" s="216"/>
      <c r="C2004" s="2358" t="s">
        <v>1535</v>
      </c>
      <c r="D2004" s="2359"/>
      <c r="E2004" s="2359"/>
      <c r="F2004" s="2359"/>
      <c r="G2004" s="2359"/>
      <c r="H2004" s="2360"/>
      <c r="I2004" s="2313" t="s">
        <v>849</v>
      </c>
      <c r="J2004" s="2327"/>
      <c r="K2004" s="2328"/>
      <c r="L2004" s="2329"/>
      <c r="M2004" s="2329"/>
      <c r="N2004" s="1363"/>
      <c r="O2004" s="1363"/>
      <c r="P2004" s="1363"/>
      <c r="Q2004" s="2313" t="s">
        <v>849</v>
      </c>
      <c r="R2004" s="2327"/>
      <c r="S2004" s="2328"/>
      <c r="T2004" s="2330"/>
      <c r="U2004" s="2330"/>
      <c r="V2004" s="2331"/>
      <c r="W2004" s="2331"/>
      <c r="X2004" s="2318"/>
      <c r="Y2004" s="1243"/>
      <c r="Z2004" s="141"/>
      <c r="AA2004" s="794">
        <f>IF(I2004="?",0,IF(I2004&lt;&gt;"",1,0))+IF(K2004="?",0,IF(K2004&lt;&gt;"",1,0))+IF(Q2004="?",0,IF(Q2004&lt;&gt;"",1,0))+IF(S2004="?",0,IF(S2004&lt;&gt;"",1,0))</f>
        <v>0</v>
      </c>
    </row>
    <row r="2005" spans="1:28" s="313" customFormat="1" ht="6.75" customHeight="1" thickTop="1" x14ac:dyDescent="0.2">
      <c r="A2005" s="269"/>
      <c r="B2005" s="216"/>
      <c r="C2005" s="1141"/>
      <c r="D2005" s="1134"/>
      <c r="E2005" s="215"/>
      <c r="F2005" s="215"/>
      <c r="G2005" s="215"/>
      <c r="H2005" s="1138"/>
      <c r="I2005" s="1146"/>
      <c r="J2005" s="227"/>
      <c r="K2005" s="227"/>
      <c r="L2005" s="227"/>
      <c r="M2005" s="227"/>
      <c r="N2005" s="227"/>
      <c r="O2005" s="227"/>
      <c r="P2005" s="1147"/>
      <c r="Q2005" s="1146"/>
      <c r="R2005" s="227"/>
      <c r="S2005" s="227"/>
      <c r="T2005" s="227"/>
      <c r="U2005" s="227"/>
      <c r="V2005" s="227"/>
      <c r="W2005" s="227"/>
      <c r="X2005" s="1147"/>
      <c r="Y2005" s="1243"/>
      <c r="Z2005" s="141"/>
      <c r="AA2005" s="794"/>
    </row>
    <row r="2006" spans="1:28" s="313" customFormat="1" ht="5.25" customHeight="1" thickBot="1" x14ac:dyDescent="0.25">
      <c r="A2006" s="269"/>
      <c r="B2006" s="216"/>
      <c r="C2006" s="1139"/>
      <c r="D2006" s="1135"/>
      <c r="E2006" s="1136"/>
      <c r="F2006" s="1136"/>
      <c r="G2006" s="1136"/>
      <c r="H2006" s="1140"/>
      <c r="I2006" s="1143"/>
      <c r="J2006" s="708"/>
      <c r="K2006" s="708"/>
      <c r="L2006" s="708"/>
      <c r="M2006" s="708"/>
      <c r="N2006" s="708"/>
      <c r="O2006" s="708"/>
      <c r="P2006" s="1144"/>
      <c r="Q2006" s="1143"/>
      <c r="R2006" s="708"/>
      <c r="S2006" s="708"/>
      <c r="T2006" s="708"/>
      <c r="U2006" s="708"/>
      <c r="V2006" s="708"/>
      <c r="W2006" s="708"/>
      <c r="X2006" s="1144"/>
      <c r="Y2006" s="1243"/>
      <c r="Z2006" s="141"/>
      <c r="AA2006" s="794"/>
    </row>
    <row r="2007" spans="1:28" s="313" customFormat="1" ht="24.75" customHeight="1" thickTop="1" thickBot="1" x14ac:dyDescent="0.25">
      <c r="A2007" s="272" t="s">
        <v>1586</v>
      </c>
      <c r="B2007" s="216"/>
      <c r="C2007" s="1137" t="s">
        <v>1515</v>
      </c>
      <c r="D2007" s="664"/>
      <c r="E2007" s="628"/>
      <c r="F2007" s="628"/>
      <c r="G2007" s="628"/>
      <c r="H2007" s="628"/>
      <c r="I2007" s="2313" t="s">
        <v>849</v>
      </c>
      <c r="J2007" s="2327"/>
      <c r="K2007" s="2328"/>
      <c r="L2007" s="2329"/>
      <c r="M2007" s="2329"/>
      <c r="N2007" s="1363"/>
      <c r="O2007" s="1363"/>
      <c r="P2007" s="1363"/>
      <c r="Q2007" s="2313" t="s">
        <v>849</v>
      </c>
      <c r="R2007" s="2327"/>
      <c r="S2007" s="2328"/>
      <c r="T2007" s="2330"/>
      <c r="U2007" s="2330"/>
      <c r="V2007" s="2331"/>
      <c r="W2007" s="2331"/>
      <c r="X2007" s="2318"/>
      <c r="Y2007" s="1243"/>
      <c r="Z2007" s="141"/>
      <c r="AA2007" s="794">
        <f>IF(I2007="?",0,IF(I2007&lt;&gt;"",1,0))+IF(K2007="?",0,IF(K2007&lt;&gt;"",1,0))+IF(Q2007="?",0,IF(Q2007&lt;&gt;"",1,0))+IF(S2007="?",0,IF(S2007&lt;&gt;"",1,0))</f>
        <v>0</v>
      </c>
    </row>
    <row r="2008" spans="1:28" s="313" customFormat="1" ht="5.25" customHeight="1" thickTop="1" x14ac:dyDescent="0.2">
      <c r="A2008" s="269"/>
      <c r="B2008" s="216"/>
      <c r="C2008" s="1141"/>
      <c r="D2008" s="1134"/>
      <c r="E2008" s="215"/>
      <c r="F2008" s="215"/>
      <c r="G2008" s="215"/>
      <c r="H2008" s="1138"/>
      <c r="I2008" s="1146"/>
      <c r="J2008" s="227"/>
      <c r="K2008" s="227"/>
      <c r="L2008" s="227"/>
      <c r="M2008" s="227"/>
      <c r="N2008" s="227"/>
      <c r="O2008" s="227"/>
      <c r="P2008" s="227"/>
      <c r="Q2008" s="1146"/>
      <c r="R2008" s="1148"/>
      <c r="S2008" s="1148"/>
      <c r="T2008" s="1148"/>
      <c r="U2008" s="1148"/>
      <c r="V2008" s="1148"/>
      <c r="W2008" s="1148"/>
      <c r="X2008" s="1147"/>
      <c r="Y2008" s="1243"/>
      <c r="Z2008" s="141"/>
      <c r="AA2008" s="794"/>
    </row>
    <row r="2009" spans="1:28" s="313" customFormat="1" ht="9" customHeight="1" x14ac:dyDescent="0.2">
      <c r="A2009" s="269"/>
      <c r="B2009" s="216"/>
      <c r="C2009" s="664"/>
      <c r="D2009" s="664"/>
      <c r="E2009" s="628"/>
      <c r="F2009" s="628"/>
      <c r="G2009" s="628"/>
      <c r="H2009" s="628"/>
      <c r="I2009" s="628"/>
      <c r="J2009" s="628"/>
      <c r="K2009" s="628"/>
      <c r="L2009" s="628"/>
      <c r="M2009" s="628"/>
      <c r="N2009" s="628"/>
      <c r="O2009" s="628"/>
      <c r="P2009" s="628"/>
      <c r="Q2009" s="628"/>
      <c r="R2009" s="664"/>
      <c r="S2009" s="664"/>
      <c r="T2009" s="664"/>
      <c r="U2009" s="664"/>
      <c r="V2009" s="664"/>
      <c r="W2009" s="664"/>
      <c r="X2009" s="628"/>
      <c r="Y2009" s="1243"/>
      <c r="Z2009" s="141"/>
      <c r="AA2009" s="794"/>
    </row>
    <row r="2010" spans="1:28" s="313" customFormat="1" ht="24" customHeight="1" x14ac:dyDescent="0.2">
      <c r="A2010" s="272" t="s">
        <v>1072</v>
      </c>
      <c r="B2010" s="216"/>
      <c r="C2010" s="2332" t="s">
        <v>1146</v>
      </c>
      <c r="D2010" s="2333"/>
      <c r="E2010" s="2333"/>
      <c r="F2010" s="2333"/>
      <c r="G2010" s="2333"/>
      <c r="H2010" s="2333"/>
      <c r="I2010" s="2333"/>
      <c r="J2010" s="2333"/>
      <c r="K2010" s="2333"/>
      <c r="L2010" s="2333"/>
      <c r="M2010" s="2333"/>
      <c r="N2010" s="2333"/>
      <c r="O2010" s="2333"/>
      <c r="P2010" s="2333"/>
      <c r="Q2010" s="2333"/>
      <c r="R2010" s="2333"/>
      <c r="S2010" s="2333"/>
      <c r="T2010" s="2333"/>
      <c r="U2010" s="1241"/>
      <c r="V2010" s="1213" t="s">
        <v>849</v>
      </c>
      <c r="W2010" s="93"/>
      <c r="X2010" s="1213" t="s">
        <v>849</v>
      </c>
      <c r="Y2010" s="664"/>
      <c r="Z2010" s="141"/>
      <c r="AA2010" s="794">
        <f>IF(V2010="?",0,IF(V2010&lt;&gt;"",1,0))+IF(X2010="?",0,IF(X2010&lt;&gt;"",1,0))</f>
        <v>0</v>
      </c>
    </row>
    <row r="2011" spans="1:28" s="313" customFormat="1" ht="9" customHeight="1" x14ac:dyDescent="0.2">
      <c r="A2011" s="269"/>
      <c r="B2011" s="216"/>
      <c r="C2011" s="664"/>
      <c r="D2011" s="664"/>
      <c r="E2011" s="628"/>
      <c r="F2011" s="628"/>
      <c r="G2011" s="628"/>
      <c r="H2011" s="628"/>
      <c r="I2011" s="628"/>
      <c r="J2011" s="628"/>
      <c r="K2011" s="628"/>
      <c r="L2011" s="628"/>
      <c r="M2011" s="628"/>
      <c r="N2011" s="628"/>
      <c r="O2011" s="628"/>
      <c r="P2011" s="628"/>
      <c r="Q2011" s="628"/>
      <c r="R2011" s="664"/>
      <c r="S2011" s="664"/>
      <c r="T2011" s="664"/>
      <c r="U2011" s="664"/>
      <c r="V2011" s="664"/>
      <c r="W2011" s="664"/>
      <c r="X2011" s="628"/>
      <c r="Y2011" s="1243"/>
      <c r="Z2011" s="141"/>
      <c r="AA2011" s="794"/>
    </row>
    <row r="2012" spans="1:28" s="313" customFormat="1" ht="21" customHeight="1" x14ac:dyDescent="0.2">
      <c r="A2012" s="272" t="s">
        <v>1073</v>
      </c>
      <c r="B2012" s="216"/>
      <c r="C2012" s="664"/>
      <c r="D2012" s="664"/>
      <c r="E2012" s="664"/>
      <c r="F2012" s="664"/>
      <c r="G2012" s="664"/>
      <c r="H2012" s="664" t="s">
        <v>1042</v>
      </c>
      <c r="I2012" s="2334" t="s">
        <v>849</v>
      </c>
      <c r="J2012" s="2335"/>
      <c r="K2012" s="2335"/>
      <c r="L2012" s="2335"/>
      <c r="M2012" s="2336"/>
      <c r="N2012" s="2336"/>
      <c r="O2012" s="2336"/>
      <c r="P2012" s="2336"/>
      <c r="Q2012" s="2336"/>
      <c r="R2012" s="2336"/>
      <c r="S2012" s="2336"/>
      <c r="T2012" s="2336"/>
      <c r="U2012" s="2336"/>
      <c r="V2012" s="2336"/>
      <c r="W2012" s="2336"/>
      <c r="X2012" s="2337"/>
      <c r="Y2012" s="1243"/>
      <c r="Z2012" s="141"/>
      <c r="AA2012" s="794">
        <f>IF(I2012="?",0,IF(I2012&lt;&gt;"",1,0))</f>
        <v>0</v>
      </c>
    </row>
    <row r="2013" spans="1:28" s="313" customFormat="1" ht="5.25" customHeight="1" x14ac:dyDescent="0.2">
      <c r="A2013" s="269"/>
      <c r="B2013" s="216"/>
      <c r="C2013" s="664"/>
      <c r="D2013" s="664"/>
      <c r="E2013" s="628"/>
      <c r="F2013" s="628"/>
      <c r="G2013" s="628"/>
      <c r="H2013" s="628"/>
      <c r="I2013" s="628"/>
      <c r="J2013" s="628"/>
      <c r="K2013" s="628"/>
      <c r="L2013" s="628"/>
      <c r="M2013" s="628"/>
      <c r="N2013" s="628"/>
      <c r="O2013" s="628"/>
      <c r="P2013" s="628"/>
      <c r="Q2013" s="628"/>
      <c r="R2013" s="664"/>
      <c r="S2013" s="664"/>
      <c r="T2013" s="664"/>
      <c r="U2013" s="664"/>
      <c r="V2013" s="664"/>
      <c r="W2013" s="664"/>
      <c r="X2013" s="628"/>
      <c r="Y2013" s="1243"/>
      <c r="Z2013" s="141"/>
      <c r="AA2013" s="794"/>
    </row>
    <row r="2014" spans="1:28" s="313" customFormat="1" ht="21" customHeight="1" x14ac:dyDescent="0.2">
      <c r="A2014" s="272" t="s">
        <v>1079</v>
      </c>
      <c r="B2014" s="216"/>
      <c r="C2014" s="628" t="s">
        <v>1517</v>
      </c>
      <c r="D2014" s="664"/>
      <c r="E2014" s="664"/>
      <c r="F2014" s="664"/>
      <c r="G2014" s="664"/>
      <c r="H2014" s="664"/>
      <c r="I2014" s="664"/>
      <c r="J2014" s="664"/>
      <c r="K2014" s="664"/>
      <c r="L2014" s="664"/>
      <c r="M2014" s="664"/>
      <c r="N2014" s="664"/>
      <c r="O2014" s="664"/>
      <c r="P2014" s="664"/>
      <c r="Q2014" s="1213" t="s">
        <v>849</v>
      </c>
      <c r="R2014" s="627" t="s">
        <v>1050</v>
      </c>
      <c r="S2014" s="1243"/>
      <c r="T2014" s="1213" t="s">
        <v>849</v>
      </c>
      <c r="U2014" s="627" t="s">
        <v>1051</v>
      </c>
      <c r="V2014" s="1243"/>
      <c r="W2014" s="1213" t="s">
        <v>849</v>
      </c>
      <c r="X2014" s="627" t="s">
        <v>1052</v>
      </c>
      <c r="Y2014" s="1243"/>
      <c r="Z2014" s="141"/>
      <c r="AA2014" s="794">
        <f>IF(Q2014="?",0,IF(Q2014&lt;&gt;"",1,0))+IF(T2014="?",0,IF(T2014&lt;&gt;"",1,0))+IF(W2014="?",0,IF(W2014&lt;&gt;"",1,0))</f>
        <v>0</v>
      </c>
    </row>
    <row r="2015" spans="1:28" ht="9" customHeight="1" x14ac:dyDescent="0.2">
      <c r="A2015" s="269"/>
      <c r="B2015" s="259"/>
      <c r="C2015" s="627"/>
      <c r="D2015" s="627"/>
      <c r="E2015" s="627"/>
      <c r="F2015" s="627"/>
      <c r="G2015" s="627"/>
      <c r="H2015" s="627"/>
      <c r="I2015" s="627"/>
      <c r="J2015" s="627"/>
      <c r="K2015" s="627"/>
      <c r="L2015" s="627"/>
      <c r="M2015" s="627"/>
      <c r="N2015" s="627"/>
      <c r="O2015" s="627"/>
      <c r="P2015" s="627"/>
      <c r="Q2015" s="627"/>
      <c r="R2015" s="627"/>
      <c r="S2015" s="627"/>
      <c r="T2015" s="627"/>
      <c r="U2015" s="627"/>
      <c r="V2015" s="627"/>
      <c r="W2015" s="627"/>
      <c r="X2015" s="627"/>
      <c r="Y2015" s="206"/>
      <c r="Z2015" s="175"/>
      <c r="AA2015" s="794"/>
      <c r="AB2015" s="313"/>
    </row>
    <row r="2016" spans="1:28" s="312" customFormat="1" ht="27" customHeight="1" x14ac:dyDescent="0.2">
      <c r="A2016" s="397" t="s">
        <v>219</v>
      </c>
      <c r="B2016" s="155"/>
      <c r="C2016" s="2338" t="s">
        <v>1521</v>
      </c>
      <c r="D2016" s="2339"/>
      <c r="E2016" s="2339"/>
      <c r="F2016" s="2339"/>
      <c r="G2016" s="2339"/>
      <c r="H2016" s="2339"/>
      <c r="I2016" s="2339"/>
      <c r="J2016" s="2339"/>
      <c r="K2016" s="2339"/>
      <c r="L2016" s="2339"/>
      <c r="M2016" s="2339"/>
      <c r="N2016" s="2339"/>
      <c r="O2016" s="2339"/>
      <c r="P2016" s="2339"/>
      <c r="Q2016" s="2339"/>
      <c r="R2016" s="2339"/>
      <c r="S2016" s="2339"/>
      <c r="T2016" s="2340"/>
      <c r="U2016" s="2340"/>
      <c r="V2016" s="2340"/>
      <c r="W2016" s="2340"/>
      <c r="X2016" s="2341"/>
      <c r="Y2016" s="225"/>
      <c r="Z2016" s="156"/>
      <c r="AA2016" s="794"/>
      <c r="AB2016" s="313"/>
    </row>
    <row r="2017" spans="1:28" ht="5.25" customHeight="1" x14ac:dyDescent="0.2">
      <c r="A2017" s="269"/>
      <c r="B2017" s="259"/>
      <c r="C2017" s="627"/>
      <c r="D2017" s="627"/>
      <c r="E2017" s="627"/>
      <c r="F2017" s="627"/>
      <c r="G2017" s="627"/>
      <c r="H2017" s="627"/>
      <c r="I2017" s="627"/>
      <c r="J2017" s="627"/>
      <c r="K2017" s="627"/>
      <c r="L2017" s="627"/>
      <c r="M2017" s="627"/>
      <c r="N2017" s="627"/>
      <c r="O2017" s="627"/>
      <c r="P2017" s="627"/>
      <c r="Q2017" s="627"/>
      <c r="R2017" s="627"/>
      <c r="S2017" s="627"/>
      <c r="T2017" s="627"/>
      <c r="U2017" s="627"/>
      <c r="V2017" s="627"/>
      <c r="W2017" s="627"/>
      <c r="X2017" s="627"/>
      <c r="Y2017" s="206"/>
      <c r="Z2017" s="175"/>
      <c r="AA2017" s="794"/>
      <c r="AB2017" s="313"/>
    </row>
    <row r="2018" spans="1:28" s="313" customFormat="1" ht="21" customHeight="1" x14ac:dyDescent="0.2">
      <c r="A2018" s="272" t="s">
        <v>1251</v>
      </c>
      <c r="B2018" s="216"/>
      <c r="C2018" s="2342" t="s">
        <v>1370</v>
      </c>
      <c r="D2018" s="2342"/>
      <c r="E2018" s="2342"/>
      <c r="F2018" s="2342"/>
      <c r="G2018" s="2342"/>
      <c r="H2018" s="2342"/>
      <c r="I2018" s="2342"/>
      <c r="J2018" s="2342"/>
      <c r="K2018" s="2342"/>
      <c r="L2018" s="2342"/>
      <c r="M2018" s="664"/>
      <c r="N2018" s="2343"/>
      <c r="O2018" s="2344"/>
      <c r="P2018" s="2345"/>
      <c r="Q2018" s="627" t="s">
        <v>783</v>
      </c>
      <c r="R2018" s="664"/>
      <c r="S2018" s="664"/>
      <c r="T2018" s="2343"/>
      <c r="U2018" s="2343"/>
      <c r="V2018" s="2343"/>
      <c r="W2018" s="627" t="s">
        <v>1043</v>
      </c>
      <c r="X2018" s="664"/>
      <c r="Y2018" s="664"/>
      <c r="Z2018" s="141"/>
      <c r="AA2018" s="794">
        <f>IF(N2018="?",0,IF(N2018&lt;&gt;"",1,0))+IF(T2018="?",0,IF(T2018&lt;&gt;"",1,0))</f>
        <v>0</v>
      </c>
    </row>
    <row r="2019" spans="1:28" s="313" customFormat="1" ht="5.25" customHeight="1" x14ac:dyDescent="0.2">
      <c r="A2019" s="269"/>
      <c r="B2019" s="216"/>
      <c r="C2019" s="664"/>
      <c r="D2019" s="664"/>
      <c r="E2019" s="628"/>
      <c r="F2019" s="628"/>
      <c r="G2019" s="628"/>
      <c r="H2019" s="628"/>
      <c r="I2019" s="628"/>
      <c r="J2019" s="628"/>
      <c r="K2019" s="628"/>
      <c r="L2019" s="628"/>
      <c r="M2019" s="628"/>
      <c r="N2019" s="628"/>
      <c r="O2019" s="628"/>
      <c r="P2019" s="628"/>
      <c r="Q2019" s="628"/>
      <c r="R2019" s="664"/>
      <c r="S2019" s="664"/>
      <c r="T2019" s="664"/>
      <c r="U2019" s="664"/>
      <c r="V2019" s="664"/>
      <c r="W2019" s="664"/>
      <c r="X2019" s="628"/>
      <c r="Y2019" s="1243"/>
      <c r="Z2019" s="141"/>
      <c r="AA2019" s="794"/>
    </row>
    <row r="2020" spans="1:28" s="312" customFormat="1" ht="27" customHeight="1" x14ac:dyDescent="0.2">
      <c r="A2020" s="397" t="s">
        <v>219</v>
      </c>
      <c r="B2020" s="155"/>
      <c r="C2020" s="2338" t="s">
        <v>1262</v>
      </c>
      <c r="D2020" s="2339"/>
      <c r="E2020" s="2339"/>
      <c r="F2020" s="2339"/>
      <c r="G2020" s="2339"/>
      <c r="H2020" s="2339"/>
      <c r="I2020" s="2339"/>
      <c r="J2020" s="2339"/>
      <c r="K2020" s="2339"/>
      <c r="L2020" s="2339"/>
      <c r="M2020" s="2339"/>
      <c r="N2020" s="2339"/>
      <c r="O2020" s="2339"/>
      <c r="P2020" s="2339"/>
      <c r="Q2020" s="2339"/>
      <c r="R2020" s="2339"/>
      <c r="S2020" s="2339"/>
      <c r="T2020" s="2340"/>
      <c r="U2020" s="2340"/>
      <c r="V2020" s="2340"/>
      <c r="W2020" s="2340"/>
      <c r="X2020" s="2341"/>
      <c r="Y2020" s="225"/>
      <c r="Z2020" s="156"/>
      <c r="AA2020" s="794"/>
      <c r="AB2020" s="313"/>
    </row>
    <row r="2021" spans="1:28" s="313" customFormat="1" ht="5.25" customHeight="1" x14ac:dyDescent="0.2">
      <c r="A2021" s="269"/>
      <c r="B2021" s="216"/>
      <c r="C2021" s="664"/>
      <c r="D2021" s="664"/>
      <c r="E2021" s="628"/>
      <c r="F2021" s="628"/>
      <c r="G2021" s="628"/>
      <c r="H2021" s="628"/>
      <c r="I2021" s="628"/>
      <c r="J2021" s="628"/>
      <c r="K2021" s="628"/>
      <c r="L2021" s="628"/>
      <c r="M2021" s="628"/>
      <c r="N2021" s="628"/>
      <c r="O2021" s="628"/>
      <c r="P2021" s="628"/>
      <c r="Q2021" s="628"/>
      <c r="R2021" s="664"/>
      <c r="S2021" s="664"/>
      <c r="T2021" s="664"/>
      <c r="U2021" s="664"/>
      <c r="V2021" s="664"/>
      <c r="W2021" s="664"/>
      <c r="X2021" s="628"/>
      <c r="Y2021" s="1243"/>
      <c r="Z2021" s="141"/>
      <c r="AA2021" s="794"/>
    </row>
    <row r="2022" spans="1:28" s="313" customFormat="1" ht="21" customHeight="1" x14ac:dyDescent="0.2">
      <c r="A2022" s="272" t="s">
        <v>1252</v>
      </c>
      <c r="B2022" s="216"/>
      <c r="C2022" s="2342" t="s">
        <v>1371</v>
      </c>
      <c r="D2022" s="2342"/>
      <c r="E2022" s="2342"/>
      <c r="F2022" s="2342"/>
      <c r="G2022" s="2342"/>
      <c r="H2022" s="2342"/>
      <c r="I2022" s="2342"/>
      <c r="J2022" s="2342"/>
      <c r="K2022" s="2342"/>
      <c r="L2022" s="2342"/>
      <c r="M2022" s="664"/>
      <c r="N2022" s="2343"/>
      <c r="O2022" s="2344"/>
      <c r="P2022" s="2345"/>
      <c r="Q2022" s="627" t="s">
        <v>783</v>
      </c>
      <c r="R2022" s="664"/>
      <c r="S2022" s="664"/>
      <c r="T2022" s="2343"/>
      <c r="U2022" s="2344"/>
      <c r="V2022" s="2345"/>
      <c r="W2022" s="627" t="s">
        <v>1043</v>
      </c>
      <c r="X2022" s="664"/>
      <c r="Y2022" s="664"/>
      <c r="Z2022" s="141"/>
      <c r="AA2022" s="794">
        <f>IF(N2022="?",0,IF(N2022&lt;&gt;"",1,0))+IF(T2022="?",0,IF(T2022&lt;&gt;"",1,0))</f>
        <v>0</v>
      </c>
    </row>
    <row r="2023" spans="1:28" s="313" customFormat="1" ht="9" customHeight="1" x14ac:dyDescent="0.2">
      <c r="A2023" s="269"/>
      <c r="B2023" s="259"/>
      <c r="C2023" s="627"/>
      <c r="D2023" s="627"/>
      <c r="E2023" s="627"/>
      <c r="F2023" s="627"/>
      <c r="G2023" s="627"/>
      <c r="H2023" s="627"/>
      <c r="I2023" s="627"/>
      <c r="J2023" s="627"/>
      <c r="K2023" s="627"/>
      <c r="L2023" s="627"/>
      <c r="M2023" s="627"/>
      <c r="N2023" s="627"/>
      <c r="O2023" s="627"/>
      <c r="P2023" s="627"/>
      <c r="Q2023" s="627"/>
      <c r="R2023" s="627"/>
      <c r="S2023" s="627"/>
      <c r="T2023" s="627"/>
      <c r="U2023" s="627"/>
      <c r="V2023" s="627"/>
      <c r="W2023" s="627"/>
      <c r="X2023" s="627"/>
      <c r="Y2023" s="206"/>
      <c r="Z2023" s="175"/>
      <c r="AA2023" s="794"/>
    </row>
    <row r="2024" spans="1:28" s="312" customFormat="1" ht="23.25" customHeight="1" x14ac:dyDescent="0.2">
      <c r="A2024" s="397" t="s">
        <v>219</v>
      </c>
      <c r="B2024" s="155"/>
      <c r="C2024" s="2320" t="s">
        <v>1491</v>
      </c>
      <c r="D2024" s="2321"/>
      <c r="E2024" s="2321"/>
      <c r="F2024" s="2321"/>
      <c r="G2024" s="2321"/>
      <c r="H2024" s="2321"/>
      <c r="I2024" s="2321"/>
      <c r="J2024" s="2321"/>
      <c r="K2024" s="2321"/>
      <c r="L2024" s="2321"/>
      <c r="M2024" s="2321"/>
      <c r="N2024" s="2321"/>
      <c r="O2024" s="2321"/>
      <c r="P2024" s="2321"/>
      <c r="Q2024" s="2321"/>
      <c r="R2024" s="2321"/>
      <c r="S2024" s="2321"/>
      <c r="T2024" s="2346"/>
      <c r="U2024" s="2346"/>
      <c r="V2024" s="2346"/>
      <c r="W2024" s="2346"/>
      <c r="X2024" s="2347"/>
      <c r="Y2024" s="225"/>
      <c r="Z2024" s="156"/>
      <c r="AA2024" s="794"/>
      <c r="AB2024" s="313"/>
    </row>
    <row r="2025" spans="1:28" s="313" customFormat="1" ht="5.25" customHeight="1" x14ac:dyDescent="0.2">
      <c r="A2025" s="269"/>
      <c r="B2025" s="259"/>
      <c r="C2025" s="627"/>
      <c r="D2025" s="627"/>
      <c r="E2025" s="627"/>
      <c r="F2025" s="627"/>
      <c r="G2025" s="627"/>
      <c r="H2025" s="627"/>
      <c r="I2025" s="627"/>
      <c r="J2025" s="627"/>
      <c r="K2025" s="627"/>
      <c r="L2025" s="627"/>
      <c r="M2025" s="627"/>
      <c r="N2025" s="627"/>
      <c r="O2025" s="627"/>
      <c r="P2025" s="627"/>
      <c r="Q2025" s="627"/>
      <c r="R2025" s="627"/>
      <c r="S2025" s="627"/>
      <c r="T2025" s="627"/>
      <c r="U2025" s="627"/>
      <c r="V2025" s="627"/>
      <c r="W2025" s="627"/>
      <c r="X2025" s="627"/>
      <c r="Y2025" s="206"/>
      <c r="Z2025" s="175"/>
      <c r="AA2025" s="794"/>
    </row>
    <row r="2026" spans="1:28" s="313" customFormat="1" ht="21" customHeight="1" x14ac:dyDescent="0.2">
      <c r="A2026" s="272" t="s">
        <v>1074</v>
      </c>
      <c r="B2026" s="216"/>
      <c r="C2026" s="628" t="s">
        <v>1831</v>
      </c>
      <c r="D2026" s="664"/>
      <c r="E2026" s="664"/>
      <c r="F2026" s="664"/>
      <c r="G2026" s="664"/>
      <c r="H2026" s="664"/>
      <c r="I2026" s="664"/>
      <c r="J2026" s="628"/>
      <c r="K2026" s="628"/>
      <c r="L2026" s="628"/>
      <c r="M2026" s="628"/>
      <c r="N2026" s="628"/>
      <c r="O2026" s="628"/>
      <c r="P2026" s="628"/>
      <c r="Q2026" s="628"/>
      <c r="R2026" s="628"/>
      <c r="S2026" s="628"/>
      <c r="T2026" s="2343"/>
      <c r="U2026" s="2344"/>
      <c r="V2026" s="2345"/>
      <c r="W2026" s="627" t="s">
        <v>122</v>
      </c>
      <c r="X2026" s="664"/>
      <c r="Y2026" s="664"/>
      <c r="Z2026" s="141"/>
      <c r="AA2026" s="794">
        <f>IF(T2026="?",0,IF(T2026&lt;&gt;"",1,0))</f>
        <v>0</v>
      </c>
    </row>
    <row r="2027" spans="1:28" s="313" customFormat="1" ht="5.25" customHeight="1" x14ac:dyDescent="0.2">
      <c r="A2027" s="269"/>
      <c r="B2027" s="259"/>
      <c r="C2027" s="627"/>
      <c r="D2027" s="627"/>
      <c r="E2027" s="627"/>
      <c r="F2027" s="627"/>
      <c r="G2027" s="627"/>
      <c r="H2027" s="627"/>
      <c r="I2027" s="627"/>
      <c r="J2027" s="627"/>
      <c r="K2027" s="627"/>
      <c r="L2027" s="627"/>
      <c r="M2027" s="627"/>
      <c r="N2027" s="627"/>
      <c r="O2027" s="627"/>
      <c r="P2027" s="627"/>
      <c r="Q2027" s="627"/>
      <c r="R2027" s="627"/>
      <c r="S2027" s="627"/>
      <c r="T2027" s="627"/>
      <c r="U2027" s="627"/>
      <c r="V2027" s="627"/>
      <c r="W2027" s="627"/>
      <c r="X2027" s="206"/>
      <c r="Y2027" s="206"/>
      <c r="Z2027" s="175"/>
      <c r="AA2027" s="794"/>
    </row>
    <row r="2028" spans="1:28" s="313" customFormat="1" ht="21" customHeight="1" x14ac:dyDescent="0.2">
      <c r="A2028" s="272" t="s">
        <v>1587</v>
      </c>
      <c r="B2028" s="216"/>
      <c r="C2028" s="628" t="s">
        <v>1749</v>
      </c>
      <c r="D2028" s="664"/>
      <c r="E2028" s="664"/>
      <c r="F2028" s="664"/>
      <c r="G2028" s="664"/>
      <c r="H2028" s="664"/>
      <c r="I2028" s="664"/>
      <c r="J2028" s="628"/>
      <c r="K2028" s="628"/>
      <c r="L2028" s="628"/>
      <c r="M2028" s="664"/>
      <c r="N2028" s="2348"/>
      <c r="O2028" s="2349"/>
      <c r="P2028" s="2350"/>
      <c r="Q2028" s="627" t="s">
        <v>1493</v>
      </c>
      <c r="R2028" s="628"/>
      <c r="S2028" s="628"/>
      <c r="T2028" s="2348"/>
      <c r="U2028" s="2349"/>
      <c r="V2028" s="2350"/>
      <c r="W2028" s="627" t="s">
        <v>1492</v>
      </c>
      <c r="X2028" s="664"/>
      <c r="Y2028" s="664"/>
      <c r="Z2028" s="141"/>
      <c r="AA2028" s="794">
        <f>IF(N2028="?",0,IF(N2028&lt;&gt;"",1,0))+IF(T2028="?",0,IF(T2028&lt;&gt;"",1,0))</f>
        <v>0</v>
      </c>
    </row>
    <row r="2029" spans="1:28" s="313" customFormat="1" ht="9" customHeight="1" x14ac:dyDescent="0.2">
      <c r="A2029" s="269"/>
      <c r="B2029" s="259"/>
      <c r="C2029" s="627"/>
      <c r="D2029" s="627"/>
      <c r="E2029" s="627"/>
      <c r="F2029" s="627"/>
      <c r="G2029" s="627"/>
      <c r="H2029" s="627"/>
      <c r="I2029" s="627"/>
      <c r="J2029" s="627"/>
      <c r="K2029" s="627"/>
      <c r="L2029" s="627"/>
      <c r="M2029" s="627"/>
      <c r="N2029" s="627"/>
      <c r="O2029" s="627"/>
      <c r="P2029" s="627"/>
      <c r="Q2029" s="627"/>
      <c r="R2029" s="627"/>
      <c r="S2029" s="627"/>
      <c r="T2029" s="627"/>
      <c r="U2029" s="627"/>
      <c r="V2029" s="627"/>
      <c r="W2029" s="627"/>
      <c r="X2029" s="627"/>
      <c r="Y2029" s="206"/>
      <c r="Z2029" s="175"/>
      <c r="AA2029" s="794"/>
    </row>
    <row r="2030" spans="1:28" s="313" customFormat="1" ht="36" customHeight="1" x14ac:dyDescent="0.2">
      <c r="A2030" s="746" t="s">
        <v>219</v>
      </c>
      <c r="B2030" s="221"/>
      <c r="C2030" s="1543" t="s">
        <v>1516</v>
      </c>
      <c r="D2030" s="2218"/>
      <c r="E2030" s="2218"/>
      <c r="F2030" s="2218"/>
      <c r="G2030" s="2218"/>
      <c r="H2030" s="2218"/>
      <c r="I2030" s="2218"/>
      <c r="J2030" s="2218"/>
      <c r="K2030" s="2218"/>
      <c r="L2030" s="2218"/>
      <c r="M2030" s="2218"/>
      <c r="N2030" s="2218"/>
      <c r="O2030" s="2218"/>
      <c r="P2030" s="2218"/>
      <c r="Q2030" s="2218"/>
      <c r="R2030" s="2218"/>
      <c r="S2030" s="2218"/>
      <c r="T2030" s="2218"/>
      <c r="U2030" s="2218"/>
      <c r="V2030" s="2218"/>
      <c r="W2030" s="2218"/>
      <c r="X2030" s="2219"/>
      <c r="Y2030" s="1240"/>
      <c r="Z2030" s="254"/>
      <c r="AA2030" s="794"/>
    </row>
    <row r="2031" spans="1:28" s="313" customFormat="1" ht="5.25" customHeight="1" x14ac:dyDescent="0.2">
      <c r="A2031" s="269"/>
      <c r="B2031" s="259"/>
      <c r="C2031" s="627"/>
      <c r="D2031" s="627"/>
      <c r="E2031" s="627"/>
      <c r="F2031" s="627"/>
      <c r="G2031" s="627"/>
      <c r="H2031" s="627"/>
      <c r="I2031" s="627"/>
      <c r="J2031" s="627"/>
      <c r="K2031" s="627"/>
      <c r="L2031" s="627"/>
      <c r="M2031" s="627"/>
      <c r="N2031" s="627"/>
      <c r="O2031" s="627"/>
      <c r="P2031" s="627"/>
      <c r="Q2031" s="627"/>
      <c r="R2031" s="627"/>
      <c r="S2031" s="627"/>
      <c r="T2031" s="627"/>
      <c r="U2031" s="627"/>
      <c r="V2031" s="627"/>
      <c r="W2031" s="627"/>
      <c r="X2031" s="627"/>
      <c r="Y2031" s="206"/>
      <c r="Z2031" s="175"/>
      <c r="AA2031" s="794"/>
    </row>
    <row r="2032" spans="1:28" s="313" customFormat="1" ht="12" customHeight="1" x14ac:dyDescent="0.2">
      <c r="A2032" s="269"/>
      <c r="B2032" s="216"/>
      <c r="C2032" s="242" t="s">
        <v>1495</v>
      </c>
      <c r="D2032" s="1149"/>
      <c r="E2032" s="1149"/>
      <c r="F2032" s="1149"/>
      <c r="G2032" s="1149"/>
      <c r="H2032" s="1149"/>
      <c r="I2032" s="1149"/>
      <c r="J2032" s="1149"/>
      <c r="K2032" s="1149"/>
      <c r="L2032" s="1149"/>
      <c r="M2032" s="1149"/>
      <c r="N2032" s="1149"/>
      <c r="O2032" s="1149"/>
      <c r="P2032" s="1149"/>
      <c r="Q2032" s="1149"/>
      <c r="R2032" s="1149"/>
      <c r="S2032" s="1149"/>
      <c r="T2032" s="1149"/>
      <c r="U2032" s="1149"/>
      <c r="V2032" s="1149"/>
      <c r="W2032" s="1149"/>
      <c r="X2032" s="1149"/>
      <c r="Y2032" s="1243"/>
      <c r="Z2032" s="141"/>
      <c r="AA2032" s="794"/>
    </row>
    <row r="2033" spans="1:28" s="313" customFormat="1" ht="5.25" customHeight="1" thickBot="1" x14ac:dyDescent="0.25">
      <c r="A2033" s="269"/>
      <c r="B2033" s="216"/>
      <c r="C2033" s="1139"/>
      <c r="D2033" s="1135"/>
      <c r="E2033" s="1136"/>
      <c r="F2033" s="1136"/>
      <c r="G2033" s="1143"/>
      <c r="H2033" s="708"/>
      <c r="I2033" s="708"/>
      <c r="J2033" s="708"/>
      <c r="K2033" s="708"/>
      <c r="L2033" s="708"/>
      <c r="M2033" s="708"/>
      <c r="N2033" s="708"/>
      <c r="O2033" s="708"/>
      <c r="P2033" s="708"/>
      <c r="Q2033" s="708"/>
      <c r="R2033" s="708"/>
      <c r="S2033" s="1145"/>
      <c r="T2033" s="1145"/>
      <c r="U2033" s="1145"/>
      <c r="V2033" s="1145"/>
      <c r="W2033" s="1145"/>
      <c r="X2033" s="1144"/>
      <c r="Y2033" s="1243"/>
      <c r="Z2033" s="141"/>
      <c r="AA2033" s="794"/>
    </row>
    <row r="2034" spans="1:28" s="313" customFormat="1" ht="24" customHeight="1" thickTop="1" thickBot="1" x14ac:dyDescent="0.25">
      <c r="A2034" s="1236" t="s">
        <v>1588</v>
      </c>
      <c r="B2034" s="216"/>
      <c r="C2034" s="2313" t="s">
        <v>849</v>
      </c>
      <c r="D2034" s="2314"/>
      <c r="E2034" s="2315"/>
      <c r="F2034" s="2316"/>
      <c r="G2034" s="2317"/>
      <c r="H2034" s="1363"/>
      <c r="I2034" s="1363"/>
      <c r="J2034" s="1363"/>
      <c r="K2034" s="1363"/>
      <c r="L2034" s="1363"/>
      <c r="M2034" s="1363"/>
      <c r="N2034" s="1363"/>
      <c r="O2034" s="1363"/>
      <c r="P2034" s="1363"/>
      <c r="Q2034" s="1363"/>
      <c r="R2034" s="1363"/>
      <c r="S2034" s="1363"/>
      <c r="T2034" s="1363"/>
      <c r="U2034" s="1363"/>
      <c r="V2034" s="1363"/>
      <c r="W2034" s="1363"/>
      <c r="X2034" s="2318"/>
      <c r="Y2034" s="1243"/>
      <c r="Z2034" s="141"/>
      <c r="AA2034" s="794">
        <f>IF(C2034="?",0,IF(C2034&lt;&gt;"",1,0))+IF(G2034="?",0,IF(G2034&lt;&gt;"",1,0))</f>
        <v>0</v>
      </c>
    </row>
    <row r="2035" spans="1:28" s="313" customFormat="1" ht="5.25" customHeight="1" thickTop="1" x14ac:dyDescent="0.2">
      <c r="A2035" s="269"/>
      <c r="B2035" s="216"/>
      <c r="C2035" s="1141"/>
      <c r="D2035" s="1134"/>
      <c r="E2035" s="215"/>
      <c r="F2035" s="215"/>
      <c r="G2035" s="1146"/>
      <c r="H2035" s="227"/>
      <c r="I2035" s="227"/>
      <c r="J2035" s="227"/>
      <c r="K2035" s="227"/>
      <c r="L2035" s="227"/>
      <c r="M2035" s="227"/>
      <c r="N2035" s="227"/>
      <c r="O2035" s="227"/>
      <c r="P2035" s="227"/>
      <c r="Q2035" s="227"/>
      <c r="R2035" s="227"/>
      <c r="S2035" s="227"/>
      <c r="T2035" s="227"/>
      <c r="U2035" s="227"/>
      <c r="V2035" s="227"/>
      <c r="W2035" s="227"/>
      <c r="X2035" s="1147"/>
      <c r="Y2035" s="1243"/>
      <c r="Z2035" s="141"/>
      <c r="AA2035" s="794"/>
    </row>
    <row r="2036" spans="1:28" s="313" customFormat="1" ht="9" customHeight="1" x14ac:dyDescent="0.2">
      <c r="A2036" s="265" t="str">
        <f>IF(L1979&lt;&gt;"",L1979,"")</f>
        <v/>
      </c>
      <c r="B2036" s="635"/>
      <c r="C2036" s="262"/>
      <c r="D2036" s="262"/>
      <c r="E2036" s="262"/>
      <c r="F2036" s="262"/>
      <c r="G2036" s="262"/>
      <c r="H2036" s="262"/>
      <c r="I2036" s="262"/>
      <c r="J2036" s="262"/>
      <c r="K2036" s="262"/>
      <c r="L2036" s="262"/>
      <c r="M2036" s="262"/>
      <c r="N2036" s="262"/>
      <c r="O2036" s="262"/>
      <c r="P2036" s="262"/>
      <c r="Q2036" s="262"/>
      <c r="R2036" s="262"/>
      <c r="S2036" s="262"/>
      <c r="T2036" s="262"/>
      <c r="U2036" s="262"/>
      <c r="V2036" s="262"/>
      <c r="W2036" s="262"/>
      <c r="X2036" s="262"/>
      <c r="Y2036" s="668"/>
      <c r="Z2036" s="196"/>
      <c r="AA2036" s="794"/>
    </row>
    <row r="2037" spans="1:28" s="313" customFormat="1" ht="5.25" customHeight="1" x14ac:dyDescent="0.2">
      <c r="A2037" s="269"/>
      <c r="B2037" s="1237"/>
      <c r="C2037" s="817"/>
      <c r="D2037" s="817"/>
      <c r="E2037" s="817"/>
      <c r="F2037" s="817"/>
      <c r="G2037" s="817"/>
      <c r="H2037" s="817"/>
      <c r="I2037" s="817"/>
      <c r="J2037" s="817"/>
      <c r="K2037" s="817"/>
      <c r="L2037" s="817"/>
      <c r="M2037" s="817"/>
      <c r="N2037" s="817"/>
      <c r="O2037" s="817"/>
      <c r="P2037" s="817"/>
      <c r="Q2037" s="817"/>
      <c r="R2037" s="817"/>
      <c r="S2037" s="817"/>
      <c r="T2037" s="817"/>
      <c r="U2037" s="817"/>
      <c r="V2037" s="817"/>
      <c r="W2037" s="817"/>
      <c r="X2037" s="817"/>
      <c r="Y2037" s="1238"/>
      <c r="Z2037" s="871"/>
      <c r="AA2037" s="794"/>
    </row>
    <row r="2038" spans="1:28" s="313" customFormat="1" ht="24" customHeight="1" x14ac:dyDescent="0.2">
      <c r="A2038" s="385"/>
      <c r="B2038" s="259"/>
      <c r="C2038" s="224" t="s">
        <v>1759</v>
      </c>
      <c r="D2038" s="627"/>
      <c r="E2038" s="627"/>
      <c r="F2038" s="627"/>
      <c r="G2038" s="627"/>
      <c r="H2038" s="627"/>
      <c r="I2038" s="627"/>
      <c r="J2038" s="627"/>
      <c r="K2038" s="627"/>
      <c r="L2038" s="627"/>
      <c r="M2038" s="2319" t="str">
        <f>IF(J2000&lt;&gt;"",J2000,"")</f>
        <v/>
      </c>
      <c r="N2038" s="1751"/>
      <c r="O2038" s="1751"/>
      <c r="P2038" s="1751"/>
      <c r="Q2038" s="1751"/>
      <c r="R2038" s="1751"/>
      <c r="S2038" s="1751"/>
      <c r="T2038" s="1751"/>
      <c r="U2038" s="1751"/>
      <c r="V2038" s="1751"/>
      <c r="W2038" s="1751"/>
      <c r="X2038" s="1751"/>
      <c r="Y2038" s="206"/>
      <c r="Z2038" s="175"/>
      <c r="AA2038" s="794"/>
    </row>
    <row r="2039" spans="1:28" s="764" customFormat="1" ht="5.25" customHeight="1" x14ac:dyDescent="0.2">
      <c r="A2039" s="269"/>
      <c r="B2039" s="216"/>
      <c r="C2039" s="627"/>
      <c r="D2039" s="628"/>
      <c r="E2039" s="627"/>
      <c r="F2039" s="627"/>
      <c r="G2039" s="627"/>
      <c r="H2039" s="627"/>
      <c r="I2039" s="627"/>
      <c r="J2039" s="627"/>
      <c r="K2039" s="627"/>
      <c r="L2039" s="627"/>
      <c r="M2039" s="627"/>
      <c r="N2039" s="627"/>
      <c r="O2039" s="627"/>
      <c r="P2039" s="627"/>
      <c r="Q2039" s="627"/>
      <c r="R2039" s="627"/>
      <c r="S2039" s="1241"/>
      <c r="T2039" s="1241"/>
      <c r="U2039" s="1241"/>
      <c r="V2039" s="1241"/>
      <c r="W2039" s="1241"/>
      <c r="X2039" s="1241"/>
      <c r="Y2039" s="1243"/>
      <c r="Z2039" s="141"/>
      <c r="AA2039" s="797"/>
      <c r="AB2039" s="313"/>
    </row>
    <row r="2040" spans="1:28" s="312" customFormat="1" ht="15" customHeight="1" x14ac:dyDescent="0.2">
      <c r="A2040" s="397" t="s">
        <v>219</v>
      </c>
      <c r="B2040" s="155"/>
      <c r="C2040" s="2320" t="s">
        <v>1054</v>
      </c>
      <c r="D2040" s="2321"/>
      <c r="E2040" s="2321"/>
      <c r="F2040" s="2321"/>
      <c r="G2040" s="2321"/>
      <c r="H2040" s="2321"/>
      <c r="I2040" s="2321"/>
      <c r="J2040" s="2321"/>
      <c r="K2040" s="2321"/>
      <c r="L2040" s="2321"/>
      <c r="M2040" s="2321"/>
      <c r="N2040" s="2321"/>
      <c r="O2040" s="2321"/>
      <c r="P2040" s="2321"/>
      <c r="Q2040" s="2321"/>
      <c r="R2040" s="2321"/>
      <c r="S2040" s="2321"/>
      <c r="T2040" s="2322"/>
      <c r="U2040" s="2322"/>
      <c r="V2040" s="2322"/>
      <c r="W2040" s="2322"/>
      <c r="X2040" s="2323"/>
      <c r="Y2040" s="225"/>
      <c r="Z2040" s="156"/>
      <c r="AA2040" s="794"/>
      <c r="AB2040" s="313"/>
    </row>
    <row r="2041" spans="1:28" s="313" customFormat="1" ht="9" customHeight="1" x14ac:dyDescent="0.2">
      <c r="A2041" s="269"/>
      <c r="B2041" s="259"/>
      <c r="C2041" s="627"/>
      <c r="D2041" s="627"/>
      <c r="E2041" s="627"/>
      <c r="F2041" s="627"/>
      <c r="G2041" s="627"/>
      <c r="H2041" s="627"/>
      <c r="I2041" s="627"/>
      <c r="J2041" s="627"/>
      <c r="K2041" s="627"/>
      <c r="L2041" s="627"/>
      <c r="M2041" s="627"/>
      <c r="N2041" s="627"/>
      <c r="O2041" s="627"/>
      <c r="P2041" s="627"/>
      <c r="Q2041" s="627"/>
      <c r="R2041" s="627"/>
      <c r="S2041" s="627"/>
      <c r="T2041" s="627"/>
      <c r="U2041" s="627"/>
      <c r="V2041" s="627"/>
      <c r="W2041" s="627"/>
      <c r="X2041" s="627"/>
      <c r="Y2041" s="206"/>
      <c r="Z2041" s="175"/>
      <c r="AA2041" s="794"/>
    </row>
    <row r="2042" spans="1:28" s="313" customFormat="1" ht="21" customHeight="1" x14ac:dyDescent="0.2">
      <c r="A2042" s="272" t="s">
        <v>1744</v>
      </c>
      <c r="B2042" s="216"/>
      <c r="C2042" s="627"/>
      <c r="D2042" s="1213" t="s">
        <v>849</v>
      </c>
      <c r="E2042" s="627" t="s">
        <v>1673</v>
      </c>
      <c r="F2042" s="627"/>
      <c r="G2042" s="627"/>
      <c r="H2042" s="627"/>
      <c r="I2042" s="627"/>
      <c r="J2042" s="627"/>
      <c r="K2042" s="627"/>
      <c r="L2042" s="627"/>
      <c r="M2042" s="627"/>
      <c r="N2042" s="627"/>
      <c r="O2042" s="627"/>
      <c r="P2042" s="627"/>
      <c r="Q2042" s="627"/>
      <c r="R2042" s="627"/>
      <c r="S2042" s="627"/>
      <c r="T2042" s="627"/>
      <c r="U2042" s="627"/>
      <c r="V2042" s="627"/>
      <c r="W2042" s="627"/>
      <c r="X2042" s="627"/>
      <c r="Y2042" s="206"/>
      <c r="Z2042" s="141"/>
      <c r="AA2042" s="794">
        <f>IF(D2042="?",0,IF(D2042&lt;&gt;"",1,0))</f>
        <v>0</v>
      </c>
    </row>
    <row r="2043" spans="1:28" s="764" customFormat="1" ht="5.25" customHeight="1" x14ac:dyDescent="0.2">
      <c r="A2043" s="269"/>
      <c r="B2043" s="216"/>
      <c r="C2043" s="627"/>
      <c r="D2043" s="628"/>
      <c r="E2043" s="627"/>
      <c r="F2043" s="627"/>
      <c r="G2043" s="627"/>
      <c r="H2043" s="627"/>
      <c r="I2043" s="627"/>
      <c r="J2043" s="627"/>
      <c r="K2043" s="627"/>
      <c r="L2043" s="627"/>
      <c r="M2043" s="627"/>
      <c r="N2043" s="627"/>
      <c r="O2043" s="627"/>
      <c r="P2043" s="627"/>
      <c r="Q2043" s="627"/>
      <c r="R2043" s="627"/>
      <c r="S2043" s="1241"/>
      <c r="T2043" s="1241"/>
      <c r="U2043" s="1241"/>
      <c r="V2043" s="1241"/>
      <c r="W2043" s="1241"/>
      <c r="X2043" s="1241"/>
      <c r="Y2043" s="1243"/>
      <c r="Z2043" s="141"/>
      <c r="AA2043" s="797"/>
      <c r="AB2043" s="313"/>
    </row>
    <row r="2044" spans="1:28" s="313" customFormat="1" ht="21" customHeight="1" x14ac:dyDescent="0.2">
      <c r="A2044" s="272" t="s">
        <v>1745</v>
      </c>
      <c r="B2044" s="216"/>
      <c r="C2044" s="627"/>
      <c r="D2044" s="1213" t="s">
        <v>849</v>
      </c>
      <c r="E2044" s="627" t="s">
        <v>1672</v>
      </c>
      <c r="F2044" s="627"/>
      <c r="G2044" s="627"/>
      <c r="H2044" s="627"/>
      <c r="I2044" s="627"/>
      <c r="J2044" s="627"/>
      <c r="K2044" s="627"/>
      <c r="L2044" s="627"/>
      <c r="M2044" s="627"/>
      <c r="N2044" s="627"/>
      <c r="O2044" s="627"/>
      <c r="P2044" s="627"/>
      <c r="Q2044" s="627"/>
      <c r="R2044" s="1241"/>
      <c r="S2044" s="1241"/>
      <c r="T2044" s="1241"/>
      <c r="U2044" s="1241"/>
      <c r="V2044" s="1241"/>
      <c r="W2044" s="1241"/>
      <c r="X2044" s="627"/>
      <c r="Y2044" s="206"/>
      <c r="Z2044" s="141"/>
      <c r="AA2044" s="794">
        <f>IF(D2044="?",0,IF(D2044&lt;&gt;"",1,0))</f>
        <v>0</v>
      </c>
    </row>
    <row r="2045" spans="1:28" s="764" customFormat="1" ht="5.25" customHeight="1" x14ac:dyDescent="0.2">
      <c r="A2045" s="269"/>
      <c r="B2045" s="216"/>
      <c r="C2045" s="627"/>
      <c r="D2045" s="628"/>
      <c r="E2045" s="627"/>
      <c r="F2045" s="627"/>
      <c r="G2045" s="627"/>
      <c r="H2045" s="627"/>
      <c r="I2045" s="627"/>
      <c r="J2045" s="627"/>
      <c r="K2045" s="627"/>
      <c r="L2045" s="627"/>
      <c r="M2045" s="627"/>
      <c r="N2045" s="627"/>
      <c r="O2045" s="627"/>
      <c r="P2045" s="627"/>
      <c r="Q2045" s="627"/>
      <c r="R2045" s="627"/>
      <c r="S2045" s="1241"/>
      <c r="T2045" s="1241"/>
      <c r="U2045" s="1241"/>
      <c r="V2045" s="1241"/>
      <c r="W2045" s="1241"/>
      <c r="X2045" s="1241"/>
      <c r="Y2045" s="1243"/>
      <c r="Z2045" s="141"/>
      <c r="AA2045" s="797"/>
      <c r="AB2045" s="313"/>
    </row>
    <row r="2046" spans="1:28" s="313" customFormat="1" ht="21" customHeight="1" x14ac:dyDescent="0.2">
      <c r="A2046" s="272" t="s">
        <v>1659</v>
      </c>
      <c r="B2046" s="216"/>
      <c r="C2046" s="627"/>
      <c r="D2046" s="1213" t="s">
        <v>849</v>
      </c>
      <c r="E2046" s="627" t="s">
        <v>1834</v>
      </c>
      <c r="F2046" s="627"/>
      <c r="G2046" s="627"/>
      <c r="H2046" s="627"/>
      <c r="I2046" s="627"/>
      <c r="J2046" s="627"/>
      <c r="K2046" s="627"/>
      <c r="L2046" s="627"/>
      <c r="M2046" s="627"/>
      <c r="N2046" s="1213" t="s">
        <v>849</v>
      </c>
      <c r="O2046" s="627" t="s">
        <v>1656</v>
      </c>
      <c r="P2046" s="627"/>
      <c r="Q2046" s="627"/>
      <c r="R2046" s="1241"/>
      <c r="S2046" s="1241"/>
      <c r="T2046" s="1241"/>
      <c r="U2046" s="1241"/>
      <c r="V2046" s="1241"/>
      <c r="W2046" s="1241"/>
      <c r="X2046" s="627"/>
      <c r="Y2046" s="206"/>
      <c r="Z2046" s="141"/>
      <c r="AA2046" s="794">
        <f>IF(D2046="?",0,IF(D2046&lt;&gt;"",1,0))+IF(N2046="?",0,IF(N2046&lt;&gt;"",1,0))</f>
        <v>0</v>
      </c>
    </row>
    <row r="2047" spans="1:28" s="764" customFormat="1" ht="5.25" customHeight="1" x14ac:dyDescent="0.2">
      <c r="A2047" s="269"/>
      <c r="B2047" s="216"/>
      <c r="C2047" s="627"/>
      <c r="D2047" s="628"/>
      <c r="E2047" s="627"/>
      <c r="F2047" s="627"/>
      <c r="G2047" s="627"/>
      <c r="H2047" s="627"/>
      <c r="I2047" s="627"/>
      <c r="J2047" s="627"/>
      <c r="K2047" s="627"/>
      <c r="L2047" s="627"/>
      <c r="M2047" s="627"/>
      <c r="N2047" s="627"/>
      <c r="O2047" s="627"/>
      <c r="P2047" s="627"/>
      <c r="Q2047" s="627"/>
      <c r="R2047" s="627"/>
      <c r="S2047" s="1241"/>
      <c r="T2047" s="1241"/>
      <c r="U2047" s="1241"/>
      <c r="V2047" s="1241"/>
      <c r="W2047" s="1241"/>
      <c r="X2047" s="1241"/>
      <c r="Y2047" s="1243"/>
      <c r="Z2047" s="141"/>
      <c r="AA2047" s="797"/>
      <c r="AB2047" s="313"/>
    </row>
    <row r="2048" spans="1:28" s="313" customFormat="1" ht="21" customHeight="1" x14ac:dyDescent="0.2">
      <c r="A2048" s="272" t="s">
        <v>1662</v>
      </c>
      <c r="B2048" s="216"/>
      <c r="C2048" s="627"/>
      <c r="D2048" s="1213" t="s">
        <v>849</v>
      </c>
      <c r="E2048" s="627" t="s">
        <v>1044</v>
      </c>
      <c r="F2048" s="627"/>
      <c r="G2048" s="627"/>
      <c r="H2048" s="627"/>
      <c r="I2048" s="1213" t="s">
        <v>849</v>
      </c>
      <c r="J2048" s="627" t="s">
        <v>1046</v>
      </c>
      <c r="K2048" s="627"/>
      <c r="L2048" s="627"/>
      <c r="M2048" s="627"/>
      <c r="N2048" s="1213" t="s">
        <v>849</v>
      </c>
      <c r="O2048" s="627" t="s">
        <v>1660</v>
      </c>
      <c r="P2048" s="627"/>
      <c r="Q2048" s="627"/>
      <c r="R2048" s="1241"/>
      <c r="S2048" s="1241"/>
      <c r="T2048" s="1241"/>
      <c r="U2048" s="1241"/>
      <c r="V2048" s="1241"/>
      <c r="W2048" s="1241"/>
      <c r="X2048" s="627"/>
      <c r="Y2048" s="206"/>
      <c r="Z2048" s="141"/>
      <c r="AA2048" s="794">
        <f>IF(D2048="?",0,IF(D2048&lt;&gt;"",1,0))+IF(I2048="?",0,IF(I2048&lt;&gt;"",1,0))+IF(N2048="?",0,IF(N2048&lt;&gt;"",1,0))</f>
        <v>0</v>
      </c>
    </row>
    <row r="2049" spans="1:28" s="764" customFormat="1" ht="5.25" customHeight="1" x14ac:dyDescent="0.2">
      <c r="A2049" s="269"/>
      <c r="B2049" s="216"/>
      <c r="C2049" s="627"/>
      <c r="D2049" s="628"/>
      <c r="E2049" s="627"/>
      <c r="F2049" s="627"/>
      <c r="G2049" s="627"/>
      <c r="H2049" s="627"/>
      <c r="I2049" s="627"/>
      <c r="J2049" s="627"/>
      <c r="K2049" s="627"/>
      <c r="L2049" s="627"/>
      <c r="M2049" s="627"/>
      <c r="N2049" s="627"/>
      <c r="O2049" s="627"/>
      <c r="P2049" s="627"/>
      <c r="Q2049" s="627"/>
      <c r="R2049" s="1241"/>
      <c r="S2049" s="1241"/>
      <c r="T2049" s="1241"/>
      <c r="U2049" s="1241"/>
      <c r="V2049" s="1241"/>
      <c r="W2049" s="1241"/>
      <c r="X2049" s="627"/>
      <c r="Y2049" s="1243"/>
      <c r="Z2049" s="141"/>
      <c r="AA2049" s="797"/>
      <c r="AB2049" s="313"/>
    </row>
    <row r="2050" spans="1:28" s="313" customFormat="1" ht="21" customHeight="1" x14ac:dyDescent="0.2">
      <c r="A2050" s="272" t="s">
        <v>1663</v>
      </c>
      <c r="B2050" s="216"/>
      <c r="C2050" s="627"/>
      <c r="D2050" s="1213" t="s">
        <v>849</v>
      </c>
      <c r="E2050" s="627" t="s">
        <v>1045</v>
      </c>
      <c r="F2050" s="627"/>
      <c r="G2050" s="627"/>
      <c r="H2050" s="627"/>
      <c r="I2050" s="1213" t="s">
        <v>849</v>
      </c>
      <c r="J2050" s="627" t="s">
        <v>1657</v>
      </c>
      <c r="K2050" s="627"/>
      <c r="L2050" s="627"/>
      <c r="M2050" s="627"/>
      <c r="N2050" s="1213" t="s">
        <v>849</v>
      </c>
      <c r="O2050" s="627" t="s">
        <v>1658</v>
      </c>
      <c r="P2050" s="627"/>
      <c r="Q2050" s="627"/>
      <c r="R2050" s="1241"/>
      <c r="S2050" s="1241"/>
      <c r="T2050" s="1241"/>
      <c r="U2050" s="1241"/>
      <c r="V2050" s="1241"/>
      <c r="W2050" s="1241"/>
      <c r="X2050" s="627"/>
      <c r="Y2050" s="206"/>
      <c r="Z2050" s="141"/>
      <c r="AA2050" s="794">
        <f>IF(D2050="?",0,IF(D2050&lt;&gt;"",1,0))+IF(I2050="?",0,IF(I2050&lt;&gt;"",1,0))+IF(N2050="?",0,IF(N2050&lt;&gt;"",1,0))</f>
        <v>0</v>
      </c>
    </row>
    <row r="2051" spans="1:28" s="764" customFormat="1" ht="5.25" customHeight="1" x14ac:dyDescent="0.2">
      <c r="A2051" s="269"/>
      <c r="B2051" s="216"/>
      <c r="C2051" s="627"/>
      <c r="D2051" s="628"/>
      <c r="E2051" s="628"/>
      <c r="F2051" s="628"/>
      <c r="G2051" s="628"/>
      <c r="H2051" s="628"/>
      <c r="I2051" s="628"/>
      <c r="J2051" s="628"/>
      <c r="K2051" s="628"/>
      <c r="L2051" s="628"/>
      <c r="M2051" s="627"/>
      <c r="N2051" s="627"/>
      <c r="O2051" s="628"/>
      <c r="P2051" s="628"/>
      <c r="Q2051" s="628"/>
      <c r="R2051" s="664"/>
      <c r="S2051" s="664"/>
      <c r="T2051" s="664"/>
      <c r="U2051" s="664"/>
      <c r="V2051" s="664"/>
      <c r="W2051" s="664"/>
      <c r="X2051" s="628"/>
      <c r="Y2051" s="1243"/>
      <c r="Z2051" s="141"/>
      <c r="AA2051" s="797"/>
      <c r="AB2051" s="313"/>
    </row>
    <row r="2052" spans="1:28" s="313" customFormat="1" ht="21" customHeight="1" x14ac:dyDescent="0.2">
      <c r="A2052" s="272" t="s">
        <v>1661</v>
      </c>
      <c r="B2052" s="216"/>
      <c r="C2052" s="627"/>
      <c r="D2052" s="627" t="s">
        <v>1053</v>
      </c>
      <c r="E2052" s="628"/>
      <c r="F2052" s="2324"/>
      <c r="G2052" s="2324"/>
      <c r="H2052" s="2324"/>
      <c r="I2052" s="2324"/>
      <c r="J2052" s="2324"/>
      <c r="K2052" s="1400"/>
      <c r="L2052" s="1400"/>
      <c r="M2052" s="1400"/>
      <c r="N2052" s="1400"/>
      <c r="O2052" s="1400"/>
      <c r="P2052" s="1400"/>
      <c r="Q2052" s="1400"/>
      <c r="R2052" s="1400"/>
      <c r="S2052" s="1400"/>
      <c r="T2052" s="1400"/>
      <c r="U2052" s="1400"/>
      <c r="V2052" s="1400"/>
      <c r="W2052" s="1400"/>
      <c r="X2052" s="1400"/>
      <c r="Y2052" s="206"/>
      <c r="Z2052" s="141"/>
      <c r="AA2052" s="794">
        <f>IF(F2052="?",0,IF(F2052&lt;&gt;"",1,0))</f>
        <v>0</v>
      </c>
    </row>
    <row r="2053" spans="1:28" ht="9" customHeight="1" x14ac:dyDescent="0.2">
      <c r="A2053" s="269"/>
      <c r="B2053" s="259"/>
      <c r="C2053" s="627"/>
      <c r="D2053" s="627"/>
      <c r="E2053" s="627"/>
      <c r="F2053" s="627"/>
      <c r="G2053" s="627"/>
      <c r="H2053" s="627"/>
      <c r="I2053" s="627"/>
      <c r="J2053" s="627"/>
      <c r="K2053" s="627"/>
      <c r="L2053" s="627"/>
      <c r="M2053" s="627"/>
      <c r="N2053" s="528"/>
      <c r="O2053" s="528"/>
      <c r="P2053" s="528"/>
      <c r="Q2053" s="528"/>
      <c r="R2053" s="627"/>
      <c r="S2053" s="627"/>
      <c r="T2053" s="627"/>
      <c r="U2053" s="528"/>
      <c r="V2053" s="528"/>
      <c r="W2053" s="528"/>
      <c r="X2053" s="528"/>
      <c r="Y2053" s="172"/>
      <c r="Z2053" s="175"/>
      <c r="AA2053" s="794"/>
      <c r="AB2053" s="313"/>
    </row>
    <row r="2054" spans="1:28" s="313" customFormat="1" ht="5.45" customHeight="1" x14ac:dyDescent="0.2">
      <c r="A2054" s="269"/>
      <c r="B2054" s="757"/>
      <c r="C2054" s="758"/>
      <c r="D2054" s="758"/>
      <c r="E2054" s="758"/>
      <c r="F2054" s="758"/>
      <c r="G2054" s="758"/>
      <c r="H2054" s="758"/>
      <c r="I2054" s="758"/>
      <c r="J2054" s="758"/>
      <c r="K2054" s="758"/>
      <c r="L2054" s="758"/>
      <c r="M2054" s="758"/>
      <c r="N2054" s="758"/>
      <c r="O2054" s="758"/>
      <c r="P2054" s="758"/>
      <c r="Q2054" s="758"/>
      <c r="R2054" s="758"/>
      <c r="S2054" s="758"/>
      <c r="T2054" s="758"/>
      <c r="U2054" s="758"/>
      <c r="V2054" s="669"/>
      <c r="W2054" s="669"/>
      <c r="X2054" s="669"/>
      <c r="Y2054" s="669"/>
      <c r="Z2054" s="670"/>
      <c r="AA2054" s="794"/>
    </row>
    <row r="2055" spans="1:28" s="712" customFormat="1" ht="36" customHeight="1" x14ac:dyDescent="0.2">
      <c r="A2055" s="269"/>
      <c r="B2055" s="211"/>
      <c r="C2055" s="2204" t="s">
        <v>751</v>
      </c>
      <c r="D2055" s="2325"/>
      <c r="E2055" s="2325"/>
      <c r="F2055" s="2325"/>
      <c r="G2055" s="2325"/>
      <c r="H2055" s="2325"/>
      <c r="I2055" s="2325"/>
      <c r="J2055" s="2325"/>
      <c r="K2055" s="2325"/>
      <c r="L2055" s="2325"/>
      <c r="M2055" s="2325"/>
      <c r="N2055" s="2325"/>
      <c r="O2055" s="2325"/>
      <c r="P2055" s="2325"/>
      <c r="Q2055" s="2325"/>
      <c r="R2055" s="2325"/>
      <c r="S2055" s="2325"/>
      <c r="T2055" s="2325"/>
      <c r="U2055" s="2325"/>
      <c r="V2055" s="2325"/>
      <c r="W2055" s="2325"/>
      <c r="X2055" s="2326"/>
      <c r="Y2055" s="594"/>
      <c r="Z2055" s="1231"/>
      <c r="AA2055" s="794"/>
      <c r="AB2055" s="313"/>
    </row>
    <row r="2056" spans="1:28" s="313" customFormat="1" ht="5.25" customHeight="1" x14ac:dyDescent="0.2">
      <c r="A2056" s="269"/>
      <c r="B2056" s="216"/>
      <c r="C2056" s="628"/>
      <c r="D2056" s="628"/>
      <c r="E2056" s="628"/>
      <c r="F2056" s="628"/>
      <c r="G2056" s="628"/>
      <c r="H2056" s="628"/>
      <c r="I2056" s="628"/>
      <c r="J2056" s="628"/>
      <c r="K2056" s="628"/>
      <c r="L2056" s="628"/>
      <c r="M2056" s="628"/>
      <c r="N2056" s="628"/>
      <c r="O2056" s="628"/>
      <c r="P2056" s="628"/>
      <c r="Q2056" s="628"/>
      <c r="R2056" s="628"/>
      <c r="S2056" s="628"/>
      <c r="T2056" s="628"/>
      <c r="U2056" s="628"/>
      <c r="V2056" s="628"/>
      <c r="W2056" s="628"/>
      <c r="X2056" s="628"/>
      <c r="Y2056" s="628"/>
      <c r="Z2056" s="141"/>
      <c r="AA2056" s="794"/>
    </row>
    <row r="2057" spans="1:28" s="767" customFormat="1" ht="22.5" customHeight="1" x14ac:dyDescent="0.2">
      <c r="A2057" s="269"/>
      <c r="B2057" s="759"/>
      <c r="C2057" s="624" t="s">
        <v>1047</v>
      </c>
      <c r="D2057" s="624"/>
      <c r="E2057" s="624"/>
      <c r="F2057" s="624"/>
      <c r="G2057" s="624"/>
      <c r="H2057" s="624"/>
      <c r="I2057" s="624"/>
      <c r="J2057" s="624"/>
      <c r="K2057" s="624"/>
      <c r="L2057" s="624"/>
      <c r="M2057" s="624"/>
      <c r="N2057" s="624"/>
      <c r="O2057" s="624"/>
      <c r="P2057" s="624"/>
      <c r="Q2057" s="624"/>
      <c r="R2057" s="627"/>
      <c r="S2057" s="627"/>
      <c r="T2057" s="627"/>
      <c r="U2057" s="627"/>
      <c r="V2057" s="627"/>
      <c r="W2057" s="627"/>
      <c r="X2057" s="627"/>
      <c r="Y2057" s="1228"/>
      <c r="Z2057" s="766"/>
      <c r="AA2057" s="794"/>
      <c r="AB2057" s="313"/>
    </row>
    <row r="2058" spans="1:28" s="313" customFormat="1" ht="5.25" customHeight="1" x14ac:dyDescent="0.2">
      <c r="A2058" s="269"/>
      <c r="B2058" s="216"/>
      <c r="C2058" s="628"/>
      <c r="D2058" s="1230"/>
      <c r="E2058" s="1230"/>
      <c r="F2058" s="628"/>
      <c r="G2058" s="628"/>
      <c r="H2058" s="628"/>
      <c r="I2058" s="628"/>
      <c r="J2058" s="628"/>
      <c r="K2058" s="628"/>
      <c r="L2058" s="628"/>
      <c r="M2058" s="628"/>
      <c r="N2058" s="628"/>
      <c r="O2058" s="628"/>
      <c r="P2058" s="628"/>
      <c r="Q2058" s="628"/>
      <c r="R2058" s="628"/>
      <c r="S2058" s="628"/>
      <c r="T2058" s="628"/>
      <c r="U2058" s="628"/>
      <c r="V2058" s="628"/>
      <c r="W2058" s="628"/>
      <c r="X2058" s="628"/>
      <c r="Y2058" s="628"/>
      <c r="Z2058" s="141"/>
      <c r="AA2058" s="794"/>
    </row>
    <row r="2059" spans="1:28" s="313" customFormat="1" ht="21" customHeight="1" x14ac:dyDescent="0.2">
      <c r="A2059" s="269" t="s">
        <v>1075</v>
      </c>
      <c r="B2059" s="216"/>
      <c r="C2059" s="628" t="s">
        <v>69</v>
      </c>
      <c r="D2059" s="1242"/>
      <c r="E2059" s="1242"/>
      <c r="F2059" s="628"/>
      <c r="G2059" s="628"/>
      <c r="H2059" s="628"/>
      <c r="I2059" s="1785"/>
      <c r="J2059" s="1786"/>
      <c r="K2059" s="1786"/>
      <c r="L2059" s="1786"/>
      <c r="M2059" s="1786"/>
      <c r="N2059" s="1786"/>
      <c r="O2059" s="1786"/>
      <c r="P2059" s="1786"/>
      <c r="Q2059" s="1786"/>
      <c r="R2059" s="1786"/>
      <c r="S2059" s="1786"/>
      <c r="T2059" s="1786"/>
      <c r="U2059" s="1786"/>
      <c r="V2059" s="1786"/>
      <c r="W2059" s="1786"/>
      <c r="X2059" s="1787"/>
      <c r="Y2059" s="628"/>
      <c r="Z2059" s="141"/>
      <c r="AA2059" s="794">
        <f>IF(I2059="?",0,IF(I2059&lt;&gt;"",1,0))</f>
        <v>0</v>
      </c>
    </row>
    <row r="2060" spans="1:28" s="313" customFormat="1" ht="5.25" customHeight="1" x14ac:dyDescent="0.2">
      <c r="A2060" s="269"/>
      <c r="B2060" s="216"/>
      <c r="C2060" s="627"/>
      <c r="D2060" s="1242"/>
      <c r="E2060" s="1242"/>
      <c r="F2060" s="628"/>
      <c r="G2060" s="628"/>
      <c r="H2060" s="628"/>
      <c r="I2060" s="628"/>
      <c r="J2060" s="628"/>
      <c r="K2060" s="628"/>
      <c r="L2060" s="628"/>
      <c r="M2060" s="628"/>
      <c r="N2060" s="628"/>
      <c r="O2060" s="628"/>
      <c r="P2060" s="628"/>
      <c r="Q2060" s="628"/>
      <c r="R2060" s="628"/>
      <c r="S2060" s="628"/>
      <c r="T2060" s="628"/>
      <c r="U2060" s="628"/>
      <c r="V2060" s="628"/>
      <c r="W2060" s="628"/>
      <c r="X2060" s="628"/>
      <c r="Y2060" s="628"/>
      <c r="Z2060" s="141"/>
      <c r="AA2060" s="794"/>
    </row>
    <row r="2061" spans="1:28" s="313" customFormat="1" ht="21" customHeight="1" x14ac:dyDescent="0.2">
      <c r="A2061" s="269" t="s">
        <v>1076</v>
      </c>
      <c r="B2061" s="221"/>
      <c r="C2061" s="628" t="s">
        <v>51</v>
      </c>
      <c r="D2061" s="1242"/>
      <c r="E2061" s="1242"/>
      <c r="F2061" s="628"/>
      <c r="G2061" s="628"/>
      <c r="H2061" s="628"/>
      <c r="I2061" s="1785"/>
      <c r="J2061" s="1786"/>
      <c r="K2061" s="1786"/>
      <c r="L2061" s="1786"/>
      <c r="M2061" s="1786"/>
      <c r="N2061" s="1786"/>
      <c r="O2061" s="1786"/>
      <c r="P2061" s="1786"/>
      <c r="Q2061" s="1786"/>
      <c r="R2061" s="1786"/>
      <c r="S2061" s="1786"/>
      <c r="T2061" s="1786"/>
      <c r="U2061" s="1786"/>
      <c r="V2061" s="1786"/>
      <c r="W2061" s="1786"/>
      <c r="X2061" s="1787"/>
      <c r="Y2061" s="628"/>
      <c r="Z2061" s="141"/>
      <c r="AA2061" s="794">
        <f>IF(I2061="?",0,IF(I2061&lt;&gt;"",1,0))</f>
        <v>0</v>
      </c>
    </row>
    <row r="2062" spans="1:28" s="313" customFormat="1" ht="5.25" customHeight="1" x14ac:dyDescent="0.2">
      <c r="A2062" s="269"/>
      <c r="B2062" s="216"/>
      <c r="C2062" s="627"/>
      <c r="D2062" s="1242"/>
      <c r="E2062" s="1242"/>
      <c r="F2062" s="628"/>
      <c r="G2062" s="628"/>
      <c r="H2062" s="628"/>
      <c r="I2062" s="628"/>
      <c r="J2062" s="628"/>
      <c r="K2062" s="628"/>
      <c r="L2062" s="628"/>
      <c r="M2062" s="628"/>
      <c r="N2062" s="628"/>
      <c r="O2062" s="628"/>
      <c r="P2062" s="628"/>
      <c r="Q2062" s="628"/>
      <c r="R2062" s="628"/>
      <c r="S2062" s="628"/>
      <c r="T2062" s="628"/>
      <c r="U2062" s="628"/>
      <c r="V2062" s="628"/>
      <c r="W2062" s="628"/>
      <c r="X2062" s="628"/>
      <c r="Y2062" s="628"/>
      <c r="Z2062" s="141"/>
      <c r="AA2062" s="794"/>
    </row>
    <row r="2063" spans="1:28" s="313" customFormat="1" ht="21" customHeight="1" x14ac:dyDescent="0.2">
      <c r="A2063" s="269" t="s">
        <v>1078</v>
      </c>
      <c r="B2063" s="221"/>
      <c r="C2063" s="628" t="s">
        <v>205</v>
      </c>
      <c r="D2063" s="1242"/>
      <c r="E2063" s="1242"/>
      <c r="F2063" s="628"/>
      <c r="G2063" s="628"/>
      <c r="H2063" s="628"/>
      <c r="I2063" s="1785"/>
      <c r="J2063" s="1786"/>
      <c r="K2063" s="1786"/>
      <c r="L2063" s="1786"/>
      <c r="M2063" s="1786"/>
      <c r="N2063" s="1786"/>
      <c r="O2063" s="1786"/>
      <c r="P2063" s="1786"/>
      <c r="Q2063" s="1786"/>
      <c r="R2063" s="1786"/>
      <c r="S2063" s="1786"/>
      <c r="T2063" s="1786"/>
      <c r="U2063" s="1786"/>
      <c r="V2063" s="1786"/>
      <c r="W2063" s="1786"/>
      <c r="X2063" s="1787"/>
      <c r="Y2063" s="628"/>
      <c r="Z2063" s="141"/>
      <c r="AA2063" s="794">
        <f>IF(I2063="?",0,IF(I2063&lt;&gt;"",1,0))</f>
        <v>0</v>
      </c>
    </row>
    <row r="2064" spans="1:28" s="313" customFormat="1" ht="5.25" customHeight="1" x14ac:dyDescent="0.2">
      <c r="A2064" s="269"/>
      <c r="B2064" s="214"/>
      <c r="C2064" s="215"/>
      <c r="D2064" s="215"/>
      <c r="E2064" s="215"/>
      <c r="F2064" s="215"/>
      <c r="G2064" s="215"/>
      <c r="H2064" s="215"/>
      <c r="I2064" s="215"/>
      <c r="J2064" s="215"/>
      <c r="K2064" s="215"/>
      <c r="L2064" s="215"/>
      <c r="M2064" s="215"/>
      <c r="N2064" s="215"/>
      <c r="O2064" s="215"/>
      <c r="P2064" s="215"/>
      <c r="Q2064" s="215"/>
      <c r="R2064" s="215"/>
      <c r="S2064" s="215"/>
      <c r="T2064" s="215"/>
      <c r="U2064" s="215"/>
      <c r="V2064" s="215"/>
      <c r="W2064" s="215"/>
      <c r="X2064" s="215"/>
      <c r="Y2064" s="215"/>
      <c r="Z2064" s="145"/>
      <c r="AA2064" s="794"/>
    </row>
    <row r="2065" spans="1:28" s="313" customFormat="1" ht="5.25" customHeight="1" x14ac:dyDescent="0.2">
      <c r="A2065" s="269"/>
      <c r="B2065" s="216"/>
      <c r="C2065" s="628"/>
      <c r="D2065" s="628"/>
      <c r="E2065" s="628"/>
      <c r="F2065" s="628"/>
      <c r="G2065" s="628"/>
      <c r="H2065" s="628"/>
      <c r="I2065" s="628"/>
      <c r="J2065" s="628"/>
      <c r="K2065" s="628"/>
      <c r="L2065" s="628"/>
      <c r="M2065" s="628"/>
      <c r="N2065" s="628"/>
      <c r="O2065" s="628"/>
      <c r="P2065" s="628"/>
      <c r="Q2065" s="628"/>
      <c r="R2065" s="628"/>
      <c r="S2065" s="628"/>
      <c r="T2065" s="628"/>
      <c r="U2065" s="628"/>
      <c r="V2065" s="628"/>
      <c r="W2065" s="628"/>
      <c r="X2065" s="628"/>
      <c r="Y2065" s="628"/>
      <c r="Z2065" s="141"/>
      <c r="AA2065" s="794"/>
    </row>
    <row r="2066" spans="1:28" s="711" customFormat="1" ht="36" customHeight="1" x14ac:dyDescent="0.2">
      <c r="A2066" s="269"/>
      <c r="B2066" s="211"/>
      <c r="C2066" s="2204" t="s">
        <v>750</v>
      </c>
      <c r="D2066" s="2325"/>
      <c r="E2066" s="2325"/>
      <c r="F2066" s="2325"/>
      <c r="G2066" s="2325"/>
      <c r="H2066" s="2325"/>
      <c r="I2066" s="2325"/>
      <c r="J2066" s="2325"/>
      <c r="K2066" s="2325"/>
      <c r="L2066" s="2325"/>
      <c r="M2066" s="2325"/>
      <c r="N2066" s="2325"/>
      <c r="O2066" s="2325"/>
      <c r="P2066" s="2325"/>
      <c r="Q2066" s="2325"/>
      <c r="R2066" s="2325"/>
      <c r="S2066" s="2325"/>
      <c r="T2066" s="2325"/>
      <c r="U2066" s="2325"/>
      <c r="V2066" s="2325"/>
      <c r="W2066" s="2325"/>
      <c r="X2066" s="2326"/>
      <c r="Y2066" s="594"/>
      <c r="Z2066" s="1231"/>
      <c r="AA2066" s="794"/>
      <c r="AB2066" s="313"/>
    </row>
    <row r="2067" spans="1:28" s="313" customFormat="1" ht="5.25" customHeight="1" x14ac:dyDescent="0.2">
      <c r="A2067" s="269"/>
      <c r="B2067" s="214"/>
      <c r="C2067" s="215"/>
      <c r="D2067" s="215"/>
      <c r="E2067" s="215"/>
      <c r="F2067" s="215"/>
      <c r="G2067" s="215"/>
      <c r="H2067" s="215"/>
      <c r="I2067" s="215"/>
      <c r="J2067" s="215"/>
      <c r="K2067" s="215"/>
      <c r="L2067" s="215"/>
      <c r="M2067" s="215"/>
      <c r="N2067" s="215"/>
      <c r="O2067" s="215"/>
      <c r="P2067" s="215"/>
      <c r="Q2067" s="215"/>
      <c r="R2067" s="215"/>
      <c r="S2067" s="215"/>
      <c r="T2067" s="215"/>
      <c r="U2067" s="215"/>
      <c r="V2067" s="215"/>
      <c r="W2067" s="215"/>
      <c r="X2067" s="215"/>
      <c r="Y2067" s="215"/>
      <c r="Z2067" s="145"/>
      <c r="AA2067" s="794"/>
    </row>
    <row r="2068" spans="1:28" s="313" customFormat="1" ht="5.25" customHeight="1" x14ac:dyDescent="0.2">
      <c r="A2068" s="269"/>
      <c r="B2068" s="216"/>
      <c r="C2068" s="628"/>
      <c r="D2068" s="628"/>
      <c r="E2068" s="628"/>
      <c r="F2068" s="628"/>
      <c r="G2068" s="628"/>
      <c r="H2068" s="628"/>
      <c r="I2068" s="628"/>
      <c r="J2068" s="628"/>
      <c r="K2068" s="628"/>
      <c r="L2068" s="628"/>
      <c r="M2068" s="628"/>
      <c r="N2068" s="628"/>
      <c r="O2068" s="628"/>
      <c r="P2068" s="628"/>
      <c r="Q2068" s="628"/>
      <c r="R2068" s="628"/>
      <c r="S2068" s="628"/>
      <c r="T2068" s="628"/>
      <c r="U2068" s="628"/>
      <c r="V2068" s="628"/>
      <c r="W2068" s="628"/>
      <c r="X2068" s="628"/>
      <c r="Y2068" s="628"/>
      <c r="Z2068" s="141"/>
      <c r="AA2068" s="794"/>
    </row>
    <row r="2069" spans="1:28" s="313" customFormat="1" ht="30.75" customHeight="1" x14ac:dyDescent="0.2">
      <c r="A2069" s="269" t="s">
        <v>1077</v>
      </c>
      <c r="B2069" s="216"/>
      <c r="C2069" s="1782" t="s">
        <v>837</v>
      </c>
      <c r="D2069" s="1782"/>
      <c r="E2069" s="1782"/>
      <c r="F2069" s="1782"/>
      <c r="G2069" s="1782"/>
      <c r="H2069" s="1782"/>
      <c r="I2069" s="1782"/>
      <c r="J2069" s="1782"/>
      <c r="K2069" s="1782"/>
      <c r="L2069" s="1782"/>
      <c r="M2069" s="1782"/>
      <c r="N2069" s="1675"/>
      <c r="O2069" s="1675"/>
      <c r="P2069" s="1675"/>
      <c r="Q2069" s="1675"/>
      <c r="R2069" s="1675"/>
      <c r="S2069" s="1675"/>
      <c r="T2069" s="1675"/>
      <c r="U2069" s="1229"/>
      <c r="V2069" s="1229"/>
      <c r="W2069" s="1358" t="s">
        <v>849</v>
      </c>
      <c r="X2069" s="1359"/>
      <c r="Y2069" s="628"/>
      <c r="Z2069" s="141"/>
      <c r="AA2069" s="794">
        <f>IF(W2069="?",0,IF(W2069&lt;&gt;"",1,0))</f>
        <v>0</v>
      </c>
    </row>
    <row r="2070" spans="1:28" s="313" customFormat="1" ht="10.5" customHeight="1" x14ac:dyDescent="0.2">
      <c r="A2070" s="265" t="str">
        <f>IF($L$4&lt;&gt;"",$L$4,"")</f>
        <v>00000000</v>
      </c>
      <c r="B2070" s="183"/>
      <c r="C2070" s="184"/>
      <c r="D2070" s="184"/>
      <c r="E2070" s="184"/>
      <c r="F2070" s="184"/>
      <c r="G2070" s="184"/>
      <c r="H2070" s="184"/>
      <c r="I2070" s="184"/>
      <c r="J2070" s="184"/>
      <c r="K2070" s="184"/>
      <c r="L2070" s="184"/>
      <c r="M2070" s="184"/>
      <c r="N2070" s="184"/>
      <c r="O2070" s="184"/>
      <c r="P2070" s="184"/>
      <c r="Q2070" s="184"/>
      <c r="R2070" s="184"/>
      <c r="S2070" s="184"/>
      <c r="T2070" s="184"/>
      <c r="U2070" s="184"/>
      <c r="V2070" s="184"/>
      <c r="W2070" s="184"/>
      <c r="X2070" s="184"/>
      <c r="Y2070" s="184"/>
      <c r="Z2070" s="149"/>
      <c r="AA2070" s="794"/>
    </row>
    <row r="2071" spans="1:28" s="313" customFormat="1" ht="5.25" customHeight="1" x14ac:dyDescent="0.2">
      <c r="A2071" s="269"/>
      <c r="B2071" s="757"/>
      <c r="C2071" s="758"/>
      <c r="D2071" s="758"/>
      <c r="E2071" s="758"/>
      <c r="F2071" s="758"/>
      <c r="G2071" s="758"/>
      <c r="H2071" s="758"/>
      <c r="I2071" s="758"/>
      <c r="J2071" s="758"/>
      <c r="K2071" s="758"/>
      <c r="L2071" s="758"/>
      <c r="M2071" s="758"/>
      <c r="N2071" s="758"/>
      <c r="O2071" s="758"/>
      <c r="P2071" s="758"/>
      <c r="Q2071" s="758"/>
      <c r="R2071" s="758"/>
      <c r="S2071" s="758"/>
      <c r="T2071" s="758"/>
      <c r="U2071" s="758"/>
      <c r="V2071" s="669"/>
      <c r="W2071" s="669"/>
      <c r="X2071" s="669"/>
      <c r="Y2071" s="669"/>
      <c r="Z2071" s="670"/>
      <c r="AA2071" s="794"/>
    </row>
    <row r="2072" spans="1:28" s="313" customFormat="1" ht="21" customHeight="1" x14ac:dyDescent="0.2">
      <c r="A2072" s="269"/>
      <c r="B2072" s="259"/>
      <c r="C2072" s="2361" t="s">
        <v>942</v>
      </c>
      <c r="D2072" s="2074"/>
      <c r="E2072" s="2074"/>
      <c r="F2072" s="2074"/>
      <c r="G2072" s="693" t="s">
        <v>1062</v>
      </c>
      <c r="H2072" s="1432" t="str">
        <f>$L$10</f>
        <v/>
      </c>
      <c r="I2072" s="2362"/>
      <c r="J2072" s="2362"/>
      <c r="K2072" s="2362"/>
      <c r="L2072" s="2362"/>
      <c r="M2072" s="2362"/>
      <c r="N2072" s="2362"/>
      <c r="O2072" s="2362"/>
      <c r="P2072" s="2362"/>
      <c r="Q2072" s="2362"/>
      <c r="R2072" s="2362"/>
      <c r="S2072" s="2362"/>
      <c r="T2072" s="2363"/>
      <c r="U2072" s="2364" t="str">
        <f>$L$4</f>
        <v>00000000</v>
      </c>
      <c r="V2072" s="2365"/>
      <c r="W2072" s="2365"/>
      <c r="X2072" s="2366"/>
      <c r="Y2072" s="672"/>
      <c r="Z2072" s="175"/>
      <c r="AA2072" s="794">
        <f>IF(SUM(AA2073:AA2146)&gt;0,10000,0)</f>
        <v>0</v>
      </c>
    </row>
    <row r="2073" spans="1:28" ht="9" customHeight="1" x14ac:dyDescent="0.2">
      <c r="A2073" s="269"/>
      <c r="B2073" s="150"/>
      <c r="C2073" s="628"/>
      <c r="D2073" s="628"/>
      <c r="E2073" s="628"/>
      <c r="F2073" s="628"/>
      <c r="G2073" s="628"/>
      <c r="H2073" s="628"/>
      <c r="I2073" s="628"/>
      <c r="J2073" s="628"/>
      <c r="K2073" s="628"/>
      <c r="L2073" s="628"/>
      <c r="M2073" s="628"/>
      <c r="N2073" s="628"/>
      <c r="O2073" s="628"/>
      <c r="P2073" s="628"/>
      <c r="Q2073" s="628"/>
      <c r="R2073" s="628"/>
      <c r="S2073" s="628"/>
      <c r="T2073" s="628"/>
      <c r="U2073" s="628"/>
      <c r="V2073" s="628"/>
      <c r="W2073" s="628"/>
      <c r="X2073" s="628"/>
      <c r="Y2073" s="179"/>
      <c r="Z2073" s="175"/>
      <c r="AA2073" s="794"/>
      <c r="AB2073" s="313"/>
    </row>
    <row r="2074" spans="1:28" ht="21" customHeight="1" x14ac:dyDescent="0.2">
      <c r="A2074" s="272" t="s">
        <v>1070</v>
      </c>
      <c r="B2074" s="150"/>
      <c r="C2074" s="628"/>
      <c r="D2074" s="664"/>
      <c r="E2074" s="664" t="s">
        <v>1141</v>
      </c>
      <c r="F2074" s="2351"/>
      <c r="G2074" s="2352"/>
      <c r="H2074" s="2352"/>
      <c r="I2074" s="2352"/>
      <c r="J2074" s="2352"/>
      <c r="K2074" s="2352"/>
      <c r="L2074" s="2352"/>
      <c r="M2074" s="2352"/>
      <c r="N2074" s="2352"/>
      <c r="O2074" s="2352"/>
      <c r="P2074" s="2352"/>
      <c r="Q2074" s="2352"/>
      <c r="R2074" s="2352"/>
      <c r="S2074" s="2352"/>
      <c r="T2074" s="2352"/>
      <c r="U2074" s="2352"/>
      <c r="V2074" s="2352"/>
      <c r="W2074" s="2352"/>
      <c r="X2074" s="2352"/>
      <c r="Y2074" s="179"/>
      <c r="Z2074" s="175"/>
      <c r="AA2074" s="794">
        <f>IF(F2074="?",0,IF(F2074&lt;&gt;"",1,0))</f>
        <v>0</v>
      </c>
      <c r="AB2074" s="313"/>
    </row>
    <row r="2075" spans="1:28" s="313" customFormat="1" ht="5.25" customHeight="1" x14ac:dyDescent="0.2">
      <c r="A2075" s="269"/>
      <c r="B2075" s="216"/>
      <c r="C2075" s="664"/>
      <c r="D2075" s="664"/>
      <c r="E2075" s="628"/>
      <c r="F2075" s="628"/>
      <c r="G2075" s="628"/>
      <c r="H2075" s="628"/>
      <c r="I2075" s="628"/>
      <c r="J2075" s="628"/>
      <c r="K2075" s="628"/>
      <c r="L2075" s="628"/>
      <c r="M2075" s="628"/>
      <c r="N2075" s="628"/>
      <c r="O2075" s="628"/>
      <c r="P2075" s="628"/>
      <c r="Q2075" s="628"/>
      <c r="R2075" s="664"/>
      <c r="S2075" s="664"/>
      <c r="T2075" s="664"/>
      <c r="U2075" s="664"/>
      <c r="V2075" s="664"/>
      <c r="W2075" s="664"/>
      <c r="X2075" s="628"/>
      <c r="Y2075" s="1232"/>
      <c r="Z2075" s="141"/>
      <c r="AA2075" s="794"/>
    </row>
    <row r="2076" spans="1:28" ht="21" customHeight="1" x14ac:dyDescent="0.2">
      <c r="A2076" s="272" t="s">
        <v>1071</v>
      </c>
      <c r="B2076" s="150"/>
      <c r="C2076" s="628"/>
      <c r="D2076" s="628"/>
      <c r="E2076" s="664" t="s">
        <v>799</v>
      </c>
      <c r="F2076" s="2351"/>
      <c r="G2076" s="2352"/>
      <c r="H2076" s="628"/>
      <c r="I2076" s="664" t="s">
        <v>693</v>
      </c>
      <c r="J2076" s="2351"/>
      <c r="K2076" s="2352"/>
      <c r="L2076" s="2352"/>
      <c r="M2076" s="2352"/>
      <c r="N2076" s="2352"/>
      <c r="O2076" s="2352"/>
      <c r="P2076" s="2352"/>
      <c r="Q2076" s="2352"/>
      <c r="R2076" s="2352"/>
      <c r="S2076" s="2352"/>
      <c r="T2076" s="2352"/>
      <c r="U2076" s="2352"/>
      <c r="V2076" s="2352"/>
      <c r="W2076" s="2352"/>
      <c r="X2076" s="2352"/>
      <c r="Y2076" s="179"/>
      <c r="Z2076" s="175"/>
      <c r="AA2076" s="794">
        <f>IF(F2076="?",0,IF(F2076&lt;&gt;"",1,0))+IF(J2076="?",0,IF(J2076&lt;&gt;"",1,0))</f>
        <v>0</v>
      </c>
      <c r="AB2076" s="313"/>
    </row>
    <row r="2077" spans="1:28" ht="9" customHeight="1" x14ac:dyDescent="0.2">
      <c r="A2077" s="269"/>
      <c r="B2077" s="259"/>
      <c r="C2077" s="627"/>
      <c r="D2077" s="627"/>
      <c r="E2077" s="627"/>
      <c r="F2077" s="627"/>
      <c r="G2077" s="627"/>
      <c r="H2077" s="627"/>
      <c r="I2077" s="627"/>
      <c r="J2077" s="627"/>
      <c r="K2077" s="627"/>
      <c r="L2077" s="627"/>
      <c r="M2077" s="627"/>
      <c r="N2077" s="627"/>
      <c r="O2077" s="627"/>
      <c r="P2077" s="627"/>
      <c r="Q2077" s="627"/>
      <c r="R2077" s="627"/>
      <c r="S2077" s="627"/>
      <c r="T2077" s="627"/>
      <c r="U2077" s="627"/>
      <c r="V2077" s="627"/>
      <c r="W2077" s="627"/>
      <c r="X2077" s="627"/>
      <c r="Y2077" s="206"/>
      <c r="Z2077" s="175"/>
      <c r="AA2077" s="794"/>
      <c r="AB2077" s="313"/>
    </row>
    <row r="2078" spans="1:28" s="313" customFormat="1" ht="12" customHeight="1" x14ac:dyDescent="0.2">
      <c r="A2078" s="269"/>
      <c r="B2078" s="216"/>
      <c r="C2078" s="1139"/>
      <c r="D2078" s="1135"/>
      <c r="E2078" s="1136"/>
      <c r="F2078" s="1136"/>
      <c r="G2078" s="1136"/>
      <c r="H2078" s="1142"/>
      <c r="I2078" s="2353" t="s">
        <v>1489</v>
      </c>
      <c r="J2078" s="2354"/>
      <c r="K2078" s="2354"/>
      <c r="L2078" s="2354"/>
      <c r="M2078" s="2354"/>
      <c r="N2078" s="2354"/>
      <c r="O2078" s="2354"/>
      <c r="P2078" s="2354"/>
      <c r="Q2078" s="2355" t="s">
        <v>1490</v>
      </c>
      <c r="R2078" s="2356"/>
      <c r="S2078" s="2356"/>
      <c r="T2078" s="2356"/>
      <c r="U2078" s="2356"/>
      <c r="V2078" s="2356"/>
      <c r="W2078" s="2356"/>
      <c r="X2078" s="2357"/>
      <c r="Y2078" s="1232"/>
      <c r="Z2078" s="141"/>
      <c r="AA2078" s="794"/>
    </row>
    <row r="2079" spans="1:28" s="313" customFormat="1" ht="7.5" customHeight="1" thickBot="1" x14ac:dyDescent="0.25">
      <c r="A2079" s="269"/>
      <c r="B2079" s="216"/>
      <c r="C2079" s="1139"/>
      <c r="D2079" s="1135"/>
      <c r="E2079" s="1136"/>
      <c r="F2079" s="1136"/>
      <c r="G2079" s="1136"/>
      <c r="H2079" s="1140"/>
      <c r="I2079" s="1143"/>
      <c r="J2079" s="708"/>
      <c r="K2079" s="708"/>
      <c r="L2079" s="708"/>
      <c r="M2079" s="708"/>
      <c r="N2079" s="708"/>
      <c r="O2079" s="708"/>
      <c r="P2079" s="708"/>
      <c r="Q2079" s="1143"/>
      <c r="R2079" s="1145"/>
      <c r="S2079" s="1145"/>
      <c r="T2079" s="1145"/>
      <c r="U2079" s="1145"/>
      <c r="V2079" s="1145"/>
      <c r="W2079" s="1145"/>
      <c r="X2079" s="1144"/>
      <c r="Y2079" s="1232"/>
      <c r="Z2079" s="141"/>
      <c r="AA2079" s="794"/>
    </row>
    <row r="2080" spans="1:28" s="313" customFormat="1" ht="24.75" customHeight="1" thickTop="1" thickBot="1" x14ac:dyDescent="0.25">
      <c r="A2080" s="272" t="s">
        <v>1585</v>
      </c>
      <c r="B2080" s="216"/>
      <c r="C2080" s="2358" t="s">
        <v>1535</v>
      </c>
      <c r="D2080" s="2359"/>
      <c r="E2080" s="2359"/>
      <c r="F2080" s="2359"/>
      <c r="G2080" s="2359"/>
      <c r="H2080" s="2360"/>
      <c r="I2080" s="2313" t="s">
        <v>849</v>
      </c>
      <c r="J2080" s="2327"/>
      <c r="K2080" s="2328"/>
      <c r="L2080" s="2329"/>
      <c r="M2080" s="2329"/>
      <c r="N2080" s="1363"/>
      <c r="O2080" s="1363"/>
      <c r="P2080" s="1363"/>
      <c r="Q2080" s="2313" t="s">
        <v>849</v>
      </c>
      <c r="R2080" s="2327"/>
      <c r="S2080" s="2328"/>
      <c r="T2080" s="2330"/>
      <c r="U2080" s="2330"/>
      <c r="V2080" s="2331"/>
      <c r="W2080" s="2331"/>
      <c r="X2080" s="2318"/>
      <c r="Y2080" s="1243"/>
      <c r="Z2080" s="141"/>
      <c r="AA2080" s="794">
        <f>IF(I2080="?",0,IF(I2080&lt;&gt;"",1,0))+IF(K2080="?",0,IF(K2080&lt;&gt;"",1,0))+IF(Q2080="?",0,IF(Q2080&lt;&gt;"",1,0))+IF(S2080="?",0,IF(S2080&lt;&gt;"",1,0))</f>
        <v>0</v>
      </c>
    </row>
    <row r="2081" spans="1:28" s="313" customFormat="1" ht="6.75" customHeight="1" thickTop="1" x14ac:dyDescent="0.2">
      <c r="A2081" s="269"/>
      <c r="B2081" s="216"/>
      <c r="C2081" s="1141"/>
      <c r="D2081" s="1134"/>
      <c r="E2081" s="215"/>
      <c r="F2081" s="215"/>
      <c r="G2081" s="215"/>
      <c r="H2081" s="1138"/>
      <c r="I2081" s="1146"/>
      <c r="J2081" s="227"/>
      <c r="K2081" s="227"/>
      <c r="L2081" s="227"/>
      <c r="M2081" s="227"/>
      <c r="N2081" s="227"/>
      <c r="O2081" s="227"/>
      <c r="P2081" s="1147"/>
      <c r="Q2081" s="1146"/>
      <c r="R2081" s="227"/>
      <c r="S2081" s="227"/>
      <c r="T2081" s="227"/>
      <c r="U2081" s="227"/>
      <c r="V2081" s="227"/>
      <c r="W2081" s="227"/>
      <c r="X2081" s="1147"/>
      <c r="Y2081" s="1243"/>
      <c r="Z2081" s="141"/>
      <c r="AA2081" s="794"/>
    </row>
    <row r="2082" spans="1:28" s="313" customFormat="1" ht="5.25" customHeight="1" thickBot="1" x14ac:dyDescent="0.25">
      <c r="A2082" s="269"/>
      <c r="B2082" s="216"/>
      <c r="C2082" s="1139"/>
      <c r="D2082" s="1135"/>
      <c r="E2082" s="1136"/>
      <c r="F2082" s="1136"/>
      <c r="G2082" s="1136"/>
      <c r="H2082" s="1140"/>
      <c r="I2082" s="1143"/>
      <c r="J2082" s="708"/>
      <c r="K2082" s="708"/>
      <c r="L2082" s="708"/>
      <c r="M2082" s="708"/>
      <c r="N2082" s="708"/>
      <c r="O2082" s="708"/>
      <c r="P2082" s="1144"/>
      <c r="Q2082" s="1143"/>
      <c r="R2082" s="708"/>
      <c r="S2082" s="708"/>
      <c r="T2082" s="708"/>
      <c r="U2082" s="708"/>
      <c r="V2082" s="708"/>
      <c r="W2082" s="708"/>
      <c r="X2082" s="1144"/>
      <c r="Y2082" s="1243"/>
      <c r="Z2082" s="141"/>
      <c r="AA2082" s="794"/>
    </row>
    <row r="2083" spans="1:28" s="313" customFormat="1" ht="24.75" customHeight="1" thickTop="1" thickBot="1" x14ac:dyDescent="0.25">
      <c r="A2083" s="272" t="s">
        <v>1586</v>
      </c>
      <c r="B2083" s="216"/>
      <c r="C2083" s="1137" t="s">
        <v>1515</v>
      </c>
      <c r="D2083" s="664"/>
      <c r="E2083" s="628"/>
      <c r="F2083" s="628"/>
      <c r="G2083" s="628"/>
      <c r="H2083" s="628"/>
      <c r="I2083" s="2313" t="s">
        <v>849</v>
      </c>
      <c r="J2083" s="2327"/>
      <c r="K2083" s="2328"/>
      <c r="L2083" s="2329"/>
      <c r="M2083" s="2329"/>
      <c r="N2083" s="1363"/>
      <c r="O2083" s="1363"/>
      <c r="P2083" s="1363"/>
      <c r="Q2083" s="2313" t="s">
        <v>849</v>
      </c>
      <c r="R2083" s="2327"/>
      <c r="S2083" s="2328"/>
      <c r="T2083" s="2330"/>
      <c r="U2083" s="2330"/>
      <c r="V2083" s="2331"/>
      <c r="W2083" s="2331"/>
      <c r="X2083" s="2318"/>
      <c r="Y2083" s="1243"/>
      <c r="Z2083" s="141"/>
      <c r="AA2083" s="794">
        <f>IF(I2083="?",0,IF(I2083&lt;&gt;"",1,0))+IF(K2083="?",0,IF(K2083&lt;&gt;"",1,0))+IF(Q2083="?",0,IF(Q2083&lt;&gt;"",1,0))+IF(S2083="?",0,IF(S2083&lt;&gt;"",1,0))</f>
        <v>0</v>
      </c>
    </row>
    <row r="2084" spans="1:28" s="313" customFormat="1" ht="5.25" customHeight="1" thickTop="1" x14ac:dyDescent="0.2">
      <c r="A2084" s="269"/>
      <c r="B2084" s="216"/>
      <c r="C2084" s="1141"/>
      <c r="D2084" s="1134"/>
      <c r="E2084" s="215"/>
      <c r="F2084" s="215"/>
      <c r="G2084" s="215"/>
      <c r="H2084" s="1138"/>
      <c r="I2084" s="1146"/>
      <c r="J2084" s="227"/>
      <c r="K2084" s="227"/>
      <c r="L2084" s="227"/>
      <c r="M2084" s="227"/>
      <c r="N2084" s="227"/>
      <c r="O2084" s="227"/>
      <c r="P2084" s="227"/>
      <c r="Q2084" s="1146"/>
      <c r="R2084" s="1148"/>
      <c r="S2084" s="1148"/>
      <c r="T2084" s="1148"/>
      <c r="U2084" s="1148"/>
      <c r="V2084" s="1148"/>
      <c r="W2084" s="1148"/>
      <c r="X2084" s="1147"/>
      <c r="Y2084" s="1243"/>
      <c r="Z2084" s="141"/>
      <c r="AA2084" s="794"/>
    </row>
    <row r="2085" spans="1:28" s="313" customFormat="1" ht="9" customHeight="1" x14ac:dyDescent="0.2">
      <c r="A2085" s="269"/>
      <c r="B2085" s="216"/>
      <c r="C2085" s="664"/>
      <c r="D2085" s="664"/>
      <c r="E2085" s="628"/>
      <c r="F2085" s="628"/>
      <c r="G2085" s="628"/>
      <c r="H2085" s="628"/>
      <c r="I2085" s="628"/>
      <c r="J2085" s="628"/>
      <c r="K2085" s="628"/>
      <c r="L2085" s="628"/>
      <c r="M2085" s="628"/>
      <c r="N2085" s="628"/>
      <c r="O2085" s="628"/>
      <c r="P2085" s="628"/>
      <c r="Q2085" s="628"/>
      <c r="R2085" s="664"/>
      <c r="S2085" s="664"/>
      <c r="T2085" s="664"/>
      <c r="U2085" s="664"/>
      <c r="V2085" s="664"/>
      <c r="W2085" s="664"/>
      <c r="X2085" s="628"/>
      <c r="Y2085" s="1243"/>
      <c r="Z2085" s="141"/>
      <c r="AA2085" s="794"/>
    </row>
    <row r="2086" spans="1:28" s="313" customFormat="1" ht="24" customHeight="1" x14ac:dyDescent="0.2">
      <c r="A2086" s="272" t="s">
        <v>1072</v>
      </c>
      <c r="B2086" s="216"/>
      <c r="C2086" s="2332" t="s">
        <v>1146</v>
      </c>
      <c r="D2086" s="2333"/>
      <c r="E2086" s="2333"/>
      <c r="F2086" s="2333"/>
      <c r="G2086" s="2333"/>
      <c r="H2086" s="2333"/>
      <c r="I2086" s="2333"/>
      <c r="J2086" s="2333"/>
      <c r="K2086" s="2333"/>
      <c r="L2086" s="2333"/>
      <c r="M2086" s="2333"/>
      <c r="N2086" s="2333"/>
      <c r="O2086" s="2333"/>
      <c r="P2086" s="2333"/>
      <c r="Q2086" s="2333"/>
      <c r="R2086" s="2333"/>
      <c r="S2086" s="2333"/>
      <c r="T2086" s="2333"/>
      <c r="U2086" s="1241"/>
      <c r="V2086" s="1213" t="s">
        <v>849</v>
      </c>
      <c r="W2086" s="93"/>
      <c r="X2086" s="1213" t="s">
        <v>849</v>
      </c>
      <c r="Y2086" s="664"/>
      <c r="Z2086" s="141"/>
      <c r="AA2086" s="794">
        <f>IF(V2086="?",0,IF(V2086&lt;&gt;"",1,0))+IF(X2086="?",0,IF(X2086&lt;&gt;"",1,0))</f>
        <v>0</v>
      </c>
    </row>
    <row r="2087" spans="1:28" s="313" customFormat="1" ht="9" customHeight="1" x14ac:dyDescent="0.2">
      <c r="A2087" s="269"/>
      <c r="B2087" s="216"/>
      <c r="C2087" s="664"/>
      <c r="D2087" s="664"/>
      <c r="E2087" s="628"/>
      <c r="F2087" s="628"/>
      <c r="G2087" s="628"/>
      <c r="H2087" s="628"/>
      <c r="I2087" s="628"/>
      <c r="J2087" s="628"/>
      <c r="K2087" s="628"/>
      <c r="L2087" s="628"/>
      <c r="M2087" s="628"/>
      <c r="N2087" s="628"/>
      <c r="O2087" s="628"/>
      <c r="P2087" s="628"/>
      <c r="Q2087" s="628"/>
      <c r="R2087" s="664"/>
      <c r="S2087" s="664"/>
      <c r="T2087" s="664"/>
      <c r="U2087" s="664"/>
      <c r="V2087" s="664"/>
      <c r="W2087" s="664"/>
      <c r="X2087" s="628"/>
      <c r="Y2087" s="1243"/>
      <c r="Z2087" s="141"/>
      <c r="AA2087" s="794"/>
    </row>
    <row r="2088" spans="1:28" s="313" customFormat="1" ht="21" customHeight="1" x14ac:dyDescent="0.2">
      <c r="A2088" s="272" t="s">
        <v>1073</v>
      </c>
      <c r="B2088" s="216"/>
      <c r="C2088" s="664"/>
      <c r="D2088" s="664"/>
      <c r="E2088" s="664"/>
      <c r="F2088" s="664"/>
      <c r="G2088" s="664"/>
      <c r="H2088" s="664" t="s">
        <v>1042</v>
      </c>
      <c r="I2088" s="2334" t="s">
        <v>849</v>
      </c>
      <c r="J2088" s="2335"/>
      <c r="K2088" s="2335"/>
      <c r="L2088" s="2335"/>
      <c r="M2088" s="2336"/>
      <c r="N2088" s="2336"/>
      <c r="O2088" s="2336"/>
      <c r="P2088" s="2336"/>
      <c r="Q2088" s="2336"/>
      <c r="R2088" s="2336"/>
      <c r="S2088" s="2336"/>
      <c r="T2088" s="2336"/>
      <c r="U2088" s="2336"/>
      <c r="V2088" s="2336"/>
      <c r="W2088" s="2336"/>
      <c r="X2088" s="2337"/>
      <c r="Y2088" s="1243"/>
      <c r="Z2088" s="141"/>
      <c r="AA2088" s="794">
        <f>IF(I2088="?",0,IF(I2088&lt;&gt;"",1,0))</f>
        <v>0</v>
      </c>
    </row>
    <row r="2089" spans="1:28" s="313" customFormat="1" ht="5.25" customHeight="1" x14ac:dyDescent="0.2">
      <c r="A2089" s="269"/>
      <c r="B2089" s="216"/>
      <c r="C2089" s="664"/>
      <c r="D2089" s="664"/>
      <c r="E2089" s="628"/>
      <c r="F2089" s="628"/>
      <c r="G2089" s="628"/>
      <c r="H2089" s="628"/>
      <c r="I2089" s="628"/>
      <c r="J2089" s="628"/>
      <c r="K2089" s="628"/>
      <c r="L2089" s="628"/>
      <c r="M2089" s="628"/>
      <c r="N2089" s="628"/>
      <c r="O2089" s="628"/>
      <c r="P2089" s="628"/>
      <c r="Q2089" s="628"/>
      <c r="R2089" s="664"/>
      <c r="S2089" s="664"/>
      <c r="T2089" s="664"/>
      <c r="U2089" s="664"/>
      <c r="V2089" s="664"/>
      <c r="W2089" s="664"/>
      <c r="X2089" s="628"/>
      <c r="Y2089" s="1243"/>
      <c r="Z2089" s="141"/>
      <c r="AA2089" s="794"/>
    </row>
    <row r="2090" spans="1:28" s="313" customFormat="1" ht="21" customHeight="1" x14ac:dyDescent="0.2">
      <c r="A2090" s="272" t="s">
        <v>1079</v>
      </c>
      <c r="B2090" s="216"/>
      <c r="C2090" s="628" t="s">
        <v>1517</v>
      </c>
      <c r="D2090" s="664"/>
      <c r="E2090" s="664"/>
      <c r="F2090" s="664"/>
      <c r="G2090" s="664"/>
      <c r="H2090" s="664"/>
      <c r="I2090" s="664"/>
      <c r="J2090" s="664"/>
      <c r="K2090" s="664"/>
      <c r="L2090" s="664"/>
      <c r="M2090" s="664"/>
      <c r="N2090" s="664"/>
      <c r="O2090" s="664"/>
      <c r="P2090" s="664"/>
      <c r="Q2090" s="1213" t="s">
        <v>849</v>
      </c>
      <c r="R2090" s="627" t="s">
        <v>1050</v>
      </c>
      <c r="S2090" s="1243"/>
      <c r="T2090" s="1213" t="s">
        <v>849</v>
      </c>
      <c r="U2090" s="627" t="s">
        <v>1051</v>
      </c>
      <c r="V2090" s="1243"/>
      <c r="W2090" s="1213" t="s">
        <v>849</v>
      </c>
      <c r="X2090" s="627" t="s">
        <v>1052</v>
      </c>
      <c r="Y2090" s="1243"/>
      <c r="Z2090" s="141"/>
      <c r="AA2090" s="794">
        <f>IF(Q2090="?",0,IF(Q2090&lt;&gt;"",1,0))+IF(T2090="?",0,IF(T2090&lt;&gt;"",1,0))+IF(W2090="?",0,IF(W2090&lt;&gt;"",1,0))</f>
        <v>0</v>
      </c>
    </row>
    <row r="2091" spans="1:28" ht="9" customHeight="1" x14ac:dyDescent="0.2">
      <c r="A2091" s="269"/>
      <c r="B2091" s="259"/>
      <c r="C2091" s="627"/>
      <c r="D2091" s="627"/>
      <c r="E2091" s="627"/>
      <c r="F2091" s="627"/>
      <c r="G2091" s="627"/>
      <c r="H2091" s="627"/>
      <c r="I2091" s="627"/>
      <c r="J2091" s="627"/>
      <c r="K2091" s="627"/>
      <c r="L2091" s="627"/>
      <c r="M2091" s="627"/>
      <c r="N2091" s="627"/>
      <c r="O2091" s="627"/>
      <c r="P2091" s="627"/>
      <c r="Q2091" s="627"/>
      <c r="R2091" s="627"/>
      <c r="S2091" s="627"/>
      <c r="T2091" s="627"/>
      <c r="U2091" s="627"/>
      <c r="V2091" s="627"/>
      <c r="W2091" s="627"/>
      <c r="X2091" s="627"/>
      <c r="Y2091" s="206"/>
      <c r="Z2091" s="175"/>
      <c r="AA2091" s="794"/>
      <c r="AB2091" s="313"/>
    </row>
    <row r="2092" spans="1:28" s="312" customFormat="1" ht="27" customHeight="1" x14ac:dyDescent="0.2">
      <c r="A2092" s="397" t="s">
        <v>219</v>
      </c>
      <c r="B2092" s="155"/>
      <c r="C2092" s="2338" t="s">
        <v>1521</v>
      </c>
      <c r="D2092" s="2339"/>
      <c r="E2092" s="2339"/>
      <c r="F2092" s="2339"/>
      <c r="G2092" s="2339"/>
      <c r="H2092" s="2339"/>
      <c r="I2092" s="2339"/>
      <c r="J2092" s="2339"/>
      <c r="K2092" s="2339"/>
      <c r="L2092" s="2339"/>
      <c r="M2092" s="2339"/>
      <c r="N2092" s="2339"/>
      <c r="O2092" s="2339"/>
      <c r="P2092" s="2339"/>
      <c r="Q2092" s="2339"/>
      <c r="R2092" s="2339"/>
      <c r="S2092" s="2339"/>
      <c r="T2092" s="2340"/>
      <c r="U2092" s="2340"/>
      <c r="V2092" s="2340"/>
      <c r="W2092" s="2340"/>
      <c r="X2092" s="2341"/>
      <c r="Y2092" s="225"/>
      <c r="Z2092" s="156"/>
      <c r="AA2092" s="794"/>
      <c r="AB2092" s="313"/>
    </row>
    <row r="2093" spans="1:28" ht="5.25" customHeight="1" x14ac:dyDescent="0.2">
      <c r="A2093" s="269"/>
      <c r="B2093" s="259"/>
      <c r="C2093" s="627"/>
      <c r="D2093" s="627"/>
      <c r="E2093" s="627"/>
      <c r="F2093" s="627"/>
      <c r="G2093" s="627"/>
      <c r="H2093" s="627"/>
      <c r="I2093" s="627"/>
      <c r="J2093" s="627"/>
      <c r="K2093" s="627"/>
      <c r="L2093" s="627"/>
      <c r="M2093" s="627"/>
      <c r="N2093" s="627"/>
      <c r="O2093" s="627"/>
      <c r="P2093" s="627"/>
      <c r="Q2093" s="627"/>
      <c r="R2093" s="627"/>
      <c r="S2093" s="627"/>
      <c r="T2093" s="627"/>
      <c r="U2093" s="627"/>
      <c r="V2093" s="627"/>
      <c r="W2093" s="627"/>
      <c r="X2093" s="627"/>
      <c r="Y2093" s="206"/>
      <c r="Z2093" s="175"/>
      <c r="AA2093" s="794"/>
      <c r="AB2093" s="313"/>
    </row>
    <row r="2094" spans="1:28" s="313" customFormat="1" ht="21" customHeight="1" x14ac:dyDescent="0.2">
      <c r="A2094" s="272" t="s">
        <v>1251</v>
      </c>
      <c r="B2094" s="216"/>
      <c r="C2094" s="2342" t="s">
        <v>1370</v>
      </c>
      <c r="D2094" s="2342"/>
      <c r="E2094" s="2342"/>
      <c r="F2094" s="2342"/>
      <c r="G2094" s="2342"/>
      <c r="H2094" s="2342"/>
      <c r="I2094" s="2342"/>
      <c r="J2094" s="2342"/>
      <c r="K2094" s="2342"/>
      <c r="L2094" s="2342"/>
      <c r="M2094" s="664"/>
      <c r="N2094" s="2343"/>
      <c r="O2094" s="2344"/>
      <c r="P2094" s="2345"/>
      <c r="Q2094" s="627" t="s">
        <v>783</v>
      </c>
      <c r="R2094" s="664"/>
      <c r="S2094" s="664"/>
      <c r="T2094" s="2343"/>
      <c r="U2094" s="2343"/>
      <c r="V2094" s="2343"/>
      <c r="W2094" s="627" t="s">
        <v>1043</v>
      </c>
      <c r="X2094" s="664"/>
      <c r="Y2094" s="664"/>
      <c r="Z2094" s="141"/>
      <c r="AA2094" s="794">
        <f>IF(N2094="?",0,IF(N2094&lt;&gt;"",1,0))+IF(T2094="?",0,IF(T2094&lt;&gt;"",1,0))</f>
        <v>0</v>
      </c>
    </row>
    <row r="2095" spans="1:28" s="313" customFormat="1" ht="5.25" customHeight="1" x14ac:dyDescent="0.2">
      <c r="A2095" s="269"/>
      <c r="B2095" s="216"/>
      <c r="C2095" s="664"/>
      <c r="D2095" s="664"/>
      <c r="E2095" s="628"/>
      <c r="F2095" s="628"/>
      <c r="G2095" s="628"/>
      <c r="H2095" s="628"/>
      <c r="I2095" s="628"/>
      <c r="J2095" s="628"/>
      <c r="K2095" s="628"/>
      <c r="L2095" s="628"/>
      <c r="M2095" s="628"/>
      <c r="N2095" s="628"/>
      <c r="O2095" s="628"/>
      <c r="P2095" s="628"/>
      <c r="Q2095" s="628"/>
      <c r="R2095" s="664"/>
      <c r="S2095" s="664"/>
      <c r="T2095" s="664"/>
      <c r="U2095" s="664"/>
      <c r="V2095" s="664"/>
      <c r="W2095" s="664"/>
      <c r="X2095" s="628"/>
      <c r="Y2095" s="1243"/>
      <c r="Z2095" s="141"/>
      <c r="AA2095" s="794"/>
    </row>
    <row r="2096" spans="1:28" s="312" customFormat="1" ht="27" customHeight="1" x14ac:dyDescent="0.2">
      <c r="A2096" s="397" t="s">
        <v>219</v>
      </c>
      <c r="B2096" s="155"/>
      <c r="C2096" s="2338" t="s">
        <v>1262</v>
      </c>
      <c r="D2096" s="2339"/>
      <c r="E2096" s="2339"/>
      <c r="F2096" s="2339"/>
      <c r="G2096" s="2339"/>
      <c r="H2096" s="2339"/>
      <c r="I2096" s="2339"/>
      <c r="J2096" s="2339"/>
      <c r="K2096" s="2339"/>
      <c r="L2096" s="2339"/>
      <c r="M2096" s="2339"/>
      <c r="N2096" s="2339"/>
      <c r="O2096" s="2339"/>
      <c r="P2096" s="2339"/>
      <c r="Q2096" s="2339"/>
      <c r="R2096" s="2339"/>
      <c r="S2096" s="2339"/>
      <c r="T2096" s="2340"/>
      <c r="U2096" s="2340"/>
      <c r="V2096" s="2340"/>
      <c r="W2096" s="2340"/>
      <c r="X2096" s="2341"/>
      <c r="Y2096" s="225"/>
      <c r="Z2096" s="156"/>
      <c r="AA2096" s="794"/>
      <c r="AB2096" s="313"/>
    </row>
    <row r="2097" spans="1:28" s="313" customFormat="1" ht="5.25" customHeight="1" x14ac:dyDescent="0.2">
      <c r="A2097" s="269"/>
      <c r="B2097" s="216"/>
      <c r="C2097" s="664"/>
      <c r="D2097" s="664"/>
      <c r="E2097" s="628"/>
      <c r="F2097" s="628"/>
      <c r="G2097" s="628"/>
      <c r="H2097" s="628"/>
      <c r="I2097" s="628"/>
      <c r="J2097" s="628"/>
      <c r="K2097" s="628"/>
      <c r="L2097" s="628"/>
      <c r="M2097" s="628"/>
      <c r="N2097" s="628"/>
      <c r="O2097" s="628"/>
      <c r="P2097" s="628"/>
      <c r="Q2097" s="628"/>
      <c r="R2097" s="664"/>
      <c r="S2097" s="664"/>
      <c r="T2097" s="664"/>
      <c r="U2097" s="664"/>
      <c r="V2097" s="664"/>
      <c r="W2097" s="664"/>
      <c r="X2097" s="628"/>
      <c r="Y2097" s="1243"/>
      <c r="Z2097" s="141"/>
      <c r="AA2097" s="794"/>
    </row>
    <row r="2098" spans="1:28" s="313" customFormat="1" ht="21" customHeight="1" x14ac:dyDescent="0.2">
      <c r="A2098" s="272" t="s">
        <v>1252</v>
      </c>
      <c r="B2098" s="216"/>
      <c r="C2098" s="2342" t="s">
        <v>1371</v>
      </c>
      <c r="D2098" s="2342"/>
      <c r="E2098" s="2342"/>
      <c r="F2098" s="2342"/>
      <c r="G2098" s="2342"/>
      <c r="H2098" s="2342"/>
      <c r="I2098" s="2342"/>
      <c r="J2098" s="2342"/>
      <c r="K2098" s="2342"/>
      <c r="L2098" s="2342"/>
      <c r="M2098" s="664"/>
      <c r="N2098" s="2343"/>
      <c r="O2098" s="2344"/>
      <c r="P2098" s="2345"/>
      <c r="Q2098" s="627" t="s">
        <v>783</v>
      </c>
      <c r="R2098" s="664"/>
      <c r="S2098" s="664"/>
      <c r="T2098" s="2343"/>
      <c r="U2098" s="2344"/>
      <c r="V2098" s="2345"/>
      <c r="W2098" s="627" t="s">
        <v>1043</v>
      </c>
      <c r="X2098" s="664"/>
      <c r="Y2098" s="664"/>
      <c r="Z2098" s="141"/>
      <c r="AA2098" s="794">
        <f>IF(N2098="?",0,IF(N2098&lt;&gt;"",1,0))+IF(T2098="?",0,IF(T2098&lt;&gt;"",1,0))</f>
        <v>0</v>
      </c>
    </row>
    <row r="2099" spans="1:28" s="313" customFormat="1" ht="9" customHeight="1" x14ac:dyDescent="0.2">
      <c r="A2099" s="269"/>
      <c r="B2099" s="259"/>
      <c r="C2099" s="627"/>
      <c r="D2099" s="627"/>
      <c r="E2099" s="627"/>
      <c r="F2099" s="627"/>
      <c r="G2099" s="627"/>
      <c r="H2099" s="627"/>
      <c r="I2099" s="627"/>
      <c r="J2099" s="627"/>
      <c r="K2099" s="627"/>
      <c r="L2099" s="627"/>
      <c r="M2099" s="627"/>
      <c r="N2099" s="627"/>
      <c r="O2099" s="627"/>
      <c r="P2099" s="627"/>
      <c r="Q2099" s="627"/>
      <c r="R2099" s="627"/>
      <c r="S2099" s="627"/>
      <c r="T2099" s="627"/>
      <c r="U2099" s="627"/>
      <c r="V2099" s="627"/>
      <c r="W2099" s="627"/>
      <c r="X2099" s="627"/>
      <c r="Y2099" s="206"/>
      <c r="Z2099" s="175"/>
      <c r="AA2099" s="794"/>
    </row>
    <row r="2100" spans="1:28" s="312" customFormat="1" ht="23.25" customHeight="1" x14ac:dyDescent="0.2">
      <c r="A2100" s="397" t="s">
        <v>219</v>
      </c>
      <c r="B2100" s="155"/>
      <c r="C2100" s="2320" t="s">
        <v>1491</v>
      </c>
      <c r="D2100" s="2321"/>
      <c r="E2100" s="2321"/>
      <c r="F2100" s="2321"/>
      <c r="G2100" s="2321"/>
      <c r="H2100" s="2321"/>
      <c r="I2100" s="2321"/>
      <c r="J2100" s="2321"/>
      <c r="K2100" s="2321"/>
      <c r="L2100" s="2321"/>
      <c r="M2100" s="2321"/>
      <c r="N2100" s="2321"/>
      <c r="O2100" s="2321"/>
      <c r="P2100" s="2321"/>
      <c r="Q2100" s="2321"/>
      <c r="R2100" s="2321"/>
      <c r="S2100" s="2321"/>
      <c r="T2100" s="2346"/>
      <c r="U2100" s="2346"/>
      <c r="V2100" s="2346"/>
      <c r="W2100" s="2346"/>
      <c r="X2100" s="2347"/>
      <c r="Y2100" s="225"/>
      <c r="Z2100" s="156"/>
      <c r="AA2100" s="794"/>
      <c r="AB2100" s="313"/>
    </row>
    <row r="2101" spans="1:28" s="313" customFormat="1" ht="5.25" customHeight="1" x14ac:dyDescent="0.2">
      <c r="A2101" s="269"/>
      <c r="B2101" s="259"/>
      <c r="C2101" s="627"/>
      <c r="D2101" s="627"/>
      <c r="E2101" s="627"/>
      <c r="F2101" s="627"/>
      <c r="G2101" s="627"/>
      <c r="H2101" s="627"/>
      <c r="I2101" s="627"/>
      <c r="J2101" s="627"/>
      <c r="K2101" s="627"/>
      <c r="L2101" s="627"/>
      <c r="M2101" s="627"/>
      <c r="N2101" s="627"/>
      <c r="O2101" s="627"/>
      <c r="P2101" s="627"/>
      <c r="Q2101" s="627"/>
      <c r="R2101" s="627"/>
      <c r="S2101" s="627"/>
      <c r="T2101" s="627"/>
      <c r="U2101" s="627"/>
      <c r="V2101" s="627"/>
      <c r="W2101" s="627"/>
      <c r="X2101" s="627"/>
      <c r="Y2101" s="206"/>
      <c r="Z2101" s="175"/>
      <c r="AA2101" s="794"/>
    </row>
    <row r="2102" spans="1:28" s="313" customFormat="1" ht="21" customHeight="1" x14ac:dyDescent="0.2">
      <c r="A2102" s="272" t="s">
        <v>1074</v>
      </c>
      <c r="B2102" s="216"/>
      <c r="C2102" s="628" t="s">
        <v>1831</v>
      </c>
      <c r="D2102" s="664"/>
      <c r="E2102" s="664"/>
      <c r="F2102" s="664"/>
      <c r="G2102" s="664"/>
      <c r="H2102" s="664"/>
      <c r="I2102" s="664"/>
      <c r="J2102" s="628"/>
      <c r="K2102" s="628"/>
      <c r="L2102" s="628"/>
      <c r="M2102" s="628"/>
      <c r="N2102" s="628"/>
      <c r="O2102" s="628"/>
      <c r="P2102" s="628"/>
      <c r="Q2102" s="628"/>
      <c r="R2102" s="628"/>
      <c r="S2102" s="628"/>
      <c r="T2102" s="2343"/>
      <c r="U2102" s="2344"/>
      <c r="V2102" s="2345"/>
      <c r="W2102" s="627" t="s">
        <v>122</v>
      </c>
      <c r="X2102" s="664"/>
      <c r="Y2102" s="664"/>
      <c r="Z2102" s="141"/>
      <c r="AA2102" s="794">
        <f>IF(T2102="?",0,IF(T2102&lt;&gt;"",1,0))</f>
        <v>0</v>
      </c>
    </row>
    <row r="2103" spans="1:28" s="313" customFormat="1" ht="5.25" customHeight="1" x14ac:dyDescent="0.2">
      <c r="A2103" s="269"/>
      <c r="B2103" s="259"/>
      <c r="C2103" s="627"/>
      <c r="D2103" s="627"/>
      <c r="E2103" s="627"/>
      <c r="F2103" s="627"/>
      <c r="G2103" s="627"/>
      <c r="H2103" s="627"/>
      <c r="I2103" s="627"/>
      <c r="J2103" s="627"/>
      <c r="K2103" s="627"/>
      <c r="L2103" s="627"/>
      <c r="M2103" s="627"/>
      <c r="N2103" s="627"/>
      <c r="O2103" s="627"/>
      <c r="P2103" s="627"/>
      <c r="Q2103" s="627"/>
      <c r="R2103" s="627"/>
      <c r="S2103" s="627"/>
      <c r="T2103" s="627"/>
      <c r="U2103" s="627"/>
      <c r="V2103" s="627"/>
      <c r="W2103" s="627"/>
      <c r="X2103" s="206"/>
      <c r="Y2103" s="206"/>
      <c r="Z2103" s="175"/>
      <c r="AA2103" s="794"/>
    </row>
    <row r="2104" spans="1:28" s="313" customFormat="1" ht="21" customHeight="1" x14ac:dyDescent="0.2">
      <c r="A2104" s="272" t="s">
        <v>1587</v>
      </c>
      <c r="B2104" s="216"/>
      <c r="C2104" s="628" t="s">
        <v>1749</v>
      </c>
      <c r="D2104" s="664"/>
      <c r="E2104" s="664"/>
      <c r="F2104" s="664"/>
      <c r="G2104" s="664"/>
      <c r="H2104" s="664"/>
      <c r="I2104" s="664"/>
      <c r="J2104" s="628"/>
      <c r="K2104" s="628"/>
      <c r="L2104" s="628"/>
      <c r="M2104" s="664"/>
      <c r="N2104" s="2348"/>
      <c r="O2104" s="2349"/>
      <c r="P2104" s="2350"/>
      <c r="Q2104" s="627" t="s">
        <v>1493</v>
      </c>
      <c r="R2104" s="628"/>
      <c r="S2104" s="628"/>
      <c r="T2104" s="2348"/>
      <c r="U2104" s="2349"/>
      <c r="V2104" s="2350"/>
      <c r="W2104" s="627" t="s">
        <v>1492</v>
      </c>
      <c r="X2104" s="664"/>
      <c r="Y2104" s="664"/>
      <c r="Z2104" s="141"/>
      <c r="AA2104" s="794">
        <f>IF(N2104="?",0,IF(N2104&lt;&gt;"",1,0))+IF(T2104="?",0,IF(T2104&lt;&gt;"",1,0))</f>
        <v>0</v>
      </c>
    </row>
    <row r="2105" spans="1:28" s="313" customFormat="1" ht="9" customHeight="1" x14ac:dyDescent="0.2">
      <c r="A2105" s="269"/>
      <c r="B2105" s="259"/>
      <c r="C2105" s="627"/>
      <c r="D2105" s="627"/>
      <c r="E2105" s="627"/>
      <c r="F2105" s="627"/>
      <c r="G2105" s="627"/>
      <c r="H2105" s="627"/>
      <c r="I2105" s="627"/>
      <c r="J2105" s="627"/>
      <c r="K2105" s="627"/>
      <c r="L2105" s="627"/>
      <c r="M2105" s="627"/>
      <c r="N2105" s="627"/>
      <c r="O2105" s="627"/>
      <c r="P2105" s="627"/>
      <c r="Q2105" s="627"/>
      <c r="R2105" s="627"/>
      <c r="S2105" s="627"/>
      <c r="T2105" s="627"/>
      <c r="U2105" s="627"/>
      <c r="V2105" s="627"/>
      <c r="W2105" s="627"/>
      <c r="X2105" s="627"/>
      <c r="Y2105" s="206"/>
      <c r="Z2105" s="175"/>
      <c r="AA2105" s="794"/>
    </row>
    <row r="2106" spans="1:28" s="313" customFormat="1" ht="36" customHeight="1" x14ac:dyDescent="0.2">
      <c r="A2106" s="746" t="s">
        <v>219</v>
      </c>
      <c r="B2106" s="221"/>
      <c r="C2106" s="1543" t="s">
        <v>1516</v>
      </c>
      <c r="D2106" s="2218"/>
      <c r="E2106" s="2218"/>
      <c r="F2106" s="2218"/>
      <c r="G2106" s="2218"/>
      <c r="H2106" s="2218"/>
      <c r="I2106" s="2218"/>
      <c r="J2106" s="2218"/>
      <c r="K2106" s="2218"/>
      <c r="L2106" s="2218"/>
      <c r="M2106" s="2218"/>
      <c r="N2106" s="2218"/>
      <c r="O2106" s="2218"/>
      <c r="P2106" s="2218"/>
      <c r="Q2106" s="2218"/>
      <c r="R2106" s="2218"/>
      <c r="S2106" s="2218"/>
      <c r="T2106" s="2218"/>
      <c r="U2106" s="2218"/>
      <c r="V2106" s="2218"/>
      <c r="W2106" s="2218"/>
      <c r="X2106" s="2219"/>
      <c r="Y2106" s="1240"/>
      <c r="Z2106" s="254"/>
      <c r="AA2106" s="794"/>
    </row>
    <row r="2107" spans="1:28" s="313" customFormat="1" ht="5.25" customHeight="1" x14ac:dyDescent="0.2">
      <c r="A2107" s="269"/>
      <c r="B2107" s="259"/>
      <c r="C2107" s="627"/>
      <c r="D2107" s="627"/>
      <c r="E2107" s="627"/>
      <c r="F2107" s="627"/>
      <c r="G2107" s="627"/>
      <c r="H2107" s="627"/>
      <c r="I2107" s="627"/>
      <c r="J2107" s="627"/>
      <c r="K2107" s="627"/>
      <c r="L2107" s="627"/>
      <c r="M2107" s="627"/>
      <c r="N2107" s="627"/>
      <c r="O2107" s="627"/>
      <c r="P2107" s="627"/>
      <c r="Q2107" s="627"/>
      <c r="R2107" s="627"/>
      <c r="S2107" s="627"/>
      <c r="T2107" s="627"/>
      <c r="U2107" s="627"/>
      <c r="V2107" s="627"/>
      <c r="W2107" s="627"/>
      <c r="X2107" s="627"/>
      <c r="Y2107" s="206"/>
      <c r="Z2107" s="175"/>
      <c r="AA2107" s="794"/>
    </row>
    <row r="2108" spans="1:28" s="313" customFormat="1" ht="12" customHeight="1" x14ac:dyDescent="0.2">
      <c r="A2108" s="269"/>
      <c r="B2108" s="216"/>
      <c r="C2108" s="242" t="s">
        <v>1495</v>
      </c>
      <c r="D2108" s="1149"/>
      <c r="E2108" s="1149"/>
      <c r="F2108" s="1149"/>
      <c r="G2108" s="1149"/>
      <c r="H2108" s="1149"/>
      <c r="I2108" s="1149"/>
      <c r="J2108" s="1149"/>
      <c r="K2108" s="1149"/>
      <c r="L2108" s="1149"/>
      <c r="M2108" s="1149"/>
      <c r="N2108" s="1149"/>
      <c r="O2108" s="1149"/>
      <c r="P2108" s="1149"/>
      <c r="Q2108" s="1149"/>
      <c r="R2108" s="1149"/>
      <c r="S2108" s="1149"/>
      <c r="T2108" s="1149"/>
      <c r="U2108" s="1149"/>
      <c r="V2108" s="1149"/>
      <c r="W2108" s="1149"/>
      <c r="X2108" s="1149"/>
      <c r="Y2108" s="1243"/>
      <c r="Z2108" s="141"/>
      <c r="AA2108" s="794"/>
    </row>
    <row r="2109" spans="1:28" s="313" customFormat="1" ht="5.25" customHeight="1" thickBot="1" x14ac:dyDescent="0.25">
      <c r="A2109" s="269"/>
      <c r="B2109" s="216"/>
      <c r="C2109" s="1139"/>
      <c r="D2109" s="1135"/>
      <c r="E2109" s="1136"/>
      <c r="F2109" s="1136"/>
      <c r="G2109" s="1143"/>
      <c r="H2109" s="708"/>
      <c r="I2109" s="708"/>
      <c r="J2109" s="708"/>
      <c r="K2109" s="708"/>
      <c r="L2109" s="708"/>
      <c r="M2109" s="708"/>
      <c r="N2109" s="708"/>
      <c r="O2109" s="708"/>
      <c r="P2109" s="708"/>
      <c r="Q2109" s="708"/>
      <c r="R2109" s="708"/>
      <c r="S2109" s="1145"/>
      <c r="T2109" s="1145"/>
      <c r="U2109" s="1145"/>
      <c r="V2109" s="1145"/>
      <c r="W2109" s="1145"/>
      <c r="X2109" s="1144"/>
      <c r="Y2109" s="1243"/>
      <c r="Z2109" s="141"/>
      <c r="AA2109" s="794"/>
    </row>
    <row r="2110" spans="1:28" s="313" customFormat="1" ht="24" customHeight="1" thickTop="1" thickBot="1" x14ac:dyDescent="0.25">
      <c r="A2110" s="1236" t="s">
        <v>1588</v>
      </c>
      <c r="B2110" s="216"/>
      <c r="C2110" s="2313" t="s">
        <v>849</v>
      </c>
      <c r="D2110" s="2314"/>
      <c r="E2110" s="2315"/>
      <c r="F2110" s="2316"/>
      <c r="G2110" s="2317"/>
      <c r="H2110" s="1363"/>
      <c r="I2110" s="1363"/>
      <c r="J2110" s="1363"/>
      <c r="K2110" s="1363"/>
      <c r="L2110" s="1363"/>
      <c r="M2110" s="1363"/>
      <c r="N2110" s="1363"/>
      <c r="O2110" s="1363"/>
      <c r="P2110" s="1363"/>
      <c r="Q2110" s="1363"/>
      <c r="R2110" s="1363"/>
      <c r="S2110" s="1363"/>
      <c r="T2110" s="1363"/>
      <c r="U2110" s="1363"/>
      <c r="V2110" s="1363"/>
      <c r="W2110" s="1363"/>
      <c r="X2110" s="2318"/>
      <c r="Y2110" s="1243"/>
      <c r="Z2110" s="141"/>
      <c r="AA2110" s="794">
        <f>IF(C2110="?",0,IF(C2110&lt;&gt;"",1,0))+IF(G2110="?",0,IF(G2110&lt;&gt;"",1,0))</f>
        <v>0</v>
      </c>
    </row>
    <row r="2111" spans="1:28" s="313" customFormat="1" ht="5.25" customHeight="1" thickTop="1" x14ac:dyDescent="0.2">
      <c r="A2111" s="269"/>
      <c r="B2111" s="216"/>
      <c r="C2111" s="1141"/>
      <c r="D2111" s="1134"/>
      <c r="E2111" s="215"/>
      <c r="F2111" s="215"/>
      <c r="G2111" s="1146"/>
      <c r="H2111" s="227"/>
      <c r="I2111" s="227"/>
      <c r="J2111" s="227"/>
      <c r="K2111" s="227"/>
      <c r="L2111" s="227"/>
      <c r="M2111" s="227"/>
      <c r="N2111" s="227"/>
      <c r="O2111" s="227"/>
      <c r="P2111" s="227"/>
      <c r="Q2111" s="227"/>
      <c r="R2111" s="227"/>
      <c r="S2111" s="227"/>
      <c r="T2111" s="227"/>
      <c r="U2111" s="227"/>
      <c r="V2111" s="227"/>
      <c r="W2111" s="227"/>
      <c r="X2111" s="1147"/>
      <c r="Y2111" s="1243"/>
      <c r="Z2111" s="141"/>
      <c r="AA2111" s="794"/>
    </row>
    <row r="2112" spans="1:28" s="313" customFormat="1" ht="9" customHeight="1" x14ac:dyDescent="0.2">
      <c r="A2112" s="265" t="str">
        <f>IF(L2055&lt;&gt;"",L2055,"")</f>
        <v/>
      </c>
      <c r="B2112" s="635"/>
      <c r="C2112" s="262"/>
      <c r="D2112" s="262"/>
      <c r="E2112" s="262"/>
      <c r="F2112" s="262"/>
      <c r="G2112" s="262"/>
      <c r="H2112" s="262"/>
      <c r="I2112" s="262"/>
      <c r="J2112" s="262"/>
      <c r="K2112" s="262"/>
      <c r="L2112" s="262"/>
      <c r="M2112" s="262"/>
      <c r="N2112" s="262"/>
      <c r="O2112" s="262"/>
      <c r="P2112" s="262"/>
      <c r="Q2112" s="262"/>
      <c r="R2112" s="262"/>
      <c r="S2112" s="262"/>
      <c r="T2112" s="262"/>
      <c r="U2112" s="262"/>
      <c r="V2112" s="262"/>
      <c r="W2112" s="262"/>
      <c r="X2112" s="262"/>
      <c r="Y2112" s="668"/>
      <c r="Z2112" s="196"/>
      <c r="AA2112" s="794"/>
    </row>
    <row r="2113" spans="1:28" s="313" customFormat="1" ht="5.25" customHeight="1" x14ac:dyDescent="0.2">
      <c r="A2113" s="269"/>
      <c r="B2113" s="1237"/>
      <c r="C2113" s="817"/>
      <c r="D2113" s="817"/>
      <c r="E2113" s="817"/>
      <c r="F2113" s="817"/>
      <c r="G2113" s="817"/>
      <c r="H2113" s="817"/>
      <c r="I2113" s="817"/>
      <c r="J2113" s="817"/>
      <c r="K2113" s="817"/>
      <c r="L2113" s="817"/>
      <c r="M2113" s="817"/>
      <c r="N2113" s="817"/>
      <c r="O2113" s="817"/>
      <c r="P2113" s="817"/>
      <c r="Q2113" s="817"/>
      <c r="R2113" s="817"/>
      <c r="S2113" s="817"/>
      <c r="T2113" s="817"/>
      <c r="U2113" s="817"/>
      <c r="V2113" s="817"/>
      <c r="W2113" s="817"/>
      <c r="X2113" s="817"/>
      <c r="Y2113" s="1238"/>
      <c r="Z2113" s="871"/>
      <c r="AA2113" s="794"/>
    </row>
    <row r="2114" spans="1:28" s="313" customFormat="1" ht="24" customHeight="1" x14ac:dyDescent="0.2">
      <c r="A2114" s="385"/>
      <c r="B2114" s="259"/>
      <c r="C2114" s="224" t="s">
        <v>1759</v>
      </c>
      <c r="D2114" s="627"/>
      <c r="E2114" s="627"/>
      <c r="F2114" s="627"/>
      <c r="G2114" s="627"/>
      <c r="H2114" s="627"/>
      <c r="I2114" s="627"/>
      <c r="J2114" s="627"/>
      <c r="K2114" s="627"/>
      <c r="L2114" s="627"/>
      <c r="M2114" s="2319" t="str">
        <f>IF(J2076&lt;&gt;"",J2076,"")</f>
        <v/>
      </c>
      <c r="N2114" s="1751"/>
      <c r="O2114" s="1751"/>
      <c r="P2114" s="1751"/>
      <c r="Q2114" s="1751"/>
      <c r="R2114" s="1751"/>
      <c r="S2114" s="1751"/>
      <c r="T2114" s="1751"/>
      <c r="U2114" s="1751"/>
      <c r="V2114" s="1751"/>
      <c r="W2114" s="1751"/>
      <c r="X2114" s="1751"/>
      <c r="Y2114" s="206"/>
      <c r="Z2114" s="175"/>
      <c r="AA2114" s="794"/>
    </row>
    <row r="2115" spans="1:28" s="764" customFormat="1" ht="5.25" customHeight="1" x14ac:dyDescent="0.2">
      <c r="A2115" s="269"/>
      <c r="B2115" s="216"/>
      <c r="C2115" s="627"/>
      <c r="D2115" s="628"/>
      <c r="E2115" s="627"/>
      <c r="F2115" s="627"/>
      <c r="G2115" s="627"/>
      <c r="H2115" s="627"/>
      <c r="I2115" s="627"/>
      <c r="J2115" s="627"/>
      <c r="K2115" s="627"/>
      <c r="L2115" s="627"/>
      <c r="M2115" s="627"/>
      <c r="N2115" s="627"/>
      <c r="O2115" s="627"/>
      <c r="P2115" s="627"/>
      <c r="Q2115" s="627"/>
      <c r="R2115" s="627"/>
      <c r="S2115" s="1241"/>
      <c r="T2115" s="1241"/>
      <c r="U2115" s="1241"/>
      <c r="V2115" s="1241"/>
      <c r="W2115" s="1241"/>
      <c r="X2115" s="1241"/>
      <c r="Y2115" s="1243"/>
      <c r="Z2115" s="141"/>
      <c r="AA2115" s="797"/>
      <c r="AB2115" s="313"/>
    </row>
    <row r="2116" spans="1:28" s="312" customFormat="1" ht="15" customHeight="1" x14ac:dyDescent="0.2">
      <c r="A2116" s="397" t="s">
        <v>219</v>
      </c>
      <c r="B2116" s="155"/>
      <c r="C2116" s="2320" t="s">
        <v>1054</v>
      </c>
      <c r="D2116" s="2321"/>
      <c r="E2116" s="2321"/>
      <c r="F2116" s="2321"/>
      <c r="G2116" s="2321"/>
      <c r="H2116" s="2321"/>
      <c r="I2116" s="2321"/>
      <c r="J2116" s="2321"/>
      <c r="K2116" s="2321"/>
      <c r="L2116" s="2321"/>
      <c r="M2116" s="2321"/>
      <c r="N2116" s="2321"/>
      <c r="O2116" s="2321"/>
      <c r="P2116" s="2321"/>
      <c r="Q2116" s="2321"/>
      <c r="R2116" s="2321"/>
      <c r="S2116" s="2321"/>
      <c r="T2116" s="2322"/>
      <c r="U2116" s="2322"/>
      <c r="V2116" s="2322"/>
      <c r="W2116" s="2322"/>
      <c r="X2116" s="2323"/>
      <c r="Y2116" s="225"/>
      <c r="Z2116" s="156"/>
      <c r="AA2116" s="794"/>
      <c r="AB2116" s="313"/>
    </row>
    <row r="2117" spans="1:28" s="313" customFormat="1" ht="9" customHeight="1" x14ac:dyDescent="0.2">
      <c r="A2117" s="269"/>
      <c r="B2117" s="259"/>
      <c r="C2117" s="627"/>
      <c r="D2117" s="627"/>
      <c r="E2117" s="627"/>
      <c r="F2117" s="627"/>
      <c r="G2117" s="627"/>
      <c r="H2117" s="627"/>
      <c r="I2117" s="627"/>
      <c r="J2117" s="627"/>
      <c r="K2117" s="627"/>
      <c r="L2117" s="627"/>
      <c r="M2117" s="627"/>
      <c r="N2117" s="627"/>
      <c r="O2117" s="627"/>
      <c r="P2117" s="627"/>
      <c r="Q2117" s="627"/>
      <c r="R2117" s="627"/>
      <c r="S2117" s="627"/>
      <c r="T2117" s="627"/>
      <c r="U2117" s="627"/>
      <c r="V2117" s="627"/>
      <c r="W2117" s="627"/>
      <c r="X2117" s="627"/>
      <c r="Y2117" s="206"/>
      <c r="Z2117" s="175"/>
      <c r="AA2117" s="794"/>
    </row>
    <row r="2118" spans="1:28" s="313" customFormat="1" ht="21" customHeight="1" x14ac:dyDescent="0.2">
      <c r="A2118" s="272" t="s">
        <v>1744</v>
      </c>
      <c r="B2118" s="216"/>
      <c r="C2118" s="627"/>
      <c r="D2118" s="1213" t="s">
        <v>849</v>
      </c>
      <c r="E2118" s="627" t="s">
        <v>1673</v>
      </c>
      <c r="F2118" s="627"/>
      <c r="G2118" s="627"/>
      <c r="H2118" s="627"/>
      <c r="I2118" s="627"/>
      <c r="J2118" s="627"/>
      <c r="K2118" s="627"/>
      <c r="L2118" s="627"/>
      <c r="M2118" s="627"/>
      <c r="N2118" s="627"/>
      <c r="O2118" s="627"/>
      <c r="P2118" s="627"/>
      <c r="Q2118" s="627"/>
      <c r="R2118" s="627"/>
      <c r="S2118" s="627"/>
      <c r="T2118" s="627"/>
      <c r="U2118" s="627"/>
      <c r="V2118" s="627"/>
      <c r="W2118" s="627"/>
      <c r="X2118" s="627"/>
      <c r="Y2118" s="206"/>
      <c r="Z2118" s="141"/>
      <c r="AA2118" s="794">
        <f>IF(D2118="?",0,IF(D2118&lt;&gt;"",1,0))</f>
        <v>0</v>
      </c>
    </row>
    <row r="2119" spans="1:28" s="764" customFormat="1" ht="5.25" customHeight="1" x14ac:dyDescent="0.2">
      <c r="A2119" s="269"/>
      <c r="B2119" s="216"/>
      <c r="C2119" s="627"/>
      <c r="D2119" s="628"/>
      <c r="E2119" s="627"/>
      <c r="F2119" s="627"/>
      <c r="G2119" s="627"/>
      <c r="H2119" s="627"/>
      <c r="I2119" s="627"/>
      <c r="J2119" s="627"/>
      <c r="K2119" s="627"/>
      <c r="L2119" s="627"/>
      <c r="M2119" s="627"/>
      <c r="N2119" s="627"/>
      <c r="O2119" s="627"/>
      <c r="P2119" s="627"/>
      <c r="Q2119" s="627"/>
      <c r="R2119" s="627"/>
      <c r="S2119" s="1241"/>
      <c r="T2119" s="1241"/>
      <c r="U2119" s="1241"/>
      <c r="V2119" s="1241"/>
      <c r="W2119" s="1241"/>
      <c r="X2119" s="1241"/>
      <c r="Y2119" s="1243"/>
      <c r="Z2119" s="141"/>
      <c r="AA2119" s="797"/>
      <c r="AB2119" s="313"/>
    </row>
    <row r="2120" spans="1:28" s="313" customFormat="1" ht="21" customHeight="1" x14ac:dyDescent="0.2">
      <c r="A2120" s="272" t="s">
        <v>1745</v>
      </c>
      <c r="B2120" s="216"/>
      <c r="C2120" s="627"/>
      <c r="D2120" s="1213" t="s">
        <v>849</v>
      </c>
      <c r="E2120" s="627" t="s">
        <v>1672</v>
      </c>
      <c r="F2120" s="627"/>
      <c r="G2120" s="627"/>
      <c r="H2120" s="627"/>
      <c r="I2120" s="627"/>
      <c r="J2120" s="627"/>
      <c r="K2120" s="627"/>
      <c r="L2120" s="627"/>
      <c r="M2120" s="627"/>
      <c r="N2120" s="627"/>
      <c r="O2120" s="627"/>
      <c r="P2120" s="627"/>
      <c r="Q2120" s="627"/>
      <c r="R2120" s="1241"/>
      <c r="S2120" s="1241"/>
      <c r="T2120" s="1241"/>
      <c r="U2120" s="1241"/>
      <c r="V2120" s="1241"/>
      <c r="W2120" s="1241"/>
      <c r="X2120" s="627"/>
      <c r="Y2120" s="206"/>
      <c r="Z2120" s="141"/>
      <c r="AA2120" s="794">
        <f>IF(D2120="?",0,IF(D2120&lt;&gt;"",1,0))</f>
        <v>0</v>
      </c>
    </row>
    <row r="2121" spans="1:28" s="764" customFormat="1" ht="5.25" customHeight="1" x14ac:dyDescent="0.2">
      <c r="A2121" s="269"/>
      <c r="B2121" s="216"/>
      <c r="C2121" s="627"/>
      <c r="D2121" s="628"/>
      <c r="E2121" s="627"/>
      <c r="F2121" s="627"/>
      <c r="G2121" s="627"/>
      <c r="H2121" s="627"/>
      <c r="I2121" s="627"/>
      <c r="J2121" s="627"/>
      <c r="K2121" s="627"/>
      <c r="L2121" s="627"/>
      <c r="M2121" s="627"/>
      <c r="N2121" s="627"/>
      <c r="O2121" s="627"/>
      <c r="P2121" s="627"/>
      <c r="Q2121" s="627"/>
      <c r="R2121" s="627"/>
      <c r="S2121" s="1241"/>
      <c r="T2121" s="1241"/>
      <c r="U2121" s="1241"/>
      <c r="V2121" s="1241"/>
      <c r="W2121" s="1241"/>
      <c r="X2121" s="1241"/>
      <c r="Y2121" s="1243"/>
      <c r="Z2121" s="141"/>
      <c r="AA2121" s="797"/>
      <c r="AB2121" s="313"/>
    </row>
    <row r="2122" spans="1:28" s="313" customFormat="1" ht="21" customHeight="1" x14ac:dyDescent="0.2">
      <c r="A2122" s="272" t="s">
        <v>1659</v>
      </c>
      <c r="B2122" s="216"/>
      <c r="C2122" s="627"/>
      <c r="D2122" s="1213" t="s">
        <v>849</v>
      </c>
      <c r="E2122" s="627" t="s">
        <v>1834</v>
      </c>
      <c r="F2122" s="627"/>
      <c r="G2122" s="627"/>
      <c r="H2122" s="627"/>
      <c r="I2122" s="627"/>
      <c r="J2122" s="627"/>
      <c r="K2122" s="627"/>
      <c r="L2122" s="627"/>
      <c r="M2122" s="627"/>
      <c r="N2122" s="1213" t="s">
        <v>849</v>
      </c>
      <c r="O2122" s="627" t="s">
        <v>1656</v>
      </c>
      <c r="P2122" s="627"/>
      <c r="Q2122" s="627"/>
      <c r="R2122" s="1241"/>
      <c r="S2122" s="1241"/>
      <c r="T2122" s="1241"/>
      <c r="U2122" s="1241"/>
      <c r="V2122" s="1241"/>
      <c r="W2122" s="1241"/>
      <c r="X2122" s="627"/>
      <c r="Y2122" s="206"/>
      <c r="Z2122" s="141"/>
      <c r="AA2122" s="794">
        <f>IF(D2122="?",0,IF(D2122&lt;&gt;"",1,0))+IF(N2122="?",0,IF(N2122&lt;&gt;"",1,0))</f>
        <v>0</v>
      </c>
    </row>
    <row r="2123" spans="1:28" s="764" customFormat="1" ht="5.25" customHeight="1" x14ac:dyDescent="0.2">
      <c r="A2123" s="269"/>
      <c r="B2123" s="216"/>
      <c r="C2123" s="627"/>
      <c r="D2123" s="628"/>
      <c r="E2123" s="627"/>
      <c r="F2123" s="627"/>
      <c r="G2123" s="627"/>
      <c r="H2123" s="627"/>
      <c r="I2123" s="627"/>
      <c r="J2123" s="627"/>
      <c r="K2123" s="627"/>
      <c r="L2123" s="627"/>
      <c r="M2123" s="627"/>
      <c r="N2123" s="627"/>
      <c r="O2123" s="627"/>
      <c r="P2123" s="627"/>
      <c r="Q2123" s="627"/>
      <c r="R2123" s="627"/>
      <c r="S2123" s="1241"/>
      <c r="T2123" s="1241"/>
      <c r="U2123" s="1241"/>
      <c r="V2123" s="1241"/>
      <c r="W2123" s="1241"/>
      <c r="X2123" s="1241"/>
      <c r="Y2123" s="1243"/>
      <c r="Z2123" s="141"/>
      <c r="AA2123" s="797"/>
      <c r="AB2123" s="313"/>
    </row>
    <row r="2124" spans="1:28" s="313" customFormat="1" ht="21" customHeight="1" x14ac:dyDescent="0.2">
      <c r="A2124" s="272" t="s">
        <v>1662</v>
      </c>
      <c r="B2124" s="216"/>
      <c r="C2124" s="627"/>
      <c r="D2124" s="1213" t="s">
        <v>849</v>
      </c>
      <c r="E2124" s="627" t="s">
        <v>1044</v>
      </c>
      <c r="F2124" s="627"/>
      <c r="G2124" s="627"/>
      <c r="H2124" s="627"/>
      <c r="I2124" s="1213" t="s">
        <v>849</v>
      </c>
      <c r="J2124" s="627" t="s">
        <v>1046</v>
      </c>
      <c r="K2124" s="627"/>
      <c r="L2124" s="627"/>
      <c r="M2124" s="627"/>
      <c r="N2124" s="1213" t="s">
        <v>849</v>
      </c>
      <c r="O2124" s="627" t="s">
        <v>1660</v>
      </c>
      <c r="P2124" s="627"/>
      <c r="Q2124" s="627"/>
      <c r="R2124" s="1241"/>
      <c r="S2124" s="1241"/>
      <c r="T2124" s="1241"/>
      <c r="U2124" s="1241"/>
      <c r="V2124" s="1241"/>
      <c r="W2124" s="1241"/>
      <c r="X2124" s="627"/>
      <c r="Y2124" s="206"/>
      <c r="Z2124" s="141"/>
      <c r="AA2124" s="794">
        <f>IF(D2124="?",0,IF(D2124&lt;&gt;"",1,0))+IF(I2124="?",0,IF(I2124&lt;&gt;"",1,0))+IF(N2124="?",0,IF(N2124&lt;&gt;"",1,0))</f>
        <v>0</v>
      </c>
    </row>
    <row r="2125" spans="1:28" s="764" customFormat="1" ht="5.25" customHeight="1" x14ac:dyDescent="0.2">
      <c r="A2125" s="269"/>
      <c r="B2125" s="216"/>
      <c r="C2125" s="627"/>
      <c r="D2125" s="628"/>
      <c r="E2125" s="627"/>
      <c r="F2125" s="627"/>
      <c r="G2125" s="627"/>
      <c r="H2125" s="627"/>
      <c r="I2125" s="627"/>
      <c r="J2125" s="627"/>
      <c r="K2125" s="627"/>
      <c r="L2125" s="627"/>
      <c r="M2125" s="627"/>
      <c r="N2125" s="627"/>
      <c r="O2125" s="627"/>
      <c r="P2125" s="627"/>
      <c r="Q2125" s="627"/>
      <c r="R2125" s="1241"/>
      <c r="S2125" s="1241"/>
      <c r="T2125" s="1241"/>
      <c r="U2125" s="1241"/>
      <c r="V2125" s="1241"/>
      <c r="W2125" s="1241"/>
      <c r="X2125" s="627"/>
      <c r="Y2125" s="1243"/>
      <c r="Z2125" s="141"/>
      <c r="AA2125" s="797"/>
      <c r="AB2125" s="313"/>
    </row>
    <row r="2126" spans="1:28" s="313" customFormat="1" ht="21" customHeight="1" x14ac:dyDescent="0.2">
      <c r="A2126" s="272" t="s">
        <v>1663</v>
      </c>
      <c r="B2126" s="216"/>
      <c r="C2126" s="627"/>
      <c r="D2126" s="1213" t="s">
        <v>849</v>
      </c>
      <c r="E2126" s="627" t="s">
        <v>1045</v>
      </c>
      <c r="F2126" s="627"/>
      <c r="G2126" s="627"/>
      <c r="H2126" s="627"/>
      <c r="I2126" s="1213" t="s">
        <v>849</v>
      </c>
      <c r="J2126" s="627" t="s">
        <v>1657</v>
      </c>
      <c r="K2126" s="627"/>
      <c r="L2126" s="627"/>
      <c r="M2126" s="627"/>
      <c r="N2126" s="1213" t="s">
        <v>849</v>
      </c>
      <c r="O2126" s="627" t="s">
        <v>1658</v>
      </c>
      <c r="P2126" s="627"/>
      <c r="Q2126" s="627"/>
      <c r="R2126" s="1241"/>
      <c r="S2126" s="1241"/>
      <c r="T2126" s="1241"/>
      <c r="U2126" s="1241"/>
      <c r="V2126" s="1241"/>
      <c r="W2126" s="1241"/>
      <c r="X2126" s="627"/>
      <c r="Y2126" s="206"/>
      <c r="Z2126" s="141"/>
      <c r="AA2126" s="794">
        <f>IF(D2126="?",0,IF(D2126&lt;&gt;"",1,0))+IF(I2126="?",0,IF(I2126&lt;&gt;"",1,0))+IF(N2126="?",0,IF(N2126&lt;&gt;"",1,0))</f>
        <v>0</v>
      </c>
    </row>
    <row r="2127" spans="1:28" s="764" customFormat="1" ht="5.25" customHeight="1" x14ac:dyDescent="0.2">
      <c r="A2127" s="269"/>
      <c r="B2127" s="216"/>
      <c r="C2127" s="627"/>
      <c r="D2127" s="628"/>
      <c r="E2127" s="628"/>
      <c r="F2127" s="628"/>
      <c r="G2127" s="628"/>
      <c r="H2127" s="628"/>
      <c r="I2127" s="628"/>
      <c r="J2127" s="628"/>
      <c r="K2127" s="628"/>
      <c r="L2127" s="628"/>
      <c r="M2127" s="627"/>
      <c r="N2127" s="627"/>
      <c r="O2127" s="628"/>
      <c r="P2127" s="628"/>
      <c r="Q2127" s="628"/>
      <c r="R2127" s="664"/>
      <c r="S2127" s="664"/>
      <c r="T2127" s="664"/>
      <c r="U2127" s="664"/>
      <c r="V2127" s="664"/>
      <c r="W2127" s="664"/>
      <c r="X2127" s="628"/>
      <c r="Y2127" s="1243"/>
      <c r="Z2127" s="141"/>
      <c r="AA2127" s="797"/>
      <c r="AB2127" s="313"/>
    </row>
    <row r="2128" spans="1:28" s="313" customFormat="1" ht="21" customHeight="1" x14ac:dyDescent="0.2">
      <c r="A2128" s="272" t="s">
        <v>1661</v>
      </c>
      <c r="B2128" s="216"/>
      <c r="C2128" s="627"/>
      <c r="D2128" s="627" t="s">
        <v>1053</v>
      </c>
      <c r="E2128" s="628"/>
      <c r="F2128" s="2324"/>
      <c r="G2128" s="2324"/>
      <c r="H2128" s="2324"/>
      <c r="I2128" s="2324"/>
      <c r="J2128" s="2324"/>
      <c r="K2128" s="1400"/>
      <c r="L2128" s="1400"/>
      <c r="M2128" s="1400"/>
      <c r="N2128" s="1400"/>
      <c r="O2128" s="1400"/>
      <c r="P2128" s="1400"/>
      <c r="Q2128" s="1400"/>
      <c r="R2128" s="1400"/>
      <c r="S2128" s="1400"/>
      <c r="T2128" s="1400"/>
      <c r="U2128" s="1400"/>
      <c r="V2128" s="1400"/>
      <c r="W2128" s="1400"/>
      <c r="X2128" s="1400"/>
      <c r="Y2128" s="206"/>
      <c r="Z2128" s="141"/>
      <c r="AA2128" s="794">
        <f>IF(F2128="?",0,IF(F2128&lt;&gt;"",1,0))</f>
        <v>0</v>
      </c>
    </row>
    <row r="2129" spans="1:28" ht="9" customHeight="1" x14ac:dyDescent="0.2">
      <c r="A2129" s="269"/>
      <c r="B2129" s="259"/>
      <c r="C2129" s="627"/>
      <c r="D2129" s="627"/>
      <c r="E2129" s="627"/>
      <c r="F2129" s="627"/>
      <c r="G2129" s="627"/>
      <c r="H2129" s="627"/>
      <c r="I2129" s="627"/>
      <c r="J2129" s="627"/>
      <c r="K2129" s="627"/>
      <c r="L2129" s="627"/>
      <c r="M2129" s="627"/>
      <c r="N2129" s="528"/>
      <c r="O2129" s="528"/>
      <c r="P2129" s="528"/>
      <c r="Q2129" s="528"/>
      <c r="R2129" s="627"/>
      <c r="S2129" s="627"/>
      <c r="T2129" s="627"/>
      <c r="U2129" s="528"/>
      <c r="V2129" s="528"/>
      <c r="W2129" s="528"/>
      <c r="X2129" s="528"/>
      <c r="Y2129" s="172"/>
      <c r="Z2129" s="175"/>
      <c r="AA2129" s="794"/>
      <c r="AB2129" s="313"/>
    </row>
    <row r="2130" spans="1:28" s="313" customFormat="1" ht="5.45" customHeight="1" x14ac:dyDescent="0.2">
      <c r="A2130" s="269"/>
      <c r="B2130" s="757"/>
      <c r="C2130" s="758"/>
      <c r="D2130" s="758"/>
      <c r="E2130" s="758"/>
      <c r="F2130" s="758"/>
      <c r="G2130" s="758"/>
      <c r="H2130" s="758"/>
      <c r="I2130" s="758"/>
      <c r="J2130" s="758"/>
      <c r="K2130" s="758"/>
      <c r="L2130" s="758"/>
      <c r="M2130" s="758"/>
      <c r="N2130" s="758"/>
      <c r="O2130" s="758"/>
      <c r="P2130" s="758"/>
      <c r="Q2130" s="758"/>
      <c r="R2130" s="758"/>
      <c r="S2130" s="758"/>
      <c r="T2130" s="758"/>
      <c r="U2130" s="758"/>
      <c r="V2130" s="669"/>
      <c r="W2130" s="669"/>
      <c r="X2130" s="669"/>
      <c r="Y2130" s="669"/>
      <c r="Z2130" s="670"/>
      <c r="AA2130" s="794"/>
    </row>
    <row r="2131" spans="1:28" s="712" customFormat="1" ht="36" customHeight="1" x14ac:dyDescent="0.2">
      <c r="A2131" s="269"/>
      <c r="B2131" s="211"/>
      <c r="C2131" s="2204" t="s">
        <v>751</v>
      </c>
      <c r="D2131" s="2325"/>
      <c r="E2131" s="2325"/>
      <c r="F2131" s="2325"/>
      <c r="G2131" s="2325"/>
      <c r="H2131" s="2325"/>
      <c r="I2131" s="2325"/>
      <c r="J2131" s="2325"/>
      <c r="K2131" s="2325"/>
      <c r="L2131" s="2325"/>
      <c r="M2131" s="2325"/>
      <c r="N2131" s="2325"/>
      <c r="O2131" s="2325"/>
      <c r="P2131" s="2325"/>
      <c r="Q2131" s="2325"/>
      <c r="R2131" s="2325"/>
      <c r="S2131" s="2325"/>
      <c r="T2131" s="2325"/>
      <c r="U2131" s="2325"/>
      <c r="V2131" s="2325"/>
      <c r="W2131" s="2325"/>
      <c r="X2131" s="2326"/>
      <c r="Y2131" s="594"/>
      <c r="Z2131" s="1231"/>
      <c r="AA2131" s="794"/>
      <c r="AB2131" s="313"/>
    </row>
    <row r="2132" spans="1:28" s="313" customFormat="1" ht="5.25" customHeight="1" x14ac:dyDescent="0.2">
      <c r="A2132" s="269"/>
      <c r="B2132" s="216"/>
      <c r="C2132" s="628"/>
      <c r="D2132" s="628"/>
      <c r="E2132" s="628"/>
      <c r="F2132" s="628"/>
      <c r="G2132" s="628"/>
      <c r="H2132" s="628"/>
      <c r="I2132" s="628"/>
      <c r="J2132" s="628"/>
      <c r="K2132" s="628"/>
      <c r="L2132" s="628"/>
      <c r="M2132" s="628"/>
      <c r="N2132" s="628"/>
      <c r="O2132" s="628"/>
      <c r="P2132" s="628"/>
      <c r="Q2132" s="628"/>
      <c r="R2132" s="628"/>
      <c r="S2132" s="628"/>
      <c r="T2132" s="628"/>
      <c r="U2132" s="628"/>
      <c r="V2132" s="628"/>
      <c r="W2132" s="628"/>
      <c r="X2132" s="628"/>
      <c r="Y2132" s="628"/>
      <c r="Z2132" s="141"/>
      <c r="AA2132" s="794"/>
    </row>
    <row r="2133" spans="1:28" s="767" customFormat="1" ht="22.5" customHeight="1" x14ac:dyDescent="0.2">
      <c r="A2133" s="269"/>
      <c r="B2133" s="759"/>
      <c r="C2133" s="624" t="s">
        <v>1047</v>
      </c>
      <c r="D2133" s="624"/>
      <c r="E2133" s="624"/>
      <c r="F2133" s="624"/>
      <c r="G2133" s="624"/>
      <c r="H2133" s="624"/>
      <c r="I2133" s="624"/>
      <c r="J2133" s="624"/>
      <c r="K2133" s="624"/>
      <c r="L2133" s="624"/>
      <c r="M2133" s="624"/>
      <c r="N2133" s="624"/>
      <c r="O2133" s="624"/>
      <c r="P2133" s="624"/>
      <c r="Q2133" s="624"/>
      <c r="R2133" s="627"/>
      <c r="S2133" s="627"/>
      <c r="T2133" s="627"/>
      <c r="U2133" s="627"/>
      <c r="V2133" s="627"/>
      <c r="W2133" s="627"/>
      <c r="X2133" s="627"/>
      <c r="Y2133" s="1228"/>
      <c r="Z2133" s="766"/>
      <c r="AA2133" s="794"/>
      <c r="AB2133" s="313"/>
    </row>
    <row r="2134" spans="1:28" s="313" customFormat="1" ht="5.25" customHeight="1" x14ac:dyDescent="0.2">
      <c r="A2134" s="269"/>
      <c r="B2134" s="216"/>
      <c r="C2134" s="628"/>
      <c r="D2134" s="1230"/>
      <c r="E2134" s="1230"/>
      <c r="F2134" s="628"/>
      <c r="G2134" s="628"/>
      <c r="H2134" s="628"/>
      <c r="I2134" s="628"/>
      <c r="J2134" s="628"/>
      <c r="K2134" s="628"/>
      <c r="L2134" s="628"/>
      <c r="M2134" s="628"/>
      <c r="N2134" s="628"/>
      <c r="O2134" s="628"/>
      <c r="P2134" s="628"/>
      <c r="Q2134" s="628"/>
      <c r="R2134" s="628"/>
      <c r="S2134" s="628"/>
      <c r="T2134" s="628"/>
      <c r="U2134" s="628"/>
      <c r="V2134" s="628"/>
      <c r="W2134" s="628"/>
      <c r="X2134" s="628"/>
      <c r="Y2134" s="628"/>
      <c r="Z2134" s="141"/>
      <c r="AA2134" s="794"/>
    </row>
    <row r="2135" spans="1:28" s="313" customFormat="1" ht="21" customHeight="1" x14ac:dyDescent="0.2">
      <c r="A2135" s="269" t="s">
        <v>1075</v>
      </c>
      <c r="B2135" s="216"/>
      <c r="C2135" s="628" t="s">
        <v>69</v>
      </c>
      <c r="D2135" s="1242"/>
      <c r="E2135" s="1242"/>
      <c r="F2135" s="628"/>
      <c r="G2135" s="628"/>
      <c r="H2135" s="628"/>
      <c r="I2135" s="1785"/>
      <c r="J2135" s="1786"/>
      <c r="K2135" s="1786"/>
      <c r="L2135" s="1786"/>
      <c r="M2135" s="1786"/>
      <c r="N2135" s="1786"/>
      <c r="O2135" s="1786"/>
      <c r="P2135" s="1786"/>
      <c r="Q2135" s="1786"/>
      <c r="R2135" s="1786"/>
      <c r="S2135" s="1786"/>
      <c r="T2135" s="1786"/>
      <c r="U2135" s="1786"/>
      <c r="V2135" s="1786"/>
      <c r="W2135" s="1786"/>
      <c r="X2135" s="1787"/>
      <c r="Y2135" s="628"/>
      <c r="Z2135" s="141"/>
      <c r="AA2135" s="794">
        <f>IF(I2135="?",0,IF(I2135&lt;&gt;"",1,0))</f>
        <v>0</v>
      </c>
    </row>
    <row r="2136" spans="1:28" s="313" customFormat="1" ht="5.25" customHeight="1" x14ac:dyDescent="0.2">
      <c r="A2136" s="269"/>
      <c r="B2136" s="216"/>
      <c r="C2136" s="627"/>
      <c r="D2136" s="1242"/>
      <c r="E2136" s="1242"/>
      <c r="F2136" s="628"/>
      <c r="G2136" s="628"/>
      <c r="H2136" s="628"/>
      <c r="I2136" s="628"/>
      <c r="J2136" s="628"/>
      <c r="K2136" s="628"/>
      <c r="L2136" s="628"/>
      <c r="M2136" s="628"/>
      <c r="N2136" s="628"/>
      <c r="O2136" s="628"/>
      <c r="P2136" s="628"/>
      <c r="Q2136" s="628"/>
      <c r="R2136" s="628"/>
      <c r="S2136" s="628"/>
      <c r="T2136" s="628"/>
      <c r="U2136" s="628"/>
      <c r="V2136" s="628"/>
      <c r="W2136" s="628"/>
      <c r="X2136" s="628"/>
      <c r="Y2136" s="628"/>
      <c r="Z2136" s="141"/>
      <c r="AA2136" s="794"/>
    </row>
    <row r="2137" spans="1:28" s="313" customFormat="1" ht="21" customHeight="1" x14ac:dyDescent="0.2">
      <c r="A2137" s="269" t="s">
        <v>1076</v>
      </c>
      <c r="B2137" s="221"/>
      <c r="C2137" s="628" t="s">
        <v>51</v>
      </c>
      <c r="D2137" s="1242"/>
      <c r="E2137" s="1242"/>
      <c r="F2137" s="628"/>
      <c r="G2137" s="628"/>
      <c r="H2137" s="628"/>
      <c r="I2137" s="1785"/>
      <c r="J2137" s="1786"/>
      <c r="K2137" s="1786"/>
      <c r="L2137" s="1786"/>
      <c r="M2137" s="1786"/>
      <c r="N2137" s="1786"/>
      <c r="O2137" s="1786"/>
      <c r="P2137" s="1786"/>
      <c r="Q2137" s="1786"/>
      <c r="R2137" s="1786"/>
      <c r="S2137" s="1786"/>
      <c r="T2137" s="1786"/>
      <c r="U2137" s="1786"/>
      <c r="V2137" s="1786"/>
      <c r="W2137" s="1786"/>
      <c r="X2137" s="1787"/>
      <c r="Y2137" s="628"/>
      <c r="Z2137" s="141"/>
      <c r="AA2137" s="794">
        <f>IF(I2137="?",0,IF(I2137&lt;&gt;"",1,0))</f>
        <v>0</v>
      </c>
    </row>
    <row r="2138" spans="1:28" s="313" customFormat="1" ht="5.25" customHeight="1" x14ac:dyDescent="0.2">
      <c r="A2138" s="269"/>
      <c r="B2138" s="216"/>
      <c r="C2138" s="627"/>
      <c r="D2138" s="1242"/>
      <c r="E2138" s="1242"/>
      <c r="F2138" s="628"/>
      <c r="G2138" s="628"/>
      <c r="H2138" s="628"/>
      <c r="I2138" s="628"/>
      <c r="J2138" s="628"/>
      <c r="K2138" s="628"/>
      <c r="L2138" s="628"/>
      <c r="M2138" s="628"/>
      <c r="N2138" s="628"/>
      <c r="O2138" s="628"/>
      <c r="P2138" s="628"/>
      <c r="Q2138" s="628"/>
      <c r="R2138" s="628"/>
      <c r="S2138" s="628"/>
      <c r="T2138" s="628"/>
      <c r="U2138" s="628"/>
      <c r="V2138" s="628"/>
      <c r="W2138" s="628"/>
      <c r="X2138" s="628"/>
      <c r="Y2138" s="628"/>
      <c r="Z2138" s="141"/>
      <c r="AA2138" s="794"/>
    </row>
    <row r="2139" spans="1:28" s="313" customFormat="1" ht="21" customHeight="1" x14ac:dyDescent="0.2">
      <c r="A2139" s="269" t="s">
        <v>1078</v>
      </c>
      <c r="B2139" s="221"/>
      <c r="C2139" s="628" t="s">
        <v>205</v>
      </c>
      <c r="D2139" s="1242"/>
      <c r="E2139" s="1242"/>
      <c r="F2139" s="628"/>
      <c r="G2139" s="628"/>
      <c r="H2139" s="628"/>
      <c r="I2139" s="1785"/>
      <c r="J2139" s="1786"/>
      <c r="K2139" s="1786"/>
      <c r="L2139" s="1786"/>
      <c r="M2139" s="1786"/>
      <c r="N2139" s="1786"/>
      <c r="O2139" s="1786"/>
      <c r="P2139" s="1786"/>
      <c r="Q2139" s="1786"/>
      <c r="R2139" s="1786"/>
      <c r="S2139" s="1786"/>
      <c r="T2139" s="1786"/>
      <c r="U2139" s="1786"/>
      <c r="V2139" s="1786"/>
      <c r="W2139" s="1786"/>
      <c r="X2139" s="1787"/>
      <c r="Y2139" s="628"/>
      <c r="Z2139" s="141"/>
      <c r="AA2139" s="794">
        <f>IF(I2139="?",0,IF(I2139&lt;&gt;"",1,0))</f>
        <v>0</v>
      </c>
    </row>
    <row r="2140" spans="1:28" s="313" customFormat="1" ht="5.25" customHeight="1" x14ac:dyDescent="0.2">
      <c r="A2140" s="269"/>
      <c r="B2140" s="214"/>
      <c r="C2140" s="215"/>
      <c r="D2140" s="215"/>
      <c r="E2140" s="215"/>
      <c r="F2140" s="215"/>
      <c r="G2140" s="215"/>
      <c r="H2140" s="215"/>
      <c r="I2140" s="215"/>
      <c r="J2140" s="215"/>
      <c r="K2140" s="215"/>
      <c r="L2140" s="215"/>
      <c r="M2140" s="215"/>
      <c r="N2140" s="215"/>
      <c r="O2140" s="215"/>
      <c r="P2140" s="215"/>
      <c r="Q2140" s="215"/>
      <c r="R2140" s="215"/>
      <c r="S2140" s="215"/>
      <c r="T2140" s="215"/>
      <c r="U2140" s="215"/>
      <c r="V2140" s="215"/>
      <c r="W2140" s="215"/>
      <c r="X2140" s="215"/>
      <c r="Y2140" s="215"/>
      <c r="Z2140" s="145"/>
      <c r="AA2140" s="794"/>
    </row>
    <row r="2141" spans="1:28" s="313" customFormat="1" ht="5.25" customHeight="1" x14ac:dyDescent="0.2">
      <c r="A2141" s="269"/>
      <c r="B2141" s="216"/>
      <c r="C2141" s="628"/>
      <c r="D2141" s="628"/>
      <c r="E2141" s="628"/>
      <c r="F2141" s="628"/>
      <c r="G2141" s="628"/>
      <c r="H2141" s="628"/>
      <c r="I2141" s="628"/>
      <c r="J2141" s="628"/>
      <c r="K2141" s="628"/>
      <c r="L2141" s="628"/>
      <c r="M2141" s="628"/>
      <c r="N2141" s="628"/>
      <c r="O2141" s="628"/>
      <c r="P2141" s="628"/>
      <c r="Q2141" s="628"/>
      <c r="R2141" s="628"/>
      <c r="S2141" s="628"/>
      <c r="T2141" s="628"/>
      <c r="U2141" s="628"/>
      <c r="V2141" s="628"/>
      <c r="W2141" s="628"/>
      <c r="X2141" s="628"/>
      <c r="Y2141" s="628"/>
      <c r="Z2141" s="141"/>
      <c r="AA2141" s="794"/>
    </row>
    <row r="2142" spans="1:28" s="711" customFormat="1" ht="36" customHeight="1" x14ac:dyDescent="0.2">
      <c r="A2142" s="269"/>
      <c r="B2142" s="211"/>
      <c r="C2142" s="2204" t="s">
        <v>750</v>
      </c>
      <c r="D2142" s="2325"/>
      <c r="E2142" s="2325"/>
      <c r="F2142" s="2325"/>
      <c r="G2142" s="2325"/>
      <c r="H2142" s="2325"/>
      <c r="I2142" s="2325"/>
      <c r="J2142" s="2325"/>
      <c r="K2142" s="2325"/>
      <c r="L2142" s="2325"/>
      <c r="M2142" s="2325"/>
      <c r="N2142" s="2325"/>
      <c r="O2142" s="2325"/>
      <c r="P2142" s="2325"/>
      <c r="Q2142" s="2325"/>
      <c r="R2142" s="2325"/>
      <c r="S2142" s="2325"/>
      <c r="T2142" s="2325"/>
      <c r="U2142" s="2325"/>
      <c r="V2142" s="2325"/>
      <c r="W2142" s="2325"/>
      <c r="X2142" s="2326"/>
      <c r="Y2142" s="594"/>
      <c r="Z2142" s="1231"/>
      <c r="AA2142" s="794"/>
      <c r="AB2142" s="313"/>
    </row>
    <row r="2143" spans="1:28" s="313" customFormat="1" ht="5.25" customHeight="1" x14ac:dyDescent="0.2">
      <c r="A2143" s="269"/>
      <c r="B2143" s="214"/>
      <c r="C2143" s="215"/>
      <c r="D2143" s="215"/>
      <c r="E2143" s="215"/>
      <c r="F2143" s="215"/>
      <c r="G2143" s="215"/>
      <c r="H2143" s="215"/>
      <c r="I2143" s="215"/>
      <c r="J2143" s="215"/>
      <c r="K2143" s="215"/>
      <c r="L2143" s="215"/>
      <c r="M2143" s="215"/>
      <c r="N2143" s="215"/>
      <c r="O2143" s="215"/>
      <c r="P2143" s="215"/>
      <c r="Q2143" s="215"/>
      <c r="R2143" s="215"/>
      <c r="S2143" s="215"/>
      <c r="T2143" s="215"/>
      <c r="U2143" s="215"/>
      <c r="V2143" s="215"/>
      <c r="W2143" s="215"/>
      <c r="X2143" s="215"/>
      <c r="Y2143" s="215"/>
      <c r="Z2143" s="145"/>
      <c r="AA2143" s="794"/>
    </row>
    <row r="2144" spans="1:28" s="313" customFormat="1" ht="5.25" customHeight="1" x14ac:dyDescent="0.2">
      <c r="A2144" s="269"/>
      <c r="B2144" s="216"/>
      <c r="C2144" s="628"/>
      <c r="D2144" s="628"/>
      <c r="E2144" s="628"/>
      <c r="F2144" s="628"/>
      <c r="G2144" s="628"/>
      <c r="H2144" s="628"/>
      <c r="I2144" s="628"/>
      <c r="J2144" s="628"/>
      <c r="K2144" s="628"/>
      <c r="L2144" s="628"/>
      <c r="M2144" s="628"/>
      <c r="N2144" s="628"/>
      <c r="O2144" s="628"/>
      <c r="P2144" s="628"/>
      <c r="Q2144" s="628"/>
      <c r="R2144" s="628"/>
      <c r="S2144" s="628"/>
      <c r="T2144" s="628"/>
      <c r="U2144" s="628"/>
      <c r="V2144" s="628"/>
      <c r="W2144" s="628"/>
      <c r="X2144" s="628"/>
      <c r="Y2144" s="628"/>
      <c r="Z2144" s="141"/>
      <c r="AA2144" s="794"/>
    </row>
    <row r="2145" spans="1:28" s="313" customFormat="1" ht="30.75" customHeight="1" x14ac:dyDescent="0.2">
      <c r="A2145" s="269" t="s">
        <v>1077</v>
      </c>
      <c r="B2145" s="216"/>
      <c r="C2145" s="1782" t="s">
        <v>837</v>
      </c>
      <c r="D2145" s="1782"/>
      <c r="E2145" s="1782"/>
      <c r="F2145" s="1782"/>
      <c r="G2145" s="1782"/>
      <c r="H2145" s="1782"/>
      <c r="I2145" s="1782"/>
      <c r="J2145" s="1782"/>
      <c r="K2145" s="1782"/>
      <c r="L2145" s="1782"/>
      <c r="M2145" s="1782"/>
      <c r="N2145" s="1675"/>
      <c r="O2145" s="1675"/>
      <c r="P2145" s="1675"/>
      <c r="Q2145" s="1675"/>
      <c r="R2145" s="1675"/>
      <c r="S2145" s="1675"/>
      <c r="T2145" s="1675"/>
      <c r="U2145" s="1229"/>
      <c r="V2145" s="1229"/>
      <c r="W2145" s="1358" t="s">
        <v>849</v>
      </c>
      <c r="X2145" s="1359"/>
      <c r="Y2145" s="628"/>
      <c r="Z2145" s="141"/>
      <c r="AA2145" s="794">
        <f>IF(W2145="?",0,IF(W2145&lt;&gt;"",1,0))</f>
        <v>0</v>
      </c>
    </row>
    <row r="2146" spans="1:28" s="313" customFormat="1" ht="10.5" customHeight="1" x14ac:dyDescent="0.2">
      <c r="A2146" s="265" t="str">
        <f>IF($L$4&lt;&gt;"",$L$4,"")</f>
        <v>00000000</v>
      </c>
      <c r="B2146" s="183"/>
      <c r="C2146" s="184"/>
      <c r="D2146" s="184"/>
      <c r="E2146" s="184"/>
      <c r="F2146" s="184"/>
      <c r="G2146" s="184"/>
      <c r="H2146" s="184"/>
      <c r="I2146" s="184"/>
      <c r="J2146" s="184"/>
      <c r="K2146" s="184"/>
      <c r="L2146" s="184"/>
      <c r="M2146" s="184"/>
      <c r="N2146" s="184"/>
      <c r="O2146" s="184"/>
      <c r="P2146" s="184"/>
      <c r="Q2146" s="184"/>
      <c r="R2146" s="184"/>
      <c r="S2146" s="184"/>
      <c r="T2146" s="184"/>
      <c r="U2146" s="184"/>
      <c r="V2146" s="184"/>
      <c r="W2146" s="184"/>
      <c r="X2146" s="184"/>
      <c r="Y2146" s="184"/>
      <c r="Z2146" s="149"/>
      <c r="AA2146" s="794"/>
    </row>
    <row r="2147" spans="1:28" s="313" customFormat="1" ht="5.25" customHeight="1" x14ac:dyDescent="0.2">
      <c r="A2147" s="269"/>
      <c r="B2147" s="757"/>
      <c r="C2147" s="758"/>
      <c r="D2147" s="758"/>
      <c r="E2147" s="758"/>
      <c r="F2147" s="758"/>
      <c r="G2147" s="758"/>
      <c r="H2147" s="758"/>
      <c r="I2147" s="758"/>
      <c r="J2147" s="758"/>
      <c r="K2147" s="758"/>
      <c r="L2147" s="758"/>
      <c r="M2147" s="758"/>
      <c r="N2147" s="758"/>
      <c r="O2147" s="758"/>
      <c r="P2147" s="758"/>
      <c r="Q2147" s="758"/>
      <c r="R2147" s="758"/>
      <c r="S2147" s="758"/>
      <c r="T2147" s="758"/>
      <c r="U2147" s="758"/>
      <c r="V2147" s="669"/>
      <c r="W2147" s="669"/>
      <c r="X2147" s="669"/>
      <c r="Y2147" s="669"/>
      <c r="Z2147" s="670"/>
      <c r="AA2147" s="794"/>
    </row>
    <row r="2148" spans="1:28" s="313" customFormat="1" ht="21" customHeight="1" x14ac:dyDescent="0.2">
      <c r="A2148" s="269"/>
      <c r="B2148" s="259"/>
      <c r="C2148" s="2361" t="s">
        <v>942</v>
      </c>
      <c r="D2148" s="2074"/>
      <c r="E2148" s="2074"/>
      <c r="F2148" s="2074"/>
      <c r="G2148" s="693" t="s">
        <v>1063</v>
      </c>
      <c r="H2148" s="1432" t="str">
        <f>$L$10</f>
        <v/>
      </c>
      <c r="I2148" s="2362"/>
      <c r="J2148" s="2362"/>
      <c r="K2148" s="2362"/>
      <c r="L2148" s="2362"/>
      <c r="M2148" s="2362"/>
      <c r="N2148" s="2362"/>
      <c r="O2148" s="2362"/>
      <c r="P2148" s="2362"/>
      <c r="Q2148" s="2362"/>
      <c r="R2148" s="2362"/>
      <c r="S2148" s="2362"/>
      <c r="T2148" s="2363"/>
      <c r="U2148" s="2364" t="str">
        <f>$L$4</f>
        <v>00000000</v>
      </c>
      <c r="V2148" s="2365"/>
      <c r="W2148" s="2365"/>
      <c r="X2148" s="2366"/>
      <c r="Y2148" s="672"/>
      <c r="Z2148" s="175"/>
      <c r="AA2148" s="794">
        <f>IF(SUM(AA2149:AA2222)&gt;0,10000,0)</f>
        <v>0</v>
      </c>
    </row>
    <row r="2149" spans="1:28" ht="9" customHeight="1" x14ac:dyDescent="0.2">
      <c r="A2149" s="269"/>
      <c r="B2149" s="150"/>
      <c r="C2149" s="628"/>
      <c r="D2149" s="628"/>
      <c r="E2149" s="628"/>
      <c r="F2149" s="628"/>
      <c r="G2149" s="628"/>
      <c r="H2149" s="628"/>
      <c r="I2149" s="628"/>
      <c r="J2149" s="628"/>
      <c r="K2149" s="628"/>
      <c r="L2149" s="628"/>
      <c r="M2149" s="628"/>
      <c r="N2149" s="628"/>
      <c r="O2149" s="628"/>
      <c r="P2149" s="628"/>
      <c r="Q2149" s="628"/>
      <c r="R2149" s="628"/>
      <c r="S2149" s="628"/>
      <c r="T2149" s="628"/>
      <c r="U2149" s="628"/>
      <c r="V2149" s="628"/>
      <c r="W2149" s="628"/>
      <c r="X2149" s="628"/>
      <c r="Y2149" s="179"/>
      <c r="Z2149" s="175"/>
      <c r="AA2149" s="794"/>
      <c r="AB2149" s="313"/>
    </row>
    <row r="2150" spans="1:28" ht="21" customHeight="1" x14ac:dyDescent="0.2">
      <c r="A2150" s="272" t="s">
        <v>1070</v>
      </c>
      <c r="B2150" s="150"/>
      <c r="C2150" s="628"/>
      <c r="D2150" s="664"/>
      <c r="E2150" s="664" t="s">
        <v>1141</v>
      </c>
      <c r="F2150" s="2351"/>
      <c r="G2150" s="2352"/>
      <c r="H2150" s="2352"/>
      <c r="I2150" s="2352"/>
      <c r="J2150" s="2352"/>
      <c r="K2150" s="2352"/>
      <c r="L2150" s="2352"/>
      <c r="M2150" s="2352"/>
      <c r="N2150" s="2352"/>
      <c r="O2150" s="2352"/>
      <c r="P2150" s="2352"/>
      <c r="Q2150" s="2352"/>
      <c r="R2150" s="2352"/>
      <c r="S2150" s="2352"/>
      <c r="T2150" s="2352"/>
      <c r="U2150" s="2352"/>
      <c r="V2150" s="2352"/>
      <c r="W2150" s="2352"/>
      <c r="X2150" s="2352"/>
      <c r="Y2150" s="179"/>
      <c r="Z2150" s="175"/>
      <c r="AA2150" s="794">
        <f>IF(F2150="?",0,IF(F2150&lt;&gt;"",1,0))</f>
        <v>0</v>
      </c>
      <c r="AB2150" s="313"/>
    </row>
    <row r="2151" spans="1:28" s="313" customFormat="1" ht="5.25" customHeight="1" x14ac:dyDescent="0.2">
      <c r="A2151" s="269"/>
      <c r="B2151" s="216"/>
      <c r="C2151" s="664"/>
      <c r="D2151" s="664"/>
      <c r="E2151" s="628"/>
      <c r="F2151" s="628"/>
      <c r="G2151" s="628"/>
      <c r="H2151" s="628"/>
      <c r="I2151" s="628"/>
      <c r="J2151" s="628"/>
      <c r="K2151" s="628"/>
      <c r="L2151" s="628"/>
      <c r="M2151" s="628"/>
      <c r="N2151" s="628"/>
      <c r="O2151" s="628"/>
      <c r="P2151" s="628"/>
      <c r="Q2151" s="628"/>
      <c r="R2151" s="664"/>
      <c r="S2151" s="664"/>
      <c r="T2151" s="664"/>
      <c r="U2151" s="664"/>
      <c r="V2151" s="664"/>
      <c r="W2151" s="664"/>
      <c r="X2151" s="628"/>
      <c r="Y2151" s="1232"/>
      <c r="Z2151" s="141"/>
      <c r="AA2151" s="794"/>
    </row>
    <row r="2152" spans="1:28" ht="21" customHeight="1" x14ac:dyDescent="0.2">
      <c r="A2152" s="272" t="s">
        <v>1071</v>
      </c>
      <c r="B2152" s="150"/>
      <c r="C2152" s="628"/>
      <c r="D2152" s="628"/>
      <c r="E2152" s="664" t="s">
        <v>799</v>
      </c>
      <c r="F2152" s="2351"/>
      <c r="G2152" s="2352"/>
      <c r="H2152" s="628"/>
      <c r="I2152" s="664" t="s">
        <v>693</v>
      </c>
      <c r="J2152" s="2351"/>
      <c r="K2152" s="2352"/>
      <c r="L2152" s="2352"/>
      <c r="M2152" s="2352"/>
      <c r="N2152" s="2352"/>
      <c r="O2152" s="2352"/>
      <c r="P2152" s="2352"/>
      <c r="Q2152" s="2352"/>
      <c r="R2152" s="2352"/>
      <c r="S2152" s="2352"/>
      <c r="T2152" s="2352"/>
      <c r="U2152" s="2352"/>
      <c r="V2152" s="2352"/>
      <c r="W2152" s="2352"/>
      <c r="X2152" s="2352"/>
      <c r="Y2152" s="179"/>
      <c r="Z2152" s="175"/>
      <c r="AA2152" s="794">
        <f>IF(F2152="?",0,IF(F2152&lt;&gt;"",1,0))+IF(J2152="?",0,IF(J2152&lt;&gt;"",1,0))</f>
        <v>0</v>
      </c>
      <c r="AB2152" s="313"/>
    </row>
    <row r="2153" spans="1:28" ht="9" customHeight="1" x14ac:dyDescent="0.2">
      <c r="A2153" s="269"/>
      <c r="B2153" s="259"/>
      <c r="C2153" s="627"/>
      <c r="D2153" s="627"/>
      <c r="E2153" s="627"/>
      <c r="F2153" s="627"/>
      <c r="G2153" s="627"/>
      <c r="H2153" s="627"/>
      <c r="I2153" s="627"/>
      <c r="J2153" s="627"/>
      <c r="K2153" s="627"/>
      <c r="L2153" s="627"/>
      <c r="M2153" s="627"/>
      <c r="N2153" s="627"/>
      <c r="O2153" s="627"/>
      <c r="P2153" s="627"/>
      <c r="Q2153" s="627"/>
      <c r="R2153" s="627"/>
      <c r="S2153" s="627"/>
      <c r="T2153" s="627"/>
      <c r="U2153" s="627"/>
      <c r="V2153" s="627"/>
      <c r="W2153" s="627"/>
      <c r="X2153" s="627"/>
      <c r="Y2153" s="206"/>
      <c r="Z2153" s="175"/>
      <c r="AA2153" s="794"/>
      <c r="AB2153" s="313"/>
    </row>
    <row r="2154" spans="1:28" s="313" customFormat="1" ht="12" customHeight="1" x14ac:dyDescent="0.2">
      <c r="A2154" s="269"/>
      <c r="B2154" s="216"/>
      <c r="C2154" s="1139"/>
      <c r="D2154" s="1135"/>
      <c r="E2154" s="1136"/>
      <c r="F2154" s="1136"/>
      <c r="G2154" s="1136"/>
      <c r="H2154" s="1142"/>
      <c r="I2154" s="2353" t="s">
        <v>1489</v>
      </c>
      <c r="J2154" s="2354"/>
      <c r="K2154" s="2354"/>
      <c r="L2154" s="2354"/>
      <c r="M2154" s="2354"/>
      <c r="N2154" s="2354"/>
      <c r="O2154" s="2354"/>
      <c r="P2154" s="2354"/>
      <c r="Q2154" s="2355" t="s">
        <v>1490</v>
      </c>
      <c r="R2154" s="2356"/>
      <c r="S2154" s="2356"/>
      <c r="T2154" s="2356"/>
      <c r="U2154" s="2356"/>
      <c r="V2154" s="2356"/>
      <c r="W2154" s="2356"/>
      <c r="X2154" s="2357"/>
      <c r="Y2154" s="1232"/>
      <c r="Z2154" s="141"/>
      <c r="AA2154" s="794"/>
    </row>
    <row r="2155" spans="1:28" s="313" customFormat="1" ht="7.5" customHeight="1" thickBot="1" x14ac:dyDescent="0.25">
      <c r="A2155" s="269"/>
      <c r="B2155" s="216"/>
      <c r="C2155" s="1139"/>
      <c r="D2155" s="1135"/>
      <c r="E2155" s="1136"/>
      <c r="F2155" s="1136"/>
      <c r="G2155" s="1136"/>
      <c r="H2155" s="1140"/>
      <c r="I2155" s="1143"/>
      <c r="J2155" s="708"/>
      <c r="K2155" s="708"/>
      <c r="L2155" s="708"/>
      <c r="M2155" s="708"/>
      <c r="N2155" s="708"/>
      <c r="O2155" s="708"/>
      <c r="P2155" s="708"/>
      <c r="Q2155" s="1143"/>
      <c r="R2155" s="1145"/>
      <c r="S2155" s="1145"/>
      <c r="T2155" s="1145"/>
      <c r="U2155" s="1145"/>
      <c r="V2155" s="1145"/>
      <c r="W2155" s="1145"/>
      <c r="X2155" s="1144"/>
      <c r="Y2155" s="1232"/>
      <c r="Z2155" s="141"/>
      <c r="AA2155" s="794"/>
    </row>
    <row r="2156" spans="1:28" s="313" customFormat="1" ht="24.75" customHeight="1" thickTop="1" thickBot="1" x14ac:dyDescent="0.25">
      <c r="A2156" s="272" t="s">
        <v>1585</v>
      </c>
      <c r="B2156" s="216"/>
      <c r="C2156" s="2358" t="s">
        <v>1535</v>
      </c>
      <c r="D2156" s="2359"/>
      <c r="E2156" s="2359"/>
      <c r="F2156" s="2359"/>
      <c r="G2156" s="2359"/>
      <c r="H2156" s="2360"/>
      <c r="I2156" s="2313" t="s">
        <v>849</v>
      </c>
      <c r="J2156" s="2327"/>
      <c r="K2156" s="2328"/>
      <c r="L2156" s="2329"/>
      <c r="M2156" s="2329"/>
      <c r="N2156" s="1363"/>
      <c r="O2156" s="1363"/>
      <c r="P2156" s="1363"/>
      <c r="Q2156" s="2313" t="s">
        <v>849</v>
      </c>
      <c r="R2156" s="2327"/>
      <c r="S2156" s="2328"/>
      <c r="T2156" s="2330"/>
      <c r="U2156" s="2330"/>
      <c r="V2156" s="2331"/>
      <c r="W2156" s="2331"/>
      <c r="X2156" s="2318"/>
      <c r="Y2156" s="1243"/>
      <c r="Z2156" s="141"/>
      <c r="AA2156" s="794">
        <f>IF(I2156="?",0,IF(I2156&lt;&gt;"",1,0))+IF(K2156="?",0,IF(K2156&lt;&gt;"",1,0))+IF(Q2156="?",0,IF(Q2156&lt;&gt;"",1,0))+IF(S2156="?",0,IF(S2156&lt;&gt;"",1,0))</f>
        <v>0</v>
      </c>
    </row>
    <row r="2157" spans="1:28" s="313" customFormat="1" ht="6.75" customHeight="1" thickTop="1" x14ac:dyDescent="0.2">
      <c r="A2157" s="269"/>
      <c r="B2157" s="216"/>
      <c r="C2157" s="1141"/>
      <c r="D2157" s="1134"/>
      <c r="E2157" s="215"/>
      <c r="F2157" s="215"/>
      <c r="G2157" s="215"/>
      <c r="H2157" s="1138"/>
      <c r="I2157" s="1146"/>
      <c r="J2157" s="227"/>
      <c r="K2157" s="227"/>
      <c r="L2157" s="227"/>
      <c r="M2157" s="227"/>
      <c r="N2157" s="227"/>
      <c r="O2157" s="227"/>
      <c r="P2157" s="1147"/>
      <c r="Q2157" s="1146"/>
      <c r="R2157" s="227"/>
      <c r="S2157" s="227"/>
      <c r="T2157" s="227"/>
      <c r="U2157" s="227"/>
      <c r="V2157" s="227"/>
      <c r="W2157" s="227"/>
      <c r="X2157" s="1147"/>
      <c r="Y2157" s="1243"/>
      <c r="Z2157" s="141"/>
      <c r="AA2157" s="794"/>
    </row>
    <row r="2158" spans="1:28" s="313" customFormat="1" ht="5.25" customHeight="1" thickBot="1" x14ac:dyDescent="0.25">
      <c r="A2158" s="269"/>
      <c r="B2158" s="216"/>
      <c r="C2158" s="1139"/>
      <c r="D2158" s="1135"/>
      <c r="E2158" s="1136"/>
      <c r="F2158" s="1136"/>
      <c r="G2158" s="1136"/>
      <c r="H2158" s="1140"/>
      <c r="I2158" s="1143"/>
      <c r="J2158" s="708"/>
      <c r="K2158" s="708"/>
      <c r="L2158" s="708"/>
      <c r="M2158" s="708"/>
      <c r="N2158" s="708"/>
      <c r="O2158" s="708"/>
      <c r="P2158" s="1144"/>
      <c r="Q2158" s="1143"/>
      <c r="R2158" s="708"/>
      <c r="S2158" s="708"/>
      <c r="T2158" s="708"/>
      <c r="U2158" s="708"/>
      <c r="V2158" s="708"/>
      <c r="W2158" s="708"/>
      <c r="X2158" s="1144"/>
      <c r="Y2158" s="1243"/>
      <c r="Z2158" s="141"/>
      <c r="AA2158" s="794"/>
    </row>
    <row r="2159" spans="1:28" s="313" customFormat="1" ht="24.75" customHeight="1" thickTop="1" thickBot="1" x14ac:dyDescent="0.25">
      <c r="A2159" s="272" t="s">
        <v>1586</v>
      </c>
      <c r="B2159" s="216"/>
      <c r="C2159" s="1137" t="s">
        <v>1515</v>
      </c>
      <c r="D2159" s="664"/>
      <c r="E2159" s="628"/>
      <c r="F2159" s="628"/>
      <c r="G2159" s="628"/>
      <c r="H2159" s="628"/>
      <c r="I2159" s="2313" t="s">
        <v>849</v>
      </c>
      <c r="J2159" s="2327"/>
      <c r="K2159" s="2328"/>
      <c r="L2159" s="2329"/>
      <c r="M2159" s="2329"/>
      <c r="N2159" s="1363"/>
      <c r="O2159" s="1363"/>
      <c r="P2159" s="1363"/>
      <c r="Q2159" s="2313" t="s">
        <v>849</v>
      </c>
      <c r="R2159" s="2327"/>
      <c r="S2159" s="2328"/>
      <c r="T2159" s="2330"/>
      <c r="U2159" s="2330"/>
      <c r="V2159" s="2331"/>
      <c r="W2159" s="2331"/>
      <c r="X2159" s="2318"/>
      <c r="Y2159" s="1243"/>
      <c r="Z2159" s="141"/>
      <c r="AA2159" s="794">
        <f>IF(I2159="?",0,IF(I2159&lt;&gt;"",1,0))+IF(K2159="?",0,IF(K2159&lt;&gt;"",1,0))+IF(Q2159="?",0,IF(Q2159&lt;&gt;"",1,0))+IF(S2159="?",0,IF(S2159&lt;&gt;"",1,0))</f>
        <v>0</v>
      </c>
    </row>
    <row r="2160" spans="1:28" s="313" customFormat="1" ht="5.25" customHeight="1" thickTop="1" x14ac:dyDescent="0.2">
      <c r="A2160" s="269"/>
      <c r="B2160" s="216"/>
      <c r="C2160" s="1141"/>
      <c r="D2160" s="1134"/>
      <c r="E2160" s="215"/>
      <c r="F2160" s="215"/>
      <c r="G2160" s="215"/>
      <c r="H2160" s="1138"/>
      <c r="I2160" s="1146"/>
      <c r="J2160" s="227"/>
      <c r="K2160" s="227"/>
      <c r="L2160" s="227"/>
      <c r="M2160" s="227"/>
      <c r="N2160" s="227"/>
      <c r="O2160" s="227"/>
      <c r="P2160" s="227"/>
      <c r="Q2160" s="1146"/>
      <c r="R2160" s="1148"/>
      <c r="S2160" s="1148"/>
      <c r="T2160" s="1148"/>
      <c r="U2160" s="1148"/>
      <c r="V2160" s="1148"/>
      <c r="W2160" s="1148"/>
      <c r="X2160" s="1147"/>
      <c r="Y2160" s="1243"/>
      <c r="Z2160" s="141"/>
      <c r="AA2160" s="794"/>
    </row>
    <row r="2161" spans="1:28" s="313" customFormat="1" ht="9" customHeight="1" x14ac:dyDescent="0.2">
      <c r="A2161" s="269"/>
      <c r="B2161" s="216"/>
      <c r="C2161" s="664"/>
      <c r="D2161" s="664"/>
      <c r="E2161" s="628"/>
      <c r="F2161" s="628"/>
      <c r="G2161" s="628"/>
      <c r="H2161" s="628"/>
      <c r="I2161" s="628"/>
      <c r="J2161" s="628"/>
      <c r="K2161" s="628"/>
      <c r="L2161" s="628"/>
      <c r="M2161" s="628"/>
      <c r="N2161" s="628"/>
      <c r="O2161" s="628"/>
      <c r="P2161" s="628"/>
      <c r="Q2161" s="628"/>
      <c r="R2161" s="664"/>
      <c r="S2161" s="664"/>
      <c r="T2161" s="664"/>
      <c r="U2161" s="664"/>
      <c r="V2161" s="664"/>
      <c r="W2161" s="664"/>
      <c r="X2161" s="628"/>
      <c r="Y2161" s="1243"/>
      <c r="Z2161" s="141"/>
      <c r="AA2161" s="794"/>
    </row>
    <row r="2162" spans="1:28" s="313" customFormat="1" ht="24" customHeight="1" x14ac:dyDescent="0.2">
      <c r="A2162" s="272" t="s">
        <v>1072</v>
      </c>
      <c r="B2162" s="216"/>
      <c r="C2162" s="2332" t="s">
        <v>1146</v>
      </c>
      <c r="D2162" s="2333"/>
      <c r="E2162" s="2333"/>
      <c r="F2162" s="2333"/>
      <c r="G2162" s="2333"/>
      <c r="H2162" s="2333"/>
      <c r="I2162" s="2333"/>
      <c r="J2162" s="2333"/>
      <c r="K2162" s="2333"/>
      <c r="L2162" s="2333"/>
      <c r="M2162" s="2333"/>
      <c r="N2162" s="2333"/>
      <c r="O2162" s="2333"/>
      <c r="P2162" s="2333"/>
      <c r="Q2162" s="2333"/>
      <c r="R2162" s="2333"/>
      <c r="S2162" s="2333"/>
      <c r="T2162" s="2333"/>
      <c r="U2162" s="1241"/>
      <c r="V2162" s="1213" t="s">
        <v>849</v>
      </c>
      <c r="W2162" s="93"/>
      <c r="X2162" s="1213" t="s">
        <v>849</v>
      </c>
      <c r="Y2162" s="664"/>
      <c r="Z2162" s="141"/>
      <c r="AA2162" s="794">
        <f>IF(V2162="?",0,IF(V2162&lt;&gt;"",1,0))+IF(X2162="?",0,IF(X2162&lt;&gt;"",1,0))</f>
        <v>0</v>
      </c>
    </row>
    <row r="2163" spans="1:28" s="313" customFormat="1" ht="9" customHeight="1" x14ac:dyDescent="0.2">
      <c r="A2163" s="269"/>
      <c r="B2163" s="216"/>
      <c r="C2163" s="664"/>
      <c r="D2163" s="664"/>
      <c r="E2163" s="628"/>
      <c r="F2163" s="628"/>
      <c r="G2163" s="628"/>
      <c r="H2163" s="628"/>
      <c r="I2163" s="628"/>
      <c r="J2163" s="628"/>
      <c r="K2163" s="628"/>
      <c r="L2163" s="628"/>
      <c r="M2163" s="628"/>
      <c r="N2163" s="628"/>
      <c r="O2163" s="628"/>
      <c r="P2163" s="628"/>
      <c r="Q2163" s="628"/>
      <c r="R2163" s="664"/>
      <c r="S2163" s="664"/>
      <c r="T2163" s="664"/>
      <c r="U2163" s="664"/>
      <c r="V2163" s="664"/>
      <c r="W2163" s="664"/>
      <c r="X2163" s="628"/>
      <c r="Y2163" s="1243"/>
      <c r="Z2163" s="141"/>
      <c r="AA2163" s="794"/>
    </row>
    <row r="2164" spans="1:28" s="313" customFormat="1" ht="21" customHeight="1" x14ac:dyDescent="0.2">
      <c r="A2164" s="272" t="s">
        <v>1073</v>
      </c>
      <c r="B2164" s="216"/>
      <c r="C2164" s="664"/>
      <c r="D2164" s="664"/>
      <c r="E2164" s="664"/>
      <c r="F2164" s="664"/>
      <c r="G2164" s="664"/>
      <c r="H2164" s="664" t="s">
        <v>1042</v>
      </c>
      <c r="I2164" s="2334" t="s">
        <v>849</v>
      </c>
      <c r="J2164" s="2335"/>
      <c r="K2164" s="2335"/>
      <c r="L2164" s="2335"/>
      <c r="M2164" s="2336"/>
      <c r="N2164" s="2336"/>
      <c r="O2164" s="2336"/>
      <c r="P2164" s="2336"/>
      <c r="Q2164" s="2336"/>
      <c r="R2164" s="2336"/>
      <c r="S2164" s="2336"/>
      <c r="T2164" s="2336"/>
      <c r="U2164" s="2336"/>
      <c r="V2164" s="2336"/>
      <c r="W2164" s="2336"/>
      <c r="X2164" s="2337"/>
      <c r="Y2164" s="1243"/>
      <c r="Z2164" s="141"/>
      <c r="AA2164" s="794">
        <f>IF(I2164="?",0,IF(I2164&lt;&gt;"",1,0))</f>
        <v>0</v>
      </c>
    </row>
    <row r="2165" spans="1:28" s="313" customFormat="1" ht="5.25" customHeight="1" x14ac:dyDescent="0.2">
      <c r="A2165" s="269"/>
      <c r="B2165" s="216"/>
      <c r="C2165" s="664"/>
      <c r="D2165" s="664"/>
      <c r="E2165" s="628"/>
      <c r="F2165" s="628"/>
      <c r="G2165" s="628"/>
      <c r="H2165" s="628"/>
      <c r="I2165" s="628"/>
      <c r="J2165" s="628"/>
      <c r="K2165" s="628"/>
      <c r="L2165" s="628"/>
      <c r="M2165" s="628"/>
      <c r="N2165" s="628"/>
      <c r="O2165" s="628"/>
      <c r="P2165" s="628"/>
      <c r="Q2165" s="628"/>
      <c r="R2165" s="664"/>
      <c r="S2165" s="664"/>
      <c r="T2165" s="664"/>
      <c r="U2165" s="664"/>
      <c r="V2165" s="664"/>
      <c r="W2165" s="664"/>
      <c r="X2165" s="628"/>
      <c r="Y2165" s="1243"/>
      <c r="Z2165" s="141"/>
      <c r="AA2165" s="794"/>
    </row>
    <row r="2166" spans="1:28" s="313" customFormat="1" ht="21" customHeight="1" x14ac:dyDescent="0.2">
      <c r="A2166" s="272" t="s">
        <v>1079</v>
      </c>
      <c r="B2166" s="216"/>
      <c r="C2166" s="628" t="s">
        <v>1517</v>
      </c>
      <c r="D2166" s="664"/>
      <c r="E2166" s="664"/>
      <c r="F2166" s="664"/>
      <c r="G2166" s="664"/>
      <c r="H2166" s="664"/>
      <c r="I2166" s="664"/>
      <c r="J2166" s="664"/>
      <c r="K2166" s="664"/>
      <c r="L2166" s="664"/>
      <c r="M2166" s="664"/>
      <c r="N2166" s="664"/>
      <c r="O2166" s="664"/>
      <c r="P2166" s="664"/>
      <c r="Q2166" s="1213" t="s">
        <v>849</v>
      </c>
      <c r="R2166" s="627" t="s">
        <v>1050</v>
      </c>
      <c r="S2166" s="1243"/>
      <c r="T2166" s="1213" t="s">
        <v>849</v>
      </c>
      <c r="U2166" s="627" t="s">
        <v>1051</v>
      </c>
      <c r="V2166" s="1243"/>
      <c r="W2166" s="1213" t="s">
        <v>849</v>
      </c>
      <c r="X2166" s="627" t="s">
        <v>1052</v>
      </c>
      <c r="Y2166" s="1243"/>
      <c r="Z2166" s="141"/>
      <c r="AA2166" s="794">
        <f>IF(Q2166="?",0,IF(Q2166&lt;&gt;"",1,0))+IF(T2166="?",0,IF(T2166&lt;&gt;"",1,0))+IF(W2166="?",0,IF(W2166&lt;&gt;"",1,0))</f>
        <v>0</v>
      </c>
    </row>
    <row r="2167" spans="1:28" ht="9" customHeight="1" x14ac:dyDescent="0.2">
      <c r="A2167" s="269"/>
      <c r="B2167" s="259"/>
      <c r="C2167" s="627"/>
      <c r="D2167" s="627"/>
      <c r="E2167" s="627"/>
      <c r="F2167" s="627"/>
      <c r="G2167" s="627"/>
      <c r="H2167" s="627"/>
      <c r="I2167" s="627"/>
      <c r="J2167" s="627"/>
      <c r="K2167" s="627"/>
      <c r="L2167" s="627"/>
      <c r="M2167" s="627"/>
      <c r="N2167" s="627"/>
      <c r="O2167" s="627"/>
      <c r="P2167" s="627"/>
      <c r="Q2167" s="627"/>
      <c r="R2167" s="627"/>
      <c r="S2167" s="627"/>
      <c r="T2167" s="627"/>
      <c r="U2167" s="627"/>
      <c r="V2167" s="627"/>
      <c r="W2167" s="627"/>
      <c r="X2167" s="627"/>
      <c r="Y2167" s="206"/>
      <c r="Z2167" s="175"/>
      <c r="AA2167" s="794"/>
      <c r="AB2167" s="313"/>
    </row>
    <row r="2168" spans="1:28" s="312" customFormat="1" ht="27" customHeight="1" x14ac:dyDescent="0.2">
      <c r="A2168" s="397" t="s">
        <v>219</v>
      </c>
      <c r="B2168" s="155"/>
      <c r="C2168" s="2338" t="s">
        <v>1521</v>
      </c>
      <c r="D2168" s="2339"/>
      <c r="E2168" s="2339"/>
      <c r="F2168" s="2339"/>
      <c r="G2168" s="2339"/>
      <c r="H2168" s="2339"/>
      <c r="I2168" s="2339"/>
      <c r="J2168" s="2339"/>
      <c r="K2168" s="2339"/>
      <c r="L2168" s="2339"/>
      <c r="M2168" s="2339"/>
      <c r="N2168" s="2339"/>
      <c r="O2168" s="2339"/>
      <c r="P2168" s="2339"/>
      <c r="Q2168" s="2339"/>
      <c r="R2168" s="2339"/>
      <c r="S2168" s="2339"/>
      <c r="T2168" s="2340"/>
      <c r="U2168" s="2340"/>
      <c r="V2168" s="2340"/>
      <c r="W2168" s="2340"/>
      <c r="X2168" s="2341"/>
      <c r="Y2168" s="225"/>
      <c r="Z2168" s="156"/>
      <c r="AA2168" s="794"/>
      <c r="AB2168" s="313"/>
    </row>
    <row r="2169" spans="1:28" ht="5.25" customHeight="1" x14ac:dyDescent="0.2">
      <c r="A2169" s="269"/>
      <c r="B2169" s="259"/>
      <c r="C2169" s="627"/>
      <c r="D2169" s="627"/>
      <c r="E2169" s="627"/>
      <c r="F2169" s="627"/>
      <c r="G2169" s="627"/>
      <c r="H2169" s="627"/>
      <c r="I2169" s="627"/>
      <c r="J2169" s="627"/>
      <c r="K2169" s="627"/>
      <c r="L2169" s="627"/>
      <c r="M2169" s="627"/>
      <c r="N2169" s="627"/>
      <c r="O2169" s="627"/>
      <c r="P2169" s="627"/>
      <c r="Q2169" s="627"/>
      <c r="R2169" s="627"/>
      <c r="S2169" s="627"/>
      <c r="T2169" s="627"/>
      <c r="U2169" s="627"/>
      <c r="V2169" s="627"/>
      <c r="W2169" s="627"/>
      <c r="X2169" s="627"/>
      <c r="Y2169" s="206"/>
      <c r="Z2169" s="175"/>
      <c r="AA2169" s="794"/>
      <c r="AB2169" s="313"/>
    </row>
    <row r="2170" spans="1:28" s="313" customFormat="1" ht="21" customHeight="1" x14ac:dyDescent="0.2">
      <c r="A2170" s="272" t="s">
        <v>1251</v>
      </c>
      <c r="B2170" s="216"/>
      <c r="C2170" s="2342" t="s">
        <v>1370</v>
      </c>
      <c r="D2170" s="2342"/>
      <c r="E2170" s="2342"/>
      <c r="F2170" s="2342"/>
      <c r="G2170" s="2342"/>
      <c r="H2170" s="2342"/>
      <c r="I2170" s="2342"/>
      <c r="J2170" s="2342"/>
      <c r="K2170" s="2342"/>
      <c r="L2170" s="2342"/>
      <c r="M2170" s="664"/>
      <c r="N2170" s="2343"/>
      <c r="O2170" s="2344"/>
      <c r="P2170" s="2345"/>
      <c r="Q2170" s="627" t="s">
        <v>783</v>
      </c>
      <c r="R2170" s="664"/>
      <c r="S2170" s="664"/>
      <c r="T2170" s="2343"/>
      <c r="U2170" s="2343"/>
      <c r="V2170" s="2343"/>
      <c r="W2170" s="627" t="s">
        <v>1043</v>
      </c>
      <c r="X2170" s="664"/>
      <c r="Y2170" s="664"/>
      <c r="Z2170" s="141"/>
      <c r="AA2170" s="794">
        <f>IF(N2170="?",0,IF(N2170&lt;&gt;"",1,0))+IF(T2170="?",0,IF(T2170&lt;&gt;"",1,0))</f>
        <v>0</v>
      </c>
    </row>
    <row r="2171" spans="1:28" s="313" customFormat="1" ht="5.25" customHeight="1" x14ac:dyDescent="0.2">
      <c r="A2171" s="269"/>
      <c r="B2171" s="216"/>
      <c r="C2171" s="664"/>
      <c r="D2171" s="664"/>
      <c r="E2171" s="628"/>
      <c r="F2171" s="628"/>
      <c r="G2171" s="628"/>
      <c r="H2171" s="628"/>
      <c r="I2171" s="628"/>
      <c r="J2171" s="628"/>
      <c r="K2171" s="628"/>
      <c r="L2171" s="628"/>
      <c r="M2171" s="628"/>
      <c r="N2171" s="628"/>
      <c r="O2171" s="628"/>
      <c r="P2171" s="628"/>
      <c r="Q2171" s="628"/>
      <c r="R2171" s="664"/>
      <c r="S2171" s="664"/>
      <c r="T2171" s="664"/>
      <c r="U2171" s="664"/>
      <c r="V2171" s="664"/>
      <c r="W2171" s="664"/>
      <c r="X2171" s="628"/>
      <c r="Y2171" s="1243"/>
      <c r="Z2171" s="141"/>
      <c r="AA2171" s="794"/>
    </row>
    <row r="2172" spans="1:28" s="312" customFormat="1" ht="27" customHeight="1" x14ac:dyDescent="0.2">
      <c r="A2172" s="397" t="s">
        <v>219</v>
      </c>
      <c r="B2172" s="155"/>
      <c r="C2172" s="2338" t="s">
        <v>1262</v>
      </c>
      <c r="D2172" s="2339"/>
      <c r="E2172" s="2339"/>
      <c r="F2172" s="2339"/>
      <c r="G2172" s="2339"/>
      <c r="H2172" s="2339"/>
      <c r="I2172" s="2339"/>
      <c r="J2172" s="2339"/>
      <c r="K2172" s="2339"/>
      <c r="L2172" s="2339"/>
      <c r="M2172" s="2339"/>
      <c r="N2172" s="2339"/>
      <c r="O2172" s="2339"/>
      <c r="P2172" s="2339"/>
      <c r="Q2172" s="2339"/>
      <c r="R2172" s="2339"/>
      <c r="S2172" s="2339"/>
      <c r="T2172" s="2340"/>
      <c r="U2172" s="2340"/>
      <c r="V2172" s="2340"/>
      <c r="W2172" s="2340"/>
      <c r="X2172" s="2341"/>
      <c r="Y2172" s="225"/>
      <c r="Z2172" s="156"/>
      <c r="AA2172" s="794"/>
      <c r="AB2172" s="313"/>
    </row>
    <row r="2173" spans="1:28" s="313" customFormat="1" ht="5.25" customHeight="1" x14ac:dyDescent="0.2">
      <c r="A2173" s="269"/>
      <c r="B2173" s="216"/>
      <c r="C2173" s="664"/>
      <c r="D2173" s="664"/>
      <c r="E2173" s="628"/>
      <c r="F2173" s="628"/>
      <c r="G2173" s="628"/>
      <c r="H2173" s="628"/>
      <c r="I2173" s="628"/>
      <c r="J2173" s="628"/>
      <c r="K2173" s="628"/>
      <c r="L2173" s="628"/>
      <c r="M2173" s="628"/>
      <c r="N2173" s="628"/>
      <c r="O2173" s="628"/>
      <c r="P2173" s="628"/>
      <c r="Q2173" s="628"/>
      <c r="R2173" s="664"/>
      <c r="S2173" s="664"/>
      <c r="T2173" s="664"/>
      <c r="U2173" s="664"/>
      <c r="V2173" s="664"/>
      <c r="W2173" s="664"/>
      <c r="X2173" s="628"/>
      <c r="Y2173" s="1243"/>
      <c r="Z2173" s="141"/>
      <c r="AA2173" s="794"/>
    </row>
    <row r="2174" spans="1:28" s="313" customFormat="1" ht="21" customHeight="1" x14ac:dyDescent="0.2">
      <c r="A2174" s="272" t="s">
        <v>1252</v>
      </c>
      <c r="B2174" s="216"/>
      <c r="C2174" s="2342" t="s">
        <v>1371</v>
      </c>
      <c r="D2174" s="2342"/>
      <c r="E2174" s="2342"/>
      <c r="F2174" s="2342"/>
      <c r="G2174" s="2342"/>
      <c r="H2174" s="2342"/>
      <c r="I2174" s="2342"/>
      <c r="J2174" s="2342"/>
      <c r="K2174" s="2342"/>
      <c r="L2174" s="2342"/>
      <c r="M2174" s="664"/>
      <c r="N2174" s="2343"/>
      <c r="O2174" s="2344"/>
      <c r="P2174" s="2345"/>
      <c r="Q2174" s="627" t="s">
        <v>783</v>
      </c>
      <c r="R2174" s="664"/>
      <c r="S2174" s="664"/>
      <c r="T2174" s="2343"/>
      <c r="U2174" s="2344"/>
      <c r="V2174" s="2345"/>
      <c r="W2174" s="627" t="s">
        <v>1043</v>
      </c>
      <c r="X2174" s="664"/>
      <c r="Y2174" s="664"/>
      <c r="Z2174" s="141"/>
      <c r="AA2174" s="794">
        <f>IF(N2174="?",0,IF(N2174&lt;&gt;"",1,0))+IF(T2174="?",0,IF(T2174&lt;&gt;"",1,0))</f>
        <v>0</v>
      </c>
    </row>
    <row r="2175" spans="1:28" s="313" customFormat="1" ht="9" customHeight="1" x14ac:dyDescent="0.2">
      <c r="A2175" s="269"/>
      <c r="B2175" s="259"/>
      <c r="C2175" s="627"/>
      <c r="D2175" s="627"/>
      <c r="E2175" s="627"/>
      <c r="F2175" s="627"/>
      <c r="G2175" s="627"/>
      <c r="H2175" s="627"/>
      <c r="I2175" s="627"/>
      <c r="J2175" s="627"/>
      <c r="K2175" s="627"/>
      <c r="L2175" s="627"/>
      <c r="M2175" s="627"/>
      <c r="N2175" s="627"/>
      <c r="O2175" s="627"/>
      <c r="P2175" s="627"/>
      <c r="Q2175" s="627"/>
      <c r="R2175" s="627"/>
      <c r="S2175" s="627"/>
      <c r="T2175" s="627"/>
      <c r="U2175" s="627"/>
      <c r="V2175" s="627"/>
      <c r="W2175" s="627"/>
      <c r="X2175" s="627"/>
      <c r="Y2175" s="206"/>
      <c r="Z2175" s="175"/>
      <c r="AA2175" s="794"/>
    </row>
    <row r="2176" spans="1:28" s="312" customFormat="1" ht="23.25" customHeight="1" x14ac:dyDescent="0.2">
      <c r="A2176" s="397" t="s">
        <v>219</v>
      </c>
      <c r="B2176" s="155"/>
      <c r="C2176" s="2320" t="s">
        <v>1491</v>
      </c>
      <c r="D2176" s="2321"/>
      <c r="E2176" s="2321"/>
      <c r="F2176" s="2321"/>
      <c r="G2176" s="2321"/>
      <c r="H2176" s="2321"/>
      <c r="I2176" s="2321"/>
      <c r="J2176" s="2321"/>
      <c r="K2176" s="2321"/>
      <c r="L2176" s="2321"/>
      <c r="M2176" s="2321"/>
      <c r="N2176" s="2321"/>
      <c r="O2176" s="2321"/>
      <c r="P2176" s="2321"/>
      <c r="Q2176" s="2321"/>
      <c r="R2176" s="2321"/>
      <c r="S2176" s="2321"/>
      <c r="T2176" s="2346"/>
      <c r="U2176" s="2346"/>
      <c r="V2176" s="2346"/>
      <c r="W2176" s="2346"/>
      <c r="X2176" s="2347"/>
      <c r="Y2176" s="225"/>
      <c r="Z2176" s="156"/>
      <c r="AA2176" s="794"/>
      <c r="AB2176" s="313"/>
    </row>
    <row r="2177" spans="1:28" s="313" customFormat="1" ht="5.25" customHeight="1" x14ac:dyDescent="0.2">
      <c r="A2177" s="269"/>
      <c r="B2177" s="259"/>
      <c r="C2177" s="627"/>
      <c r="D2177" s="627"/>
      <c r="E2177" s="627"/>
      <c r="F2177" s="627"/>
      <c r="G2177" s="627"/>
      <c r="H2177" s="627"/>
      <c r="I2177" s="627"/>
      <c r="J2177" s="627"/>
      <c r="K2177" s="627"/>
      <c r="L2177" s="627"/>
      <c r="M2177" s="627"/>
      <c r="N2177" s="627"/>
      <c r="O2177" s="627"/>
      <c r="P2177" s="627"/>
      <c r="Q2177" s="627"/>
      <c r="R2177" s="627"/>
      <c r="S2177" s="627"/>
      <c r="T2177" s="627"/>
      <c r="U2177" s="627"/>
      <c r="V2177" s="627"/>
      <c r="W2177" s="627"/>
      <c r="X2177" s="627"/>
      <c r="Y2177" s="206"/>
      <c r="Z2177" s="175"/>
      <c r="AA2177" s="794"/>
    </row>
    <row r="2178" spans="1:28" s="313" customFormat="1" ht="21" customHeight="1" x14ac:dyDescent="0.2">
      <c r="A2178" s="272" t="s">
        <v>1074</v>
      </c>
      <c r="B2178" s="216"/>
      <c r="C2178" s="628" t="s">
        <v>1831</v>
      </c>
      <c r="D2178" s="664"/>
      <c r="E2178" s="664"/>
      <c r="F2178" s="664"/>
      <c r="G2178" s="664"/>
      <c r="H2178" s="664"/>
      <c r="I2178" s="664"/>
      <c r="J2178" s="628"/>
      <c r="K2178" s="628"/>
      <c r="L2178" s="628"/>
      <c r="M2178" s="628"/>
      <c r="N2178" s="628"/>
      <c r="O2178" s="628"/>
      <c r="P2178" s="628"/>
      <c r="Q2178" s="628"/>
      <c r="R2178" s="628"/>
      <c r="S2178" s="628"/>
      <c r="T2178" s="2343"/>
      <c r="U2178" s="2344"/>
      <c r="V2178" s="2345"/>
      <c r="W2178" s="627" t="s">
        <v>122</v>
      </c>
      <c r="X2178" s="664"/>
      <c r="Y2178" s="664"/>
      <c r="Z2178" s="141"/>
      <c r="AA2178" s="794">
        <f>IF(T2178="?",0,IF(T2178&lt;&gt;"",1,0))</f>
        <v>0</v>
      </c>
    </row>
    <row r="2179" spans="1:28" s="313" customFormat="1" ht="5.25" customHeight="1" x14ac:dyDescent="0.2">
      <c r="A2179" s="269"/>
      <c r="B2179" s="259"/>
      <c r="C2179" s="627"/>
      <c r="D2179" s="627"/>
      <c r="E2179" s="627"/>
      <c r="F2179" s="627"/>
      <c r="G2179" s="627"/>
      <c r="H2179" s="627"/>
      <c r="I2179" s="627"/>
      <c r="J2179" s="627"/>
      <c r="K2179" s="627"/>
      <c r="L2179" s="627"/>
      <c r="M2179" s="627"/>
      <c r="N2179" s="627"/>
      <c r="O2179" s="627"/>
      <c r="P2179" s="627"/>
      <c r="Q2179" s="627"/>
      <c r="R2179" s="627"/>
      <c r="S2179" s="627"/>
      <c r="T2179" s="627"/>
      <c r="U2179" s="627"/>
      <c r="V2179" s="627"/>
      <c r="W2179" s="627"/>
      <c r="X2179" s="206"/>
      <c r="Y2179" s="206"/>
      <c r="Z2179" s="175"/>
      <c r="AA2179" s="794"/>
    </row>
    <row r="2180" spans="1:28" s="313" customFormat="1" ht="21" customHeight="1" x14ac:dyDescent="0.2">
      <c r="A2180" s="272" t="s">
        <v>1587</v>
      </c>
      <c r="B2180" s="216"/>
      <c r="C2180" s="628" t="s">
        <v>1749</v>
      </c>
      <c r="D2180" s="664"/>
      <c r="E2180" s="664"/>
      <c r="F2180" s="664"/>
      <c r="G2180" s="664"/>
      <c r="H2180" s="664"/>
      <c r="I2180" s="664"/>
      <c r="J2180" s="628"/>
      <c r="K2180" s="628"/>
      <c r="L2180" s="628"/>
      <c r="M2180" s="664"/>
      <c r="N2180" s="2348"/>
      <c r="O2180" s="2349"/>
      <c r="P2180" s="2350"/>
      <c r="Q2180" s="627" t="s">
        <v>1493</v>
      </c>
      <c r="R2180" s="628"/>
      <c r="S2180" s="628"/>
      <c r="T2180" s="2348"/>
      <c r="U2180" s="2349"/>
      <c r="V2180" s="2350"/>
      <c r="W2180" s="627" t="s">
        <v>1492</v>
      </c>
      <c r="X2180" s="664"/>
      <c r="Y2180" s="664"/>
      <c r="Z2180" s="141"/>
      <c r="AA2180" s="794">
        <f>IF(N2180="?",0,IF(N2180&lt;&gt;"",1,0))+IF(T2180="?",0,IF(T2180&lt;&gt;"",1,0))</f>
        <v>0</v>
      </c>
    </row>
    <row r="2181" spans="1:28" s="313" customFormat="1" ht="9" customHeight="1" x14ac:dyDescent="0.2">
      <c r="A2181" s="269"/>
      <c r="B2181" s="259"/>
      <c r="C2181" s="627"/>
      <c r="D2181" s="627"/>
      <c r="E2181" s="627"/>
      <c r="F2181" s="627"/>
      <c r="G2181" s="627"/>
      <c r="H2181" s="627"/>
      <c r="I2181" s="627"/>
      <c r="J2181" s="627"/>
      <c r="K2181" s="627"/>
      <c r="L2181" s="627"/>
      <c r="M2181" s="627"/>
      <c r="N2181" s="627"/>
      <c r="O2181" s="627"/>
      <c r="P2181" s="627"/>
      <c r="Q2181" s="627"/>
      <c r="R2181" s="627"/>
      <c r="S2181" s="627"/>
      <c r="T2181" s="627"/>
      <c r="U2181" s="627"/>
      <c r="V2181" s="627"/>
      <c r="W2181" s="627"/>
      <c r="X2181" s="627"/>
      <c r="Y2181" s="206"/>
      <c r="Z2181" s="175"/>
      <c r="AA2181" s="794"/>
    </row>
    <row r="2182" spans="1:28" s="313" customFormat="1" ht="36" customHeight="1" x14ac:dyDescent="0.2">
      <c r="A2182" s="746" t="s">
        <v>219</v>
      </c>
      <c r="B2182" s="221"/>
      <c r="C2182" s="1543" t="s">
        <v>1516</v>
      </c>
      <c r="D2182" s="2218"/>
      <c r="E2182" s="2218"/>
      <c r="F2182" s="2218"/>
      <c r="G2182" s="2218"/>
      <c r="H2182" s="2218"/>
      <c r="I2182" s="2218"/>
      <c r="J2182" s="2218"/>
      <c r="K2182" s="2218"/>
      <c r="L2182" s="2218"/>
      <c r="M2182" s="2218"/>
      <c r="N2182" s="2218"/>
      <c r="O2182" s="2218"/>
      <c r="P2182" s="2218"/>
      <c r="Q2182" s="2218"/>
      <c r="R2182" s="2218"/>
      <c r="S2182" s="2218"/>
      <c r="T2182" s="2218"/>
      <c r="U2182" s="2218"/>
      <c r="V2182" s="2218"/>
      <c r="W2182" s="2218"/>
      <c r="X2182" s="2219"/>
      <c r="Y2182" s="1240"/>
      <c r="Z2182" s="254"/>
      <c r="AA2182" s="794"/>
    </row>
    <row r="2183" spans="1:28" s="313" customFormat="1" ht="5.25" customHeight="1" x14ac:dyDescent="0.2">
      <c r="A2183" s="269"/>
      <c r="B2183" s="259"/>
      <c r="C2183" s="627"/>
      <c r="D2183" s="627"/>
      <c r="E2183" s="627"/>
      <c r="F2183" s="627"/>
      <c r="G2183" s="627"/>
      <c r="H2183" s="627"/>
      <c r="I2183" s="627"/>
      <c r="J2183" s="627"/>
      <c r="K2183" s="627"/>
      <c r="L2183" s="627"/>
      <c r="M2183" s="627"/>
      <c r="N2183" s="627"/>
      <c r="O2183" s="627"/>
      <c r="P2183" s="627"/>
      <c r="Q2183" s="627"/>
      <c r="R2183" s="627"/>
      <c r="S2183" s="627"/>
      <c r="T2183" s="627"/>
      <c r="U2183" s="627"/>
      <c r="V2183" s="627"/>
      <c r="W2183" s="627"/>
      <c r="X2183" s="627"/>
      <c r="Y2183" s="206"/>
      <c r="Z2183" s="175"/>
      <c r="AA2183" s="794"/>
    </row>
    <row r="2184" spans="1:28" s="313" customFormat="1" ht="12" customHeight="1" x14ac:dyDescent="0.2">
      <c r="A2184" s="269"/>
      <c r="B2184" s="216"/>
      <c r="C2184" s="242" t="s">
        <v>1495</v>
      </c>
      <c r="D2184" s="1149"/>
      <c r="E2184" s="1149"/>
      <c r="F2184" s="1149"/>
      <c r="G2184" s="1149"/>
      <c r="H2184" s="1149"/>
      <c r="I2184" s="1149"/>
      <c r="J2184" s="1149"/>
      <c r="K2184" s="1149"/>
      <c r="L2184" s="1149"/>
      <c r="M2184" s="1149"/>
      <c r="N2184" s="1149"/>
      <c r="O2184" s="1149"/>
      <c r="P2184" s="1149"/>
      <c r="Q2184" s="1149"/>
      <c r="R2184" s="1149"/>
      <c r="S2184" s="1149"/>
      <c r="T2184" s="1149"/>
      <c r="U2184" s="1149"/>
      <c r="V2184" s="1149"/>
      <c r="W2184" s="1149"/>
      <c r="X2184" s="1149"/>
      <c r="Y2184" s="1243"/>
      <c r="Z2184" s="141"/>
      <c r="AA2184" s="794"/>
    </row>
    <row r="2185" spans="1:28" s="313" customFormat="1" ht="5.25" customHeight="1" thickBot="1" x14ac:dyDescent="0.25">
      <c r="A2185" s="269"/>
      <c r="B2185" s="216"/>
      <c r="C2185" s="1139"/>
      <c r="D2185" s="1135"/>
      <c r="E2185" s="1136"/>
      <c r="F2185" s="1136"/>
      <c r="G2185" s="1143"/>
      <c r="H2185" s="708"/>
      <c r="I2185" s="708"/>
      <c r="J2185" s="708"/>
      <c r="K2185" s="708"/>
      <c r="L2185" s="708"/>
      <c r="M2185" s="708"/>
      <c r="N2185" s="708"/>
      <c r="O2185" s="708"/>
      <c r="P2185" s="708"/>
      <c r="Q2185" s="708"/>
      <c r="R2185" s="708"/>
      <c r="S2185" s="1145"/>
      <c r="T2185" s="1145"/>
      <c r="U2185" s="1145"/>
      <c r="V2185" s="1145"/>
      <c r="W2185" s="1145"/>
      <c r="X2185" s="1144"/>
      <c r="Y2185" s="1243"/>
      <c r="Z2185" s="141"/>
      <c r="AA2185" s="794"/>
    </row>
    <row r="2186" spans="1:28" s="313" customFormat="1" ht="24" customHeight="1" thickTop="1" thickBot="1" x14ac:dyDescent="0.25">
      <c r="A2186" s="1236" t="s">
        <v>1588</v>
      </c>
      <c r="B2186" s="216"/>
      <c r="C2186" s="2313" t="s">
        <v>849</v>
      </c>
      <c r="D2186" s="2314"/>
      <c r="E2186" s="2315"/>
      <c r="F2186" s="2316"/>
      <c r="G2186" s="2317"/>
      <c r="H2186" s="1363"/>
      <c r="I2186" s="1363"/>
      <c r="J2186" s="1363"/>
      <c r="K2186" s="1363"/>
      <c r="L2186" s="1363"/>
      <c r="M2186" s="1363"/>
      <c r="N2186" s="1363"/>
      <c r="O2186" s="1363"/>
      <c r="P2186" s="1363"/>
      <c r="Q2186" s="1363"/>
      <c r="R2186" s="1363"/>
      <c r="S2186" s="1363"/>
      <c r="T2186" s="1363"/>
      <c r="U2186" s="1363"/>
      <c r="V2186" s="1363"/>
      <c r="W2186" s="1363"/>
      <c r="X2186" s="2318"/>
      <c r="Y2186" s="1243"/>
      <c r="Z2186" s="141"/>
      <c r="AA2186" s="794">
        <f>IF(C2186="?",0,IF(C2186&lt;&gt;"",1,0))+IF(G2186="?",0,IF(G2186&lt;&gt;"",1,0))</f>
        <v>0</v>
      </c>
    </row>
    <row r="2187" spans="1:28" s="313" customFormat="1" ht="5.25" customHeight="1" thickTop="1" x14ac:dyDescent="0.2">
      <c r="A2187" s="269"/>
      <c r="B2187" s="216"/>
      <c r="C2187" s="1141"/>
      <c r="D2187" s="1134"/>
      <c r="E2187" s="215"/>
      <c r="F2187" s="215"/>
      <c r="G2187" s="1146"/>
      <c r="H2187" s="227"/>
      <c r="I2187" s="227"/>
      <c r="J2187" s="227"/>
      <c r="K2187" s="227"/>
      <c r="L2187" s="227"/>
      <c r="M2187" s="227"/>
      <c r="N2187" s="227"/>
      <c r="O2187" s="227"/>
      <c r="P2187" s="227"/>
      <c r="Q2187" s="227"/>
      <c r="R2187" s="227"/>
      <c r="S2187" s="227"/>
      <c r="T2187" s="227"/>
      <c r="U2187" s="227"/>
      <c r="V2187" s="227"/>
      <c r="W2187" s="227"/>
      <c r="X2187" s="1147"/>
      <c r="Y2187" s="1243"/>
      <c r="Z2187" s="141"/>
      <c r="AA2187" s="794"/>
    </row>
    <row r="2188" spans="1:28" s="313" customFormat="1" ht="9" customHeight="1" x14ac:dyDescent="0.2">
      <c r="A2188" s="265" t="str">
        <f>IF(L2131&lt;&gt;"",L2131,"")</f>
        <v/>
      </c>
      <c r="B2188" s="635"/>
      <c r="C2188" s="262"/>
      <c r="D2188" s="262"/>
      <c r="E2188" s="262"/>
      <c r="F2188" s="262"/>
      <c r="G2188" s="262"/>
      <c r="H2188" s="262"/>
      <c r="I2188" s="262"/>
      <c r="J2188" s="262"/>
      <c r="K2188" s="262"/>
      <c r="L2188" s="262"/>
      <c r="M2188" s="262"/>
      <c r="N2188" s="262"/>
      <c r="O2188" s="262"/>
      <c r="P2188" s="262"/>
      <c r="Q2188" s="262"/>
      <c r="R2188" s="262"/>
      <c r="S2188" s="262"/>
      <c r="T2188" s="262"/>
      <c r="U2188" s="262"/>
      <c r="V2188" s="262"/>
      <c r="W2188" s="262"/>
      <c r="X2188" s="262"/>
      <c r="Y2188" s="668"/>
      <c r="Z2188" s="196"/>
      <c r="AA2188" s="794"/>
    </row>
    <row r="2189" spans="1:28" s="313" customFormat="1" ht="5.25" customHeight="1" x14ac:dyDescent="0.2">
      <c r="A2189" s="269"/>
      <c r="B2189" s="1237"/>
      <c r="C2189" s="817"/>
      <c r="D2189" s="817"/>
      <c r="E2189" s="817"/>
      <c r="F2189" s="817"/>
      <c r="G2189" s="817"/>
      <c r="H2189" s="817"/>
      <c r="I2189" s="817"/>
      <c r="J2189" s="817"/>
      <c r="K2189" s="817"/>
      <c r="L2189" s="817"/>
      <c r="M2189" s="817"/>
      <c r="N2189" s="817"/>
      <c r="O2189" s="817"/>
      <c r="P2189" s="817"/>
      <c r="Q2189" s="817"/>
      <c r="R2189" s="817"/>
      <c r="S2189" s="817"/>
      <c r="T2189" s="817"/>
      <c r="U2189" s="817"/>
      <c r="V2189" s="817"/>
      <c r="W2189" s="817"/>
      <c r="X2189" s="817"/>
      <c r="Y2189" s="1238"/>
      <c r="Z2189" s="871"/>
      <c r="AA2189" s="794"/>
    </row>
    <row r="2190" spans="1:28" s="313" customFormat="1" ht="24" customHeight="1" x14ac:dyDescent="0.2">
      <c r="A2190" s="385"/>
      <c r="B2190" s="259"/>
      <c r="C2190" s="224" t="s">
        <v>1759</v>
      </c>
      <c r="D2190" s="627"/>
      <c r="E2190" s="627"/>
      <c r="F2190" s="627"/>
      <c r="G2190" s="627"/>
      <c r="H2190" s="627"/>
      <c r="I2190" s="627"/>
      <c r="J2190" s="627"/>
      <c r="K2190" s="627"/>
      <c r="L2190" s="627"/>
      <c r="M2190" s="2319" t="str">
        <f>IF(J2152&lt;&gt;"",J2152,"")</f>
        <v/>
      </c>
      <c r="N2190" s="1751"/>
      <c r="O2190" s="1751"/>
      <c r="P2190" s="1751"/>
      <c r="Q2190" s="1751"/>
      <c r="R2190" s="1751"/>
      <c r="S2190" s="1751"/>
      <c r="T2190" s="1751"/>
      <c r="U2190" s="1751"/>
      <c r="V2190" s="1751"/>
      <c r="W2190" s="1751"/>
      <c r="X2190" s="1751"/>
      <c r="Y2190" s="206"/>
      <c r="Z2190" s="175"/>
      <c r="AA2190" s="794"/>
    </row>
    <row r="2191" spans="1:28" s="764" customFormat="1" ht="5.25" customHeight="1" x14ac:dyDescent="0.2">
      <c r="A2191" s="269"/>
      <c r="B2191" s="216"/>
      <c r="C2191" s="627"/>
      <c r="D2191" s="628"/>
      <c r="E2191" s="627"/>
      <c r="F2191" s="627"/>
      <c r="G2191" s="627"/>
      <c r="H2191" s="627"/>
      <c r="I2191" s="627"/>
      <c r="J2191" s="627"/>
      <c r="K2191" s="627"/>
      <c r="L2191" s="627"/>
      <c r="M2191" s="627"/>
      <c r="N2191" s="627"/>
      <c r="O2191" s="627"/>
      <c r="P2191" s="627"/>
      <c r="Q2191" s="627"/>
      <c r="R2191" s="627"/>
      <c r="S2191" s="1241"/>
      <c r="T2191" s="1241"/>
      <c r="U2191" s="1241"/>
      <c r="V2191" s="1241"/>
      <c r="W2191" s="1241"/>
      <c r="X2191" s="1241"/>
      <c r="Y2191" s="1243"/>
      <c r="Z2191" s="141"/>
      <c r="AA2191" s="797"/>
      <c r="AB2191" s="313"/>
    </row>
    <row r="2192" spans="1:28" s="312" customFormat="1" ht="15" customHeight="1" x14ac:dyDescent="0.2">
      <c r="A2192" s="397" t="s">
        <v>219</v>
      </c>
      <c r="B2192" s="155"/>
      <c r="C2192" s="2320" t="s">
        <v>1054</v>
      </c>
      <c r="D2192" s="2321"/>
      <c r="E2192" s="2321"/>
      <c r="F2192" s="2321"/>
      <c r="G2192" s="2321"/>
      <c r="H2192" s="2321"/>
      <c r="I2192" s="2321"/>
      <c r="J2192" s="2321"/>
      <c r="K2192" s="2321"/>
      <c r="L2192" s="2321"/>
      <c r="M2192" s="2321"/>
      <c r="N2192" s="2321"/>
      <c r="O2192" s="2321"/>
      <c r="P2192" s="2321"/>
      <c r="Q2192" s="2321"/>
      <c r="R2192" s="2321"/>
      <c r="S2192" s="2321"/>
      <c r="T2192" s="2322"/>
      <c r="U2192" s="2322"/>
      <c r="V2192" s="2322"/>
      <c r="W2192" s="2322"/>
      <c r="X2192" s="2323"/>
      <c r="Y2192" s="225"/>
      <c r="Z2192" s="156"/>
      <c r="AA2192" s="794"/>
      <c r="AB2192" s="313"/>
    </row>
    <row r="2193" spans="1:28" s="313" customFormat="1" ht="9" customHeight="1" x14ac:dyDescent="0.2">
      <c r="A2193" s="269"/>
      <c r="B2193" s="259"/>
      <c r="C2193" s="627"/>
      <c r="D2193" s="627"/>
      <c r="E2193" s="627"/>
      <c r="F2193" s="627"/>
      <c r="G2193" s="627"/>
      <c r="H2193" s="627"/>
      <c r="I2193" s="627"/>
      <c r="J2193" s="627"/>
      <c r="K2193" s="627"/>
      <c r="L2193" s="627"/>
      <c r="M2193" s="627"/>
      <c r="N2193" s="627"/>
      <c r="O2193" s="627"/>
      <c r="P2193" s="627"/>
      <c r="Q2193" s="627"/>
      <c r="R2193" s="627"/>
      <c r="S2193" s="627"/>
      <c r="T2193" s="627"/>
      <c r="U2193" s="627"/>
      <c r="V2193" s="627"/>
      <c r="W2193" s="627"/>
      <c r="X2193" s="627"/>
      <c r="Y2193" s="206"/>
      <c r="Z2193" s="175"/>
      <c r="AA2193" s="794"/>
    </row>
    <row r="2194" spans="1:28" s="313" customFormat="1" ht="21" customHeight="1" x14ac:dyDescent="0.2">
      <c r="A2194" s="272" t="s">
        <v>1744</v>
      </c>
      <c r="B2194" s="216"/>
      <c r="C2194" s="627"/>
      <c r="D2194" s="1213" t="s">
        <v>849</v>
      </c>
      <c r="E2194" s="627" t="s">
        <v>1673</v>
      </c>
      <c r="F2194" s="627"/>
      <c r="G2194" s="627"/>
      <c r="H2194" s="627"/>
      <c r="I2194" s="627"/>
      <c r="J2194" s="627"/>
      <c r="K2194" s="627"/>
      <c r="L2194" s="627"/>
      <c r="M2194" s="627"/>
      <c r="N2194" s="627"/>
      <c r="O2194" s="627"/>
      <c r="P2194" s="627"/>
      <c r="Q2194" s="627"/>
      <c r="R2194" s="627"/>
      <c r="S2194" s="627"/>
      <c r="T2194" s="627"/>
      <c r="U2194" s="627"/>
      <c r="V2194" s="627"/>
      <c r="W2194" s="627"/>
      <c r="X2194" s="627"/>
      <c r="Y2194" s="206"/>
      <c r="Z2194" s="141"/>
      <c r="AA2194" s="794">
        <f>IF(D2194="?",0,IF(D2194&lt;&gt;"",1,0))</f>
        <v>0</v>
      </c>
    </row>
    <row r="2195" spans="1:28" s="764" customFormat="1" ht="5.25" customHeight="1" x14ac:dyDescent="0.2">
      <c r="A2195" s="269"/>
      <c r="B2195" s="216"/>
      <c r="C2195" s="627"/>
      <c r="D2195" s="628"/>
      <c r="E2195" s="627"/>
      <c r="F2195" s="627"/>
      <c r="G2195" s="627"/>
      <c r="H2195" s="627"/>
      <c r="I2195" s="627"/>
      <c r="J2195" s="627"/>
      <c r="K2195" s="627"/>
      <c r="L2195" s="627"/>
      <c r="M2195" s="627"/>
      <c r="N2195" s="627"/>
      <c r="O2195" s="627"/>
      <c r="P2195" s="627"/>
      <c r="Q2195" s="627"/>
      <c r="R2195" s="627"/>
      <c r="S2195" s="1241"/>
      <c r="T2195" s="1241"/>
      <c r="U2195" s="1241"/>
      <c r="V2195" s="1241"/>
      <c r="W2195" s="1241"/>
      <c r="X2195" s="1241"/>
      <c r="Y2195" s="1243"/>
      <c r="Z2195" s="141"/>
      <c r="AA2195" s="797"/>
      <c r="AB2195" s="313"/>
    </row>
    <row r="2196" spans="1:28" s="313" customFormat="1" ht="21" customHeight="1" x14ac:dyDescent="0.2">
      <c r="A2196" s="272" t="s">
        <v>1745</v>
      </c>
      <c r="B2196" s="216"/>
      <c r="C2196" s="627"/>
      <c r="D2196" s="1213" t="s">
        <v>849</v>
      </c>
      <c r="E2196" s="627" t="s">
        <v>1672</v>
      </c>
      <c r="F2196" s="627"/>
      <c r="G2196" s="627"/>
      <c r="H2196" s="627"/>
      <c r="I2196" s="627"/>
      <c r="J2196" s="627"/>
      <c r="K2196" s="627"/>
      <c r="L2196" s="627"/>
      <c r="M2196" s="627"/>
      <c r="N2196" s="627"/>
      <c r="O2196" s="627"/>
      <c r="P2196" s="627"/>
      <c r="Q2196" s="627"/>
      <c r="R2196" s="1241"/>
      <c r="S2196" s="1241"/>
      <c r="T2196" s="1241"/>
      <c r="U2196" s="1241"/>
      <c r="V2196" s="1241"/>
      <c r="W2196" s="1241"/>
      <c r="X2196" s="627"/>
      <c r="Y2196" s="206"/>
      <c r="Z2196" s="141"/>
      <c r="AA2196" s="794">
        <f>IF(D2196="?",0,IF(D2196&lt;&gt;"",1,0))</f>
        <v>0</v>
      </c>
    </row>
    <row r="2197" spans="1:28" s="764" customFormat="1" ht="5.25" customHeight="1" x14ac:dyDescent="0.2">
      <c r="A2197" s="269"/>
      <c r="B2197" s="216"/>
      <c r="C2197" s="627"/>
      <c r="D2197" s="628"/>
      <c r="E2197" s="627"/>
      <c r="F2197" s="627"/>
      <c r="G2197" s="627"/>
      <c r="H2197" s="627"/>
      <c r="I2197" s="627"/>
      <c r="J2197" s="627"/>
      <c r="K2197" s="627"/>
      <c r="L2197" s="627"/>
      <c r="M2197" s="627"/>
      <c r="N2197" s="627"/>
      <c r="O2197" s="627"/>
      <c r="P2197" s="627"/>
      <c r="Q2197" s="627"/>
      <c r="R2197" s="627"/>
      <c r="S2197" s="1241"/>
      <c r="T2197" s="1241"/>
      <c r="U2197" s="1241"/>
      <c r="V2197" s="1241"/>
      <c r="W2197" s="1241"/>
      <c r="X2197" s="1241"/>
      <c r="Y2197" s="1243"/>
      <c r="Z2197" s="141"/>
      <c r="AA2197" s="797"/>
      <c r="AB2197" s="313"/>
    </row>
    <row r="2198" spans="1:28" s="313" customFormat="1" ht="21" customHeight="1" x14ac:dyDescent="0.2">
      <c r="A2198" s="272" t="s">
        <v>1659</v>
      </c>
      <c r="B2198" s="216"/>
      <c r="C2198" s="627"/>
      <c r="D2198" s="1213" t="s">
        <v>849</v>
      </c>
      <c r="E2198" s="627" t="s">
        <v>1834</v>
      </c>
      <c r="F2198" s="627"/>
      <c r="G2198" s="627"/>
      <c r="H2198" s="627"/>
      <c r="I2198" s="627"/>
      <c r="J2198" s="627"/>
      <c r="K2198" s="627"/>
      <c r="L2198" s="627"/>
      <c r="M2198" s="627"/>
      <c r="N2198" s="1213" t="s">
        <v>849</v>
      </c>
      <c r="O2198" s="627" t="s">
        <v>1656</v>
      </c>
      <c r="P2198" s="627"/>
      <c r="Q2198" s="627"/>
      <c r="R2198" s="1241"/>
      <c r="S2198" s="1241"/>
      <c r="T2198" s="1241"/>
      <c r="U2198" s="1241"/>
      <c r="V2198" s="1241"/>
      <c r="W2198" s="1241"/>
      <c r="X2198" s="627"/>
      <c r="Y2198" s="206"/>
      <c r="Z2198" s="141"/>
      <c r="AA2198" s="794">
        <f>IF(D2198="?",0,IF(D2198&lt;&gt;"",1,0))+IF(N2198="?",0,IF(N2198&lt;&gt;"",1,0))</f>
        <v>0</v>
      </c>
    </row>
    <row r="2199" spans="1:28" s="764" customFormat="1" ht="5.25" customHeight="1" x14ac:dyDescent="0.2">
      <c r="A2199" s="269"/>
      <c r="B2199" s="216"/>
      <c r="C2199" s="627"/>
      <c r="D2199" s="628"/>
      <c r="E2199" s="627"/>
      <c r="F2199" s="627"/>
      <c r="G2199" s="627"/>
      <c r="H2199" s="627"/>
      <c r="I2199" s="627"/>
      <c r="J2199" s="627"/>
      <c r="K2199" s="627"/>
      <c r="L2199" s="627"/>
      <c r="M2199" s="627"/>
      <c r="N2199" s="627"/>
      <c r="O2199" s="627"/>
      <c r="P2199" s="627"/>
      <c r="Q2199" s="627"/>
      <c r="R2199" s="627"/>
      <c r="S2199" s="1241"/>
      <c r="T2199" s="1241"/>
      <c r="U2199" s="1241"/>
      <c r="V2199" s="1241"/>
      <c r="W2199" s="1241"/>
      <c r="X2199" s="1241"/>
      <c r="Y2199" s="1243"/>
      <c r="Z2199" s="141"/>
      <c r="AA2199" s="797"/>
      <c r="AB2199" s="313"/>
    </row>
    <row r="2200" spans="1:28" s="313" customFormat="1" ht="21" customHeight="1" x14ac:dyDescent="0.2">
      <c r="A2200" s="272" t="s">
        <v>1662</v>
      </c>
      <c r="B2200" s="216"/>
      <c r="C2200" s="627"/>
      <c r="D2200" s="1213" t="s">
        <v>849</v>
      </c>
      <c r="E2200" s="627" t="s">
        <v>1044</v>
      </c>
      <c r="F2200" s="627"/>
      <c r="G2200" s="627"/>
      <c r="H2200" s="627"/>
      <c r="I2200" s="1213" t="s">
        <v>849</v>
      </c>
      <c r="J2200" s="627" t="s">
        <v>1046</v>
      </c>
      <c r="K2200" s="627"/>
      <c r="L2200" s="627"/>
      <c r="M2200" s="627"/>
      <c r="N2200" s="1213" t="s">
        <v>849</v>
      </c>
      <c r="O2200" s="627" t="s">
        <v>1660</v>
      </c>
      <c r="P2200" s="627"/>
      <c r="Q2200" s="627"/>
      <c r="R2200" s="1241"/>
      <c r="S2200" s="1241"/>
      <c r="T2200" s="1241"/>
      <c r="U2200" s="1241"/>
      <c r="V2200" s="1241"/>
      <c r="W2200" s="1241"/>
      <c r="X2200" s="627"/>
      <c r="Y2200" s="206"/>
      <c r="Z2200" s="141"/>
      <c r="AA2200" s="794">
        <f>IF(D2200="?",0,IF(D2200&lt;&gt;"",1,0))+IF(I2200="?",0,IF(I2200&lt;&gt;"",1,0))+IF(N2200="?",0,IF(N2200&lt;&gt;"",1,0))</f>
        <v>0</v>
      </c>
    </row>
    <row r="2201" spans="1:28" s="764" customFormat="1" ht="5.25" customHeight="1" x14ac:dyDescent="0.2">
      <c r="A2201" s="269"/>
      <c r="B2201" s="216"/>
      <c r="C2201" s="627"/>
      <c r="D2201" s="628"/>
      <c r="E2201" s="627"/>
      <c r="F2201" s="627"/>
      <c r="G2201" s="627"/>
      <c r="H2201" s="627"/>
      <c r="I2201" s="627"/>
      <c r="J2201" s="627"/>
      <c r="K2201" s="627"/>
      <c r="L2201" s="627"/>
      <c r="M2201" s="627"/>
      <c r="N2201" s="627"/>
      <c r="O2201" s="627"/>
      <c r="P2201" s="627"/>
      <c r="Q2201" s="627"/>
      <c r="R2201" s="1241"/>
      <c r="S2201" s="1241"/>
      <c r="T2201" s="1241"/>
      <c r="U2201" s="1241"/>
      <c r="V2201" s="1241"/>
      <c r="W2201" s="1241"/>
      <c r="X2201" s="627"/>
      <c r="Y2201" s="1243"/>
      <c r="Z2201" s="141"/>
      <c r="AA2201" s="797"/>
      <c r="AB2201" s="313"/>
    </row>
    <row r="2202" spans="1:28" s="313" customFormat="1" ht="21" customHeight="1" x14ac:dyDescent="0.2">
      <c r="A2202" s="272" t="s">
        <v>1663</v>
      </c>
      <c r="B2202" s="216"/>
      <c r="C2202" s="627"/>
      <c r="D2202" s="1213" t="s">
        <v>849</v>
      </c>
      <c r="E2202" s="627" t="s">
        <v>1045</v>
      </c>
      <c r="F2202" s="627"/>
      <c r="G2202" s="627"/>
      <c r="H2202" s="627"/>
      <c r="I2202" s="1213" t="s">
        <v>849</v>
      </c>
      <c r="J2202" s="627" t="s">
        <v>1657</v>
      </c>
      <c r="K2202" s="627"/>
      <c r="L2202" s="627"/>
      <c r="M2202" s="627"/>
      <c r="N2202" s="1213" t="s">
        <v>849</v>
      </c>
      <c r="O2202" s="627" t="s">
        <v>1658</v>
      </c>
      <c r="P2202" s="627"/>
      <c r="Q2202" s="627"/>
      <c r="R2202" s="1241"/>
      <c r="S2202" s="1241"/>
      <c r="T2202" s="1241"/>
      <c r="U2202" s="1241"/>
      <c r="V2202" s="1241"/>
      <c r="W2202" s="1241"/>
      <c r="X2202" s="627"/>
      <c r="Y2202" s="206"/>
      <c r="Z2202" s="141"/>
      <c r="AA2202" s="794">
        <f>IF(D2202="?",0,IF(D2202&lt;&gt;"",1,0))+IF(I2202="?",0,IF(I2202&lt;&gt;"",1,0))+IF(N2202="?",0,IF(N2202&lt;&gt;"",1,0))</f>
        <v>0</v>
      </c>
    </row>
    <row r="2203" spans="1:28" s="764" customFormat="1" ht="5.25" customHeight="1" x14ac:dyDescent="0.2">
      <c r="A2203" s="269"/>
      <c r="B2203" s="216"/>
      <c r="C2203" s="627"/>
      <c r="D2203" s="628"/>
      <c r="E2203" s="628"/>
      <c r="F2203" s="628"/>
      <c r="G2203" s="628"/>
      <c r="H2203" s="628"/>
      <c r="I2203" s="628"/>
      <c r="J2203" s="628"/>
      <c r="K2203" s="628"/>
      <c r="L2203" s="628"/>
      <c r="M2203" s="627"/>
      <c r="N2203" s="627"/>
      <c r="O2203" s="628"/>
      <c r="P2203" s="628"/>
      <c r="Q2203" s="628"/>
      <c r="R2203" s="664"/>
      <c r="S2203" s="664"/>
      <c r="T2203" s="664"/>
      <c r="U2203" s="664"/>
      <c r="V2203" s="664"/>
      <c r="W2203" s="664"/>
      <c r="X2203" s="628"/>
      <c r="Y2203" s="1243"/>
      <c r="Z2203" s="141"/>
      <c r="AA2203" s="797"/>
      <c r="AB2203" s="313"/>
    </row>
    <row r="2204" spans="1:28" s="313" customFormat="1" ht="21" customHeight="1" x14ac:dyDescent="0.2">
      <c r="A2204" s="272" t="s">
        <v>1661</v>
      </c>
      <c r="B2204" s="216"/>
      <c r="C2204" s="627"/>
      <c r="D2204" s="627" t="s">
        <v>1053</v>
      </c>
      <c r="E2204" s="628"/>
      <c r="F2204" s="2324"/>
      <c r="G2204" s="2324"/>
      <c r="H2204" s="2324"/>
      <c r="I2204" s="2324"/>
      <c r="J2204" s="2324"/>
      <c r="K2204" s="1400"/>
      <c r="L2204" s="1400"/>
      <c r="M2204" s="1400"/>
      <c r="N2204" s="1400"/>
      <c r="O2204" s="1400"/>
      <c r="P2204" s="1400"/>
      <c r="Q2204" s="1400"/>
      <c r="R2204" s="1400"/>
      <c r="S2204" s="1400"/>
      <c r="T2204" s="1400"/>
      <c r="U2204" s="1400"/>
      <c r="V2204" s="1400"/>
      <c r="W2204" s="1400"/>
      <c r="X2204" s="1400"/>
      <c r="Y2204" s="206"/>
      <c r="Z2204" s="141"/>
      <c r="AA2204" s="794">
        <f>IF(F2204="?",0,IF(F2204&lt;&gt;"",1,0))</f>
        <v>0</v>
      </c>
    </row>
    <row r="2205" spans="1:28" ht="9" customHeight="1" x14ac:dyDescent="0.2">
      <c r="A2205" s="269"/>
      <c r="B2205" s="259"/>
      <c r="C2205" s="627"/>
      <c r="D2205" s="627"/>
      <c r="E2205" s="627"/>
      <c r="F2205" s="627"/>
      <c r="G2205" s="627"/>
      <c r="H2205" s="627"/>
      <c r="I2205" s="627"/>
      <c r="J2205" s="627"/>
      <c r="K2205" s="627"/>
      <c r="L2205" s="627"/>
      <c r="M2205" s="627"/>
      <c r="N2205" s="528"/>
      <c r="O2205" s="528"/>
      <c r="P2205" s="528"/>
      <c r="Q2205" s="528"/>
      <c r="R2205" s="627"/>
      <c r="S2205" s="627"/>
      <c r="T2205" s="627"/>
      <c r="U2205" s="528"/>
      <c r="V2205" s="528"/>
      <c r="W2205" s="528"/>
      <c r="X2205" s="528"/>
      <c r="Y2205" s="172"/>
      <c r="Z2205" s="175"/>
      <c r="AA2205" s="794"/>
      <c r="AB2205" s="313"/>
    </row>
    <row r="2206" spans="1:28" s="313" customFormat="1" ht="5.45" customHeight="1" x14ac:dyDescent="0.2">
      <c r="A2206" s="269"/>
      <c r="B2206" s="757"/>
      <c r="C2206" s="758"/>
      <c r="D2206" s="758"/>
      <c r="E2206" s="758"/>
      <c r="F2206" s="758"/>
      <c r="G2206" s="758"/>
      <c r="H2206" s="758"/>
      <c r="I2206" s="758"/>
      <c r="J2206" s="758"/>
      <c r="K2206" s="758"/>
      <c r="L2206" s="758"/>
      <c r="M2206" s="758"/>
      <c r="N2206" s="758"/>
      <c r="O2206" s="758"/>
      <c r="P2206" s="758"/>
      <c r="Q2206" s="758"/>
      <c r="R2206" s="758"/>
      <c r="S2206" s="758"/>
      <c r="T2206" s="758"/>
      <c r="U2206" s="758"/>
      <c r="V2206" s="669"/>
      <c r="W2206" s="669"/>
      <c r="X2206" s="669"/>
      <c r="Y2206" s="669"/>
      <c r="Z2206" s="670"/>
      <c r="AA2206" s="794"/>
    </row>
    <row r="2207" spans="1:28" s="712" customFormat="1" ht="36" customHeight="1" x14ac:dyDescent="0.2">
      <c r="A2207" s="269"/>
      <c r="B2207" s="211"/>
      <c r="C2207" s="2204" t="s">
        <v>751</v>
      </c>
      <c r="D2207" s="2325"/>
      <c r="E2207" s="2325"/>
      <c r="F2207" s="2325"/>
      <c r="G2207" s="2325"/>
      <c r="H2207" s="2325"/>
      <c r="I2207" s="2325"/>
      <c r="J2207" s="2325"/>
      <c r="K2207" s="2325"/>
      <c r="L2207" s="2325"/>
      <c r="M2207" s="2325"/>
      <c r="N2207" s="2325"/>
      <c r="O2207" s="2325"/>
      <c r="P2207" s="2325"/>
      <c r="Q2207" s="2325"/>
      <c r="R2207" s="2325"/>
      <c r="S2207" s="2325"/>
      <c r="T2207" s="2325"/>
      <c r="U2207" s="2325"/>
      <c r="V2207" s="2325"/>
      <c r="W2207" s="2325"/>
      <c r="X2207" s="2326"/>
      <c r="Y2207" s="594"/>
      <c r="Z2207" s="1231"/>
      <c r="AA2207" s="794"/>
      <c r="AB2207" s="313"/>
    </row>
    <row r="2208" spans="1:28" s="313" customFormat="1" ht="5.25" customHeight="1" x14ac:dyDescent="0.2">
      <c r="A2208" s="269"/>
      <c r="B2208" s="216"/>
      <c r="C2208" s="628"/>
      <c r="D2208" s="628"/>
      <c r="E2208" s="628"/>
      <c r="F2208" s="628"/>
      <c r="G2208" s="628"/>
      <c r="H2208" s="628"/>
      <c r="I2208" s="628"/>
      <c r="J2208" s="628"/>
      <c r="K2208" s="628"/>
      <c r="L2208" s="628"/>
      <c r="M2208" s="628"/>
      <c r="N2208" s="628"/>
      <c r="O2208" s="628"/>
      <c r="P2208" s="628"/>
      <c r="Q2208" s="628"/>
      <c r="R2208" s="628"/>
      <c r="S2208" s="628"/>
      <c r="T2208" s="628"/>
      <c r="U2208" s="628"/>
      <c r="V2208" s="628"/>
      <c r="W2208" s="628"/>
      <c r="X2208" s="628"/>
      <c r="Y2208" s="628"/>
      <c r="Z2208" s="141"/>
      <c r="AA2208" s="794"/>
    </row>
    <row r="2209" spans="1:28" s="767" customFormat="1" ht="22.5" customHeight="1" x14ac:dyDescent="0.2">
      <c r="A2209" s="269"/>
      <c r="B2209" s="759"/>
      <c r="C2209" s="624" t="s">
        <v>1047</v>
      </c>
      <c r="D2209" s="624"/>
      <c r="E2209" s="624"/>
      <c r="F2209" s="624"/>
      <c r="G2209" s="624"/>
      <c r="H2209" s="624"/>
      <c r="I2209" s="624"/>
      <c r="J2209" s="624"/>
      <c r="K2209" s="624"/>
      <c r="L2209" s="624"/>
      <c r="M2209" s="624"/>
      <c r="N2209" s="624"/>
      <c r="O2209" s="624"/>
      <c r="P2209" s="624"/>
      <c r="Q2209" s="624"/>
      <c r="R2209" s="627"/>
      <c r="S2209" s="627"/>
      <c r="T2209" s="627"/>
      <c r="U2209" s="627"/>
      <c r="V2209" s="627"/>
      <c r="W2209" s="627"/>
      <c r="X2209" s="627"/>
      <c r="Y2209" s="1228"/>
      <c r="Z2209" s="766"/>
      <c r="AA2209" s="794"/>
      <c r="AB2209" s="313"/>
    </row>
    <row r="2210" spans="1:28" s="313" customFormat="1" ht="5.25" customHeight="1" x14ac:dyDescent="0.2">
      <c r="A2210" s="269"/>
      <c r="B2210" s="216"/>
      <c r="C2210" s="628"/>
      <c r="D2210" s="1230"/>
      <c r="E2210" s="1230"/>
      <c r="F2210" s="628"/>
      <c r="G2210" s="628"/>
      <c r="H2210" s="628"/>
      <c r="I2210" s="628"/>
      <c r="J2210" s="628"/>
      <c r="K2210" s="628"/>
      <c r="L2210" s="628"/>
      <c r="M2210" s="628"/>
      <c r="N2210" s="628"/>
      <c r="O2210" s="628"/>
      <c r="P2210" s="628"/>
      <c r="Q2210" s="628"/>
      <c r="R2210" s="628"/>
      <c r="S2210" s="628"/>
      <c r="T2210" s="628"/>
      <c r="U2210" s="628"/>
      <c r="V2210" s="628"/>
      <c r="W2210" s="628"/>
      <c r="X2210" s="628"/>
      <c r="Y2210" s="628"/>
      <c r="Z2210" s="141"/>
      <c r="AA2210" s="794"/>
    </row>
    <row r="2211" spans="1:28" s="313" customFormat="1" ht="21" customHeight="1" x14ac:dyDescent="0.2">
      <c r="A2211" s="269" t="s">
        <v>1075</v>
      </c>
      <c r="B2211" s="216"/>
      <c r="C2211" s="628" t="s">
        <v>69</v>
      </c>
      <c r="D2211" s="1242"/>
      <c r="E2211" s="1242"/>
      <c r="F2211" s="628"/>
      <c r="G2211" s="628"/>
      <c r="H2211" s="628"/>
      <c r="I2211" s="1785"/>
      <c r="J2211" s="1786"/>
      <c r="K2211" s="1786"/>
      <c r="L2211" s="1786"/>
      <c r="M2211" s="1786"/>
      <c r="N2211" s="1786"/>
      <c r="O2211" s="1786"/>
      <c r="P2211" s="1786"/>
      <c r="Q2211" s="1786"/>
      <c r="R2211" s="1786"/>
      <c r="S2211" s="1786"/>
      <c r="T2211" s="1786"/>
      <c r="U2211" s="1786"/>
      <c r="V2211" s="1786"/>
      <c r="W2211" s="1786"/>
      <c r="X2211" s="1787"/>
      <c r="Y2211" s="628"/>
      <c r="Z2211" s="141"/>
      <c r="AA2211" s="794">
        <f>IF(I2211="?",0,IF(I2211&lt;&gt;"",1,0))</f>
        <v>0</v>
      </c>
    </row>
    <row r="2212" spans="1:28" s="313" customFormat="1" ht="5.25" customHeight="1" x14ac:dyDescent="0.2">
      <c r="A2212" s="269"/>
      <c r="B2212" s="216"/>
      <c r="C2212" s="627"/>
      <c r="D2212" s="1242"/>
      <c r="E2212" s="1242"/>
      <c r="F2212" s="628"/>
      <c r="G2212" s="628"/>
      <c r="H2212" s="628"/>
      <c r="I2212" s="628"/>
      <c r="J2212" s="628"/>
      <c r="K2212" s="628"/>
      <c r="L2212" s="628"/>
      <c r="M2212" s="628"/>
      <c r="N2212" s="628"/>
      <c r="O2212" s="628"/>
      <c r="P2212" s="628"/>
      <c r="Q2212" s="628"/>
      <c r="R2212" s="628"/>
      <c r="S2212" s="628"/>
      <c r="T2212" s="628"/>
      <c r="U2212" s="628"/>
      <c r="V2212" s="628"/>
      <c r="W2212" s="628"/>
      <c r="X2212" s="628"/>
      <c r="Y2212" s="628"/>
      <c r="Z2212" s="141"/>
      <c r="AA2212" s="794"/>
    </row>
    <row r="2213" spans="1:28" s="313" customFormat="1" ht="21" customHeight="1" x14ac:dyDescent="0.2">
      <c r="A2213" s="269" t="s">
        <v>1076</v>
      </c>
      <c r="B2213" s="221"/>
      <c r="C2213" s="628" t="s">
        <v>51</v>
      </c>
      <c r="D2213" s="1242"/>
      <c r="E2213" s="1242"/>
      <c r="F2213" s="628"/>
      <c r="G2213" s="628"/>
      <c r="H2213" s="628"/>
      <c r="I2213" s="1785"/>
      <c r="J2213" s="1786"/>
      <c r="K2213" s="1786"/>
      <c r="L2213" s="1786"/>
      <c r="M2213" s="1786"/>
      <c r="N2213" s="1786"/>
      <c r="O2213" s="1786"/>
      <c r="P2213" s="1786"/>
      <c r="Q2213" s="1786"/>
      <c r="R2213" s="1786"/>
      <c r="S2213" s="1786"/>
      <c r="T2213" s="1786"/>
      <c r="U2213" s="1786"/>
      <c r="V2213" s="1786"/>
      <c r="W2213" s="1786"/>
      <c r="X2213" s="1787"/>
      <c r="Y2213" s="628"/>
      <c r="Z2213" s="141"/>
      <c r="AA2213" s="794">
        <f>IF(I2213="?",0,IF(I2213&lt;&gt;"",1,0))</f>
        <v>0</v>
      </c>
    </row>
    <row r="2214" spans="1:28" s="313" customFormat="1" ht="5.25" customHeight="1" x14ac:dyDescent="0.2">
      <c r="A2214" s="269"/>
      <c r="B2214" s="216"/>
      <c r="C2214" s="627"/>
      <c r="D2214" s="1242"/>
      <c r="E2214" s="1242"/>
      <c r="F2214" s="628"/>
      <c r="G2214" s="628"/>
      <c r="H2214" s="628"/>
      <c r="I2214" s="628"/>
      <c r="J2214" s="628"/>
      <c r="K2214" s="628"/>
      <c r="L2214" s="628"/>
      <c r="M2214" s="628"/>
      <c r="N2214" s="628"/>
      <c r="O2214" s="628"/>
      <c r="P2214" s="628"/>
      <c r="Q2214" s="628"/>
      <c r="R2214" s="628"/>
      <c r="S2214" s="628"/>
      <c r="T2214" s="628"/>
      <c r="U2214" s="628"/>
      <c r="V2214" s="628"/>
      <c r="W2214" s="628"/>
      <c r="X2214" s="628"/>
      <c r="Y2214" s="628"/>
      <c r="Z2214" s="141"/>
      <c r="AA2214" s="794"/>
    </row>
    <row r="2215" spans="1:28" s="313" customFormat="1" ht="21" customHeight="1" x14ac:dyDescent="0.2">
      <c r="A2215" s="269" t="s">
        <v>1078</v>
      </c>
      <c r="B2215" s="221"/>
      <c r="C2215" s="628" t="s">
        <v>205</v>
      </c>
      <c r="D2215" s="1242"/>
      <c r="E2215" s="1242"/>
      <c r="F2215" s="628"/>
      <c r="G2215" s="628"/>
      <c r="H2215" s="628"/>
      <c r="I2215" s="1785"/>
      <c r="J2215" s="1786"/>
      <c r="K2215" s="1786"/>
      <c r="L2215" s="1786"/>
      <c r="M2215" s="1786"/>
      <c r="N2215" s="1786"/>
      <c r="O2215" s="1786"/>
      <c r="P2215" s="1786"/>
      <c r="Q2215" s="1786"/>
      <c r="R2215" s="1786"/>
      <c r="S2215" s="1786"/>
      <c r="T2215" s="1786"/>
      <c r="U2215" s="1786"/>
      <c r="V2215" s="1786"/>
      <c r="W2215" s="1786"/>
      <c r="X2215" s="1787"/>
      <c r="Y2215" s="628"/>
      <c r="Z2215" s="141"/>
      <c r="AA2215" s="794">
        <f>IF(I2215="?",0,IF(I2215&lt;&gt;"",1,0))</f>
        <v>0</v>
      </c>
    </row>
    <row r="2216" spans="1:28" s="313" customFormat="1" ht="5.25" customHeight="1" x14ac:dyDescent="0.2">
      <c r="A2216" s="269"/>
      <c r="B2216" s="214"/>
      <c r="C2216" s="215"/>
      <c r="D2216" s="215"/>
      <c r="E2216" s="215"/>
      <c r="F2216" s="215"/>
      <c r="G2216" s="215"/>
      <c r="H2216" s="215"/>
      <c r="I2216" s="215"/>
      <c r="J2216" s="215"/>
      <c r="K2216" s="215"/>
      <c r="L2216" s="215"/>
      <c r="M2216" s="215"/>
      <c r="N2216" s="215"/>
      <c r="O2216" s="215"/>
      <c r="P2216" s="215"/>
      <c r="Q2216" s="215"/>
      <c r="R2216" s="215"/>
      <c r="S2216" s="215"/>
      <c r="T2216" s="215"/>
      <c r="U2216" s="215"/>
      <c r="V2216" s="215"/>
      <c r="W2216" s="215"/>
      <c r="X2216" s="215"/>
      <c r="Y2216" s="215"/>
      <c r="Z2216" s="145"/>
      <c r="AA2216" s="794"/>
    </row>
    <row r="2217" spans="1:28" s="313" customFormat="1" ht="5.25" customHeight="1" x14ac:dyDescent="0.2">
      <c r="A2217" s="269"/>
      <c r="B2217" s="216"/>
      <c r="C2217" s="628"/>
      <c r="D2217" s="628"/>
      <c r="E2217" s="628"/>
      <c r="F2217" s="628"/>
      <c r="G2217" s="628"/>
      <c r="H2217" s="628"/>
      <c r="I2217" s="628"/>
      <c r="J2217" s="628"/>
      <c r="K2217" s="628"/>
      <c r="L2217" s="628"/>
      <c r="M2217" s="628"/>
      <c r="N2217" s="628"/>
      <c r="O2217" s="628"/>
      <c r="P2217" s="628"/>
      <c r="Q2217" s="628"/>
      <c r="R2217" s="628"/>
      <c r="S2217" s="628"/>
      <c r="T2217" s="628"/>
      <c r="U2217" s="628"/>
      <c r="V2217" s="628"/>
      <c r="W2217" s="628"/>
      <c r="X2217" s="628"/>
      <c r="Y2217" s="628"/>
      <c r="Z2217" s="141"/>
      <c r="AA2217" s="794"/>
    </row>
    <row r="2218" spans="1:28" s="711" customFormat="1" ht="36" customHeight="1" x14ac:dyDescent="0.2">
      <c r="A2218" s="269"/>
      <c r="B2218" s="211"/>
      <c r="C2218" s="2204" t="s">
        <v>750</v>
      </c>
      <c r="D2218" s="2325"/>
      <c r="E2218" s="2325"/>
      <c r="F2218" s="2325"/>
      <c r="G2218" s="2325"/>
      <c r="H2218" s="2325"/>
      <c r="I2218" s="2325"/>
      <c r="J2218" s="2325"/>
      <c r="K2218" s="2325"/>
      <c r="L2218" s="2325"/>
      <c r="M2218" s="2325"/>
      <c r="N2218" s="2325"/>
      <c r="O2218" s="2325"/>
      <c r="P2218" s="2325"/>
      <c r="Q2218" s="2325"/>
      <c r="R2218" s="2325"/>
      <c r="S2218" s="2325"/>
      <c r="T2218" s="2325"/>
      <c r="U2218" s="2325"/>
      <c r="V2218" s="2325"/>
      <c r="W2218" s="2325"/>
      <c r="X2218" s="2326"/>
      <c r="Y2218" s="594"/>
      <c r="Z2218" s="1231"/>
      <c r="AA2218" s="794"/>
      <c r="AB2218" s="313"/>
    </row>
    <row r="2219" spans="1:28" s="313" customFormat="1" ht="5.25" customHeight="1" x14ac:dyDescent="0.2">
      <c r="A2219" s="269"/>
      <c r="B2219" s="214"/>
      <c r="C2219" s="215"/>
      <c r="D2219" s="215"/>
      <c r="E2219" s="215"/>
      <c r="F2219" s="215"/>
      <c r="G2219" s="215"/>
      <c r="H2219" s="215"/>
      <c r="I2219" s="215"/>
      <c r="J2219" s="215"/>
      <c r="K2219" s="215"/>
      <c r="L2219" s="215"/>
      <c r="M2219" s="215"/>
      <c r="N2219" s="215"/>
      <c r="O2219" s="215"/>
      <c r="P2219" s="215"/>
      <c r="Q2219" s="215"/>
      <c r="R2219" s="215"/>
      <c r="S2219" s="215"/>
      <c r="T2219" s="215"/>
      <c r="U2219" s="215"/>
      <c r="V2219" s="215"/>
      <c r="W2219" s="215"/>
      <c r="X2219" s="215"/>
      <c r="Y2219" s="215"/>
      <c r="Z2219" s="145"/>
      <c r="AA2219" s="794"/>
    </row>
    <row r="2220" spans="1:28" s="313" customFormat="1" ht="5.25" customHeight="1" x14ac:dyDescent="0.2">
      <c r="A2220" s="269"/>
      <c r="B2220" s="216"/>
      <c r="C2220" s="628"/>
      <c r="D2220" s="628"/>
      <c r="E2220" s="628"/>
      <c r="F2220" s="628"/>
      <c r="G2220" s="628"/>
      <c r="H2220" s="628"/>
      <c r="I2220" s="628"/>
      <c r="J2220" s="628"/>
      <c r="K2220" s="628"/>
      <c r="L2220" s="628"/>
      <c r="M2220" s="628"/>
      <c r="N2220" s="628"/>
      <c r="O2220" s="628"/>
      <c r="P2220" s="628"/>
      <c r="Q2220" s="628"/>
      <c r="R2220" s="628"/>
      <c r="S2220" s="628"/>
      <c r="T2220" s="628"/>
      <c r="U2220" s="628"/>
      <c r="V2220" s="628"/>
      <c r="W2220" s="628"/>
      <c r="X2220" s="628"/>
      <c r="Y2220" s="628"/>
      <c r="Z2220" s="141"/>
      <c r="AA2220" s="794"/>
    </row>
    <row r="2221" spans="1:28" s="313" customFormat="1" ht="30.75" customHeight="1" x14ac:dyDescent="0.2">
      <c r="A2221" s="269" t="s">
        <v>1077</v>
      </c>
      <c r="B2221" s="216"/>
      <c r="C2221" s="1782" t="s">
        <v>837</v>
      </c>
      <c r="D2221" s="1782"/>
      <c r="E2221" s="1782"/>
      <c r="F2221" s="1782"/>
      <c r="G2221" s="1782"/>
      <c r="H2221" s="1782"/>
      <c r="I2221" s="1782"/>
      <c r="J2221" s="1782"/>
      <c r="K2221" s="1782"/>
      <c r="L2221" s="1782"/>
      <c r="M2221" s="1782"/>
      <c r="N2221" s="1675"/>
      <c r="O2221" s="1675"/>
      <c r="P2221" s="1675"/>
      <c r="Q2221" s="1675"/>
      <c r="R2221" s="1675"/>
      <c r="S2221" s="1675"/>
      <c r="T2221" s="1675"/>
      <c r="U2221" s="1229"/>
      <c r="V2221" s="1229"/>
      <c r="W2221" s="1358" t="s">
        <v>849</v>
      </c>
      <c r="X2221" s="1359"/>
      <c r="Y2221" s="628"/>
      <c r="Z2221" s="141"/>
      <c r="AA2221" s="794">
        <f>IF(W2221="?",0,IF(W2221&lt;&gt;"",1,0))</f>
        <v>0</v>
      </c>
    </row>
    <row r="2222" spans="1:28" s="313" customFormat="1" ht="10.5" customHeight="1" x14ac:dyDescent="0.2">
      <c r="A2222" s="265" t="str">
        <f>IF($L$4&lt;&gt;"",$L$4,"")</f>
        <v>00000000</v>
      </c>
      <c r="B2222" s="183"/>
      <c r="C2222" s="184"/>
      <c r="D2222" s="184"/>
      <c r="E2222" s="184"/>
      <c r="F2222" s="184"/>
      <c r="G2222" s="184"/>
      <c r="H2222" s="184"/>
      <c r="I2222" s="184"/>
      <c r="J2222" s="184"/>
      <c r="K2222" s="184"/>
      <c r="L2222" s="184"/>
      <c r="M2222" s="184"/>
      <c r="N2222" s="184"/>
      <c r="O2222" s="184"/>
      <c r="P2222" s="184"/>
      <c r="Q2222" s="184"/>
      <c r="R2222" s="184"/>
      <c r="S2222" s="184"/>
      <c r="T2222" s="184"/>
      <c r="U2222" s="184"/>
      <c r="V2222" s="184"/>
      <c r="W2222" s="184"/>
      <c r="X2222" s="184"/>
      <c r="Y2222" s="184"/>
      <c r="Z2222" s="149"/>
      <c r="AA2222" s="794"/>
    </row>
    <row r="2223" spans="1:28" s="313" customFormat="1" ht="5.25" customHeight="1" x14ac:dyDescent="0.2">
      <c r="A2223" s="269"/>
      <c r="B2223" s="757"/>
      <c r="C2223" s="758"/>
      <c r="D2223" s="758"/>
      <c r="E2223" s="758"/>
      <c r="F2223" s="758"/>
      <c r="G2223" s="758"/>
      <c r="H2223" s="758"/>
      <c r="I2223" s="758"/>
      <c r="J2223" s="758"/>
      <c r="K2223" s="758"/>
      <c r="L2223" s="758"/>
      <c r="M2223" s="758"/>
      <c r="N2223" s="758"/>
      <c r="O2223" s="758"/>
      <c r="P2223" s="758"/>
      <c r="Q2223" s="758"/>
      <c r="R2223" s="758"/>
      <c r="S2223" s="758"/>
      <c r="T2223" s="758"/>
      <c r="U2223" s="758"/>
      <c r="V2223" s="669"/>
      <c r="W2223" s="669"/>
      <c r="X2223" s="669"/>
      <c r="Y2223" s="669"/>
      <c r="Z2223" s="670"/>
      <c r="AA2223" s="794"/>
    </row>
    <row r="2224" spans="1:28" s="313" customFormat="1" ht="21" customHeight="1" x14ac:dyDescent="0.2">
      <c r="A2224" s="269"/>
      <c r="B2224" s="259"/>
      <c r="C2224" s="2361" t="s">
        <v>942</v>
      </c>
      <c r="D2224" s="2074"/>
      <c r="E2224" s="2074"/>
      <c r="F2224" s="2074"/>
      <c r="G2224" s="693" t="s">
        <v>1064</v>
      </c>
      <c r="H2224" s="1432" t="str">
        <f>$L$10</f>
        <v/>
      </c>
      <c r="I2224" s="2362"/>
      <c r="J2224" s="2362"/>
      <c r="K2224" s="2362"/>
      <c r="L2224" s="2362"/>
      <c r="M2224" s="2362"/>
      <c r="N2224" s="2362"/>
      <c r="O2224" s="2362"/>
      <c r="P2224" s="2362"/>
      <c r="Q2224" s="2362"/>
      <c r="R2224" s="2362"/>
      <c r="S2224" s="2362"/>
      <c r="T2224" s="2363"/>
      <c r="U2224" s="2364" t="str">
        <f>$L$4</f>
        <v>00000000</v>
      </c>
      <c r="V2224" s="2365"/>
      <c r="W2224" s="2365"/>
      <c r="X2224" s="2366"/>
      <c r="Y2224" s="672"/>
      <c r="Z2224" s="175"/>
      <c r="AA2224" s="794">
        <f>IF(SUM(AA2225:AA2298)&gt;0,10000,0)</f>
        <v>0</v>
      </c>
    </row>
    <row r="2225" spans="1:28" ht="9" customHeight="1" x14ac:dyDescent="0.2">
      <c r="A2225" s="269"/>
      <c r="B2225" s="150"/>
      <c r="C2225" s="628"/>
      <c r="D2225" s="628"/>
      <c r="E2225" s="628"/>
      <c r="F2225" s="628"/>
      <c r="G2225" s="628"/>
      <c r="H2225" s="628"/>
      <c r="I2225" s="628"/>
      <c r="J2225" s="628"/>
      <c r="K2225" s="628"/>
      <c r="L2225" s="628"/>
      <c r="M2225" s="628"/>
      <c r="N2225" s="628"/>
      <c r="O2225" s="628"/>
      <c r="P2225" s="628"/>
      <c r="Q2225" s="628"/>
      <c r="R2225" s="628"/>
      <c r="S2225" s="628"/>
      <c r="T2225" s="628"/>
      <c r="U2225" s="628"/>
      <c r="V2225" s="628"/>
      <c r="W2225" s="628"/>
      <c r="X2225" s="628"/>
      <c r="Y2225" s="179"/>
      <c r="Z2225" s="175"/>
      <c r="AA2225" s="794"/>
      <c r="AB2225" s="313"/>
    </row>
    <row r="2226" spans="1:28" ht="21" customHeight="1" x14ac:dyDescent="0.2">
      <c r="A2226" s="272" t="s">
        <v>1070</v>
      </c>
      <c r="B2226" s="150"/>
      <c r="C2226" s="628"/>
      <c r="D2226" s="664"/>
      <c r="E2226" s="664" t="s">
        <v>1141</v>
      </c>
      <c r="F2226" s="2351"/>
      <c r="G2226" s="2352"/>
      <c r="H2226" s="2352"/>
      <c r="I2226" s="2352"/>
      <c r="J2226" s="2352"/>
      <c r="K2226" s="2352"/>
      <c r="L2226" s="2352"/>
      <c r="M2226" s="2352"/>
      <c r="N2226" s="2352"/>
      <c r="O2226" s="2352"/>
      <c r="P2226" s="2352"/>
      <c r="Q2226" s="2352"/>
      <c r="R2226" s="2352"/>
      <c r="S2226" s="2352"/>
      <c r="T2226" s="2352"/>
      <c r="U2226" s="2352"/>
      <c r="V2226" s="2352"/>
      <c r="W2226" s="2352"/>
      <c r="X2226" s="2352"/>
      <c r="Y2226" s="179"/>
      <c r="Z2226" s="175"/>
      <c r="AA2226" s="794">
        <f>IF(F2226="?",0,IF(F2226&lt;&gt;"",1,0))</f>
        <v>0</v>
      </c>
      <c r="AB2226" s="313"/>
    </row>
    <row r="2227" spans="1:28" s="313" customFormat="1" ht="5.25" customHeight="1" x14ac:dyDescent="0.2">
      <c r="A2227" s="269"/>
      <c r="B2227" s="216"/>
      <c r="C2227" s="664"/>
      <c r="D2227" s="664"/>
      <c r="E2227" s="628"/>
      <c r="F2227" s="628"/>
      <c r="G2227" s="628"/>
      <c r="H2227" s="628"/>
      <c r="I2227" s="628"/>
      <c r="J2227" s="628"/>
      <c r="K2227" s="628"/>
      <c r="L2227" s="628"/>
      <c r="M2227" s="628"/>
      <c r="N2227" s="628"/>
      <c r="O2227" s="628"/>
      <c r="P2227" s="628"/>
      <c r="Q2227" s="628"/>
      <c r="R2227" s="664"/>
      <c r="S2227" s="664"/>
      <c r="T2227" s="664"/>
      <c r="U2227" s="664"/>
      <c r="V2227" s="664"/>
      <c r="W2227" s="664"/>
      <c r="X2227" s="628"/>
      <c r="Y2227" s="1232"/>
      <c r="Z2227" s="141"/>
      <c r="AA2227" s="794"/>
    </row>
    <row r="2228" spans="1:28" ht="21" customHeight="1" x14ac:dyDescent="0.2">
      <c r="A2228" s="272" t="s">
        <v>1071</v>
      </c>
      <c r="B2228" s="150"/>
      <c r="C2228" s="628"/>
      <c r="D2228" s="628"/>
      <c r="E2228" s="664" t="s">
        <v>799</v>
      </c>
      <c r="F2228" s="2351"/>
      <c r="G2228" s="2352"/>
      <c r="H2228" s="628"/>
      <c r="I2228" s="664" t="s">
        <v>693</v>
      </c>
      <c r="J2228" s="2351"/>
      <c r="K2228" s="2352"/>
      <c r="L2228" s="2352"/>
      <c r="M2228" s="2352"/>
      <c r="N2228" s="2352"/>
      <c r="O2228" s="2352"/>
      <c r="P2228" s="2352"/>
      <c r="Q2228" s="2352"/>
      <c r="R2228" s="2352"/>
      <c r="S2228" s="2352"/>
      <c r="T2228" s="2352"/>
      <c r="U2228" s="2352"/>
      <c r="V2228" s="2352"/>
      <c r="W2228" s="2352"/>
      <c r="X2228" s="2352"/>
      <c r="Y2228" s="179"/>
      <c r="Z2228" s="175"/>
      <c r="AA2228" s="794">
        <f>IF(F2228="?",0,IF(F2228&lt;&gt;"",1,0))+IF(J2228="?",0,IF(J2228&lt;&gt;"",1,0))</f>
        <v>0</v>
      </c>
      <c r="AB2228" s="313"/>
    </row>
    <row r="2229" spans="1:28" ht="9" customHeight="1" x14ac:dyDescent="0.2">
      <c r="A2229" s="269"/>
      <c r="B2229" s="259"/>
      <c r="C2229" s="627"/>
      <c r="D2229" s="627"/>
      <c r="E2229" s="627"/>
      <c r="F2229" s="627"/>
      <c r="G2229" s="627"/>
      <c r="H2229" s="627"/>
      <c r="I2229" s="627"/>
      <c r="J2229" s="627"/>
      <c r="K2229" s="627"/>
      <c r="L2229" s="627"/>
      <c r="M2229" s="627"/>
      <c r="N2229" s="627"/>
      <c r="O2229" s="627"/>
      <c r="P2229" s="627"/>
      <c r="Q2229" s="627"/>
      <c r="R2229" s="627"/>
      <c r="S2229" s="627"/>
      <c r="T2229" s="627"/>
      <c r="U2229" s="627"/>
      <c r="V2229" s="627"/>
      <c r="W2229" s="627"/>
      <c r="X2229" s="627"/>
      <c r="Y2229" s="206"/>
      <c r="Z2229" s="175"/>
      <c r="AA2229" s="794"/>
      <c r="AB2229" s="313"/>
    </row>
    <row r="2230" spans="1:28" s="313" customFormat="1" ht="12" customHeight="1" x14ac:dyDescent="0.2">
      <c r="A2230" s="269"/>
      <c r="B2230" s="216"/>
      <c r="C2230" s="1139"/>
      <c r="D2230" s="1135"/>
      <c r="E2230" s="1136"/>
      <c r="F2230" s="1136"/>
      <c r="G2230" s="1136"/>
      <c r="H2230" s="1142"/>
      <c r="I2230" s="2353" t="s">
        <v>1489</v>
      </c>
      <c r="J2230" s="2354"/>
      <c r="K2230" s="2354"/>
      <c r="L2230" s="2354"/>
      <c r="M2230" s="2354"/>
      <c r="N2230" s="2354"/>
      <c r="O2230" s="2354"/>
      <c r="P2230" s="2354"/>
      <c r="Q2230" s="2355" t="s">
        <v>1490</v>
      </c>
      <c r="R2230" s="2356"/>
      <c r="S2230" s="2356"/>
      <c r="T2230" s="2356"/>
      <c r="U2230" s="2356"/>
      <c r="V2230" s="2356"/>
      <c r="W2230" s="2356"/>
      <c r="X2230" s="2357"/>
      <c r="Y2230" s="1232"/>
      <c r="Z2230" s="141"/>
      <c r="AA2230" s="794"/>
    </row>
    <row r="2231" spans="1:28" s="313" customFormat="1" ht="7.5" customHeight="1" thickBot="1" x14ac:dyDescent="0.25">
      <c r="A2231" s="269"/>
      <c r="B2231" s="216"/>
      <c r="C2231" s="1139"/>
      <c r="D2231" s="1135"/>
      <c r="E2231" s="1136"/>
      <c r="F2231" s="1136"/>
      <c r="G2231" s="1136"/>
      <c r="H2231" s="1140"/>
      <c r="I2231" s="1143"/>
      <c r="J2231" s="708"/>
      <c r="K2231" s="708"/>
      <c r="L2231" s="708"/>
      <c r="M2231" s="708"/>
      <c r="N2231" s="708"/>
      <c r="O2231" s="708"/>
      <c r="P2231" s="708"/>
      <c r="Q2231" s="1143"/>
      <c r="R2231" s="1145"/>
      <c r="S2231" s="1145"/>
      <c r="T2231" s="1145"/>
      <c r="U2231" s="1145"/>
      <c r="V2231" s="1145"/>
      <c r="W2231" s="1145"/>
      <c r="X2231" s="1144"/>
      <c r="Y2231" s="1232"/>
      <c r="Z2231" s="141"/>
      <c r="AA2231" s="794"/>
    </row>
    <row r="2232" spans="1:28" s="313" customFormat="1" ht="24.75" customHeight="1" thickTop="1" thickBot="1" x14ac:dyDescent="0.25">
      <c r="A2232" s="272" t="s">
        <v>1585</v>
      </c>
      <c r="B2232" s="216"/>
      <c r="C2232" s="2358" t="s">
        <v>1535</v>
      </c>
      <c r="D2232" s="2359"/>
      <c r="E2232" s="2359"/>
      <c r="F2232" s="2359"/>
      <c r="G2232" s="2359"/>
      <c r="H2232" s="2360"/>
      <c r="I2232" s="2313" t="s">
        <v>849</v>
      </c>
      <c r="J2232" s="2327"/>
      <c r="K2232" s="2328"/>
      <c r="L2232" s="2329"/>
      <c r="M2232" s="2329"/>
      <c r="N2232" s="1363"/>
      <c r="O2232" s="1363"/>
      <c r="P2232" s="1363"/>
      <c r="Q2232" s="2313" t="s">
        <v>849</v>
      </c>
      <c r="R2232" s="2327"/>
      <c r="S2232" s="2328"/>
      <c r="T2232" s="2330"/>
      <c r="U2232" s="2330"/>
      <c r="V2232" s="2331"/>
      <c r="W2232" s="2331"/>
      <c r="X2232" s="2318"/>
      <c r="Y2232" s="1243"/>
      <c r="Z2232" s="141"/>
      <c r="AA2232" s="794">
        <f>IF(I2232="?",0,IF(I2232&lt;&gt;"",1,0))+IF(K2232="?",0,IF(K2232&lt;&gt;"",1,0))+IF(Q2232="?",0,IF(Q2232&lt;&gt;"",1,0))+IF(S2232="?",0,IF(S2232&lt;&gt;"",1,0))</f>
        <v>0</v>
      </c>
    </row>
    <row r="2233" spans="1:28" s="313" customFormat="1" ht="6.75" customHeight="1" thickTop="1" x14ac:dyDescent="0.2">
      <c r="A2233" s="269"/>
      <c r="B2233" s="216"/>
      <c r="C2233" s="1141"/>
      <c r="D2233" s="1134"/>
      <c r="E2233" s="215"/>
      <c r="F2233" s="215"/>
      <c r="G2233" s="215"/>
      <c r="H2233" s="1138"/>
      <c r="I2233" s="1146"/>
      <c r="J2233" s="227"/>
      <c r="K2233" s="227"/>
      <c r="L2233" s="227"/>
      <c r="M2233" s="227"/>
      <c r="N2233" s="227"/>
      <c r="O2233" s="227"/>
      <c r="P2233" s="1147"/>
      <c r="Q2233" s="1146"/>
      <c r="R2233" s="227"/>
      <c r="S2233" s="227"/>
      <c r="T2233" s="227"/>
      <c r="U2233" s="227"/>
      <c r="V2233" s="227"/>
      <c r="W2233" s="227"/>
      <c r="X2233" s="1147"/>
      <c r="Y2233" s="1243"/>
      <c r="Z2233" s="141"/>
      <c r="AA2233" s="794"/>
    </row>
    <row r="2234" spans="1:28" s="313" customFormat="1" ht="5.25" customHeight="1" thickBot="1" x14ac:dyDescent="0.25">
      <c r="A2234" s="269"/>
      <c r="B2234" s="216"/>
      <c r="C2234" s="1139"/>
      <c r="D2234" s="1135"/>
      <c r="E2234" s="1136"/>
      <c r="F2234" s="1136"/>
      <c r="G2234" s="1136"/>
      <c r="H2234" s="1140"/>
      <c r="I2234" s="1143"/>
      <c r="J2234" s="708"/>
      <c r="K2234" s="708"/>
      <c r="L2234" s="708"/>
      <c r="M2234" s="708"/>
      <c r="N2234" s="708"/>
      <c r="O2234" s="708"/>
      <c r="P2234" s="1144"/>
      <c r="Q2234" s="1143"/>
      <c r="R2234" s="708"/>
      <c r="S2234" s="708"/>
      <c r="T2234" s="708"/>
      <c r="U2234" s="708"/>
      <c r="V2234" s="708"/>
      <c r="W2234" s="708"/>
      <c r="X2234" s="1144"/>
      <c r="Y2234" s="1243"/>
      <c r="Z2234" s="141"/>
      <c r="AA2234" s="794"/>
    </row>
    <row r="2235" spans="1:28" s="313" customFormat="1" ht="24.75" customHeight="1" thickTop="1" thickBot="1" x14ac:dyDescent="0.25">
      <c r="A2235" s="272" t="s">
        <v>1586</v>
      </c>
      <c r="B2235" s="216"/>
      <c r="C2235" s="1137" t="s">
        <v>1515</v>
      </c>
      <c r="D2235" s="664"/>
      <c r="E2235" s="628"/>
      <c r="F2235" s="628"/>
      <c r="G2235" s="628"/>
      <c r="H2235" s="628"/>
      <c r="I2235" s="2313" t="s">
        <v>849</v>
      </c>
      <c r="J2235" s="2327"/>
      <c r="K2235" s="2328"/>
      <c r="L2235" s="2329"/>
      <c r="M2235" s="2329"/>
      <c r="N2235" s="1363"/>
      <c r="O2235" s="1363"/>
      <c r="P2235" s="1363"/>
      <c r="Q2235" s="2313" t="s">
        <v>849</v>
      </c>
      <c r="R2235" s="2327"/>
      <c r="S2235" s="2328"/>
      <c r="T2235" s="2330"/>
      <c r="U2235" s="2330"/>
      <c r="V2235" s="2331"/>
      <c r="W2235" s="2331"/>
      <c r="X2235" s="2318"/>
      <c r="Y2235" s="1243"/>
      <c r="Z2235" s="141"/>
      <c r="AA2235" s="794">
        <f>IF(I2235="?",0,IF(I2235&lt;&gt;"",1,0))+IF(K2235="?",0,IF(K2235&lt;&gt;"",1,0))+IF(Q2235="?",0,IF(Q2235&lt;&gt;"",1,0))+IF(S2235="?",0,IF(S2235&lt;&gt;"",1,0))</f>
        <v>0</v>
      </c>
    </row>
    <row r="2236" spans="1:28" s="313" customFormat="1" ht="5.25" customHeight="1" thickTop="1" x14ac:dyDescent="0.2">
      <c r="A2236" s="269"/>
      <c r="B2236" s="216"/>
      <c r="C2236" s="1141"/>
      <c r="D2236" s="1134"/>
      <c r="E2236" s="215"/>
      <c r="F2236" s="215"/>
      <c r="G2236" s="215"/>
      <c r="H2236" s="1138"/>
      <c r="I2236" s="1146"/>
      <c r="J2236" s="227"/>
      <c r="K2236" s="227"/>
      <c r="L2236" s="227"/>
      <c r="M2236" s="227"/>
      <c r="N2236" s="227"/>
      <c r="O2236" s="227"/>
      <c r="P2236" s="227"/>
      <c r="Q2236" s="1146"/>
      <c r="R2236" s="1148"/>
      <c r="S2236" s="1148"/>
      <c r="T2236" s="1148"/>
      <c r="U2236" s="1148"/>
      <c r="V2236" s="1148"/>
      <c r="W2236" s="1148"/>
      <c r="X2236" s="1147"/>
      <c r="Y2236" s="1243"/>
      <c r="Z2236" s="141"/>
      <c r="AA2236" s="794"/>
    </row>
    <row r="2237" spans="1:28" s="313" customFormat="1" ht="9" customHeight="1" x14ac:dyDescent="0.2">
      <c r="A2237" s="269"/>
      <c r="B2237" s="216"/>
      <c r="C2237" s="664"/>
      <c r="D2237" s="664"/>
      <c r="E2237" s="628"/>
      <c r="F2237" s="628"/>
      <c r="G2237" s="628"/>
      <c r="H2237" s="628"/>
      <c r="I2237" s="628"/>
      <c r="J2237" s="628"/>
      <c r="K2237" s="628"/>
      <c r="L2237" s="628"/>
      <c r="M2237" s="628"/>
      <c r="N2237" s="628"/>
      <c r="O2237" s="628"/>
      <c r="P2237" s="628"/>
      <c r="Q2237" s="628"/>
      <c r="R2237" s="664"/>
      <c r="S2237" s="664"/>
      <c r="T2237" s="664"/>
      <c r="U2237" s="664"/>
      <c r="V2237" s="664"/>
      <c r="W2237" s="664"/>
      <c r="X2237" s="628"/>
      <c r="Y2237" s="1243"/>
      <c r="Z2237" s="141"/>
      <c r="AA2237" s="794"/>
    </row>
    <row r="2238" spans="1:28" s="313" customFormat="1" ht="24" customHeight="1" x14ac:dyDescent="0.2">
      <c r="A2238" s="272" t="s">
        <v>1072</v>
      </c>
      <c r="B2238" s="216"/>
      <c r="C2238" s="2332" t="s">
        <v>1146</v>
      </c>
      <c r="D2238" s="2333"/>
      <c r="E2238" s="2333"/>
      <c r="F2238" s="2333"/>
      <c r="G2238" s="2333"/>
      <c r="H2238" s="2333"/>
      <c r="I2238" s="2333"/>
      <c r="J2238" s="2333"/>
      <c r="K2238" s="2333"/>
      <c r="L2238" s="2333"/>
      <c r="M2238" s="2333"/>
      <c r="N2238" s="2333"/>
      <c r="O2238" s="2333"/>
      <c r="P2238" s="2333"/>
      <c r="Q2238" s="2333"/>
      <c r="R2238" s="2333"/>
      <c r="S2238" s="2333"/>
      <c r="T2238" s="2333"/>
      <c r="U2238" s="1241"/>
      <c r="V2238" s="1213" t="s">
        <v>849</v>
      </c>
      <c r="W2238" s="93"/>
      <c r="X2238" s="1213" t="s">
        <v>849</v>
      </c>
      <c r="Y2238" s="664"/>
      <c r="Z2238" s="141"/>
      <c r="AA2238" s="794">
        <f>IF(V2238="?",0,IF(V2238&lt;&gt;"",1,0))+IF(X2238="?",0,IF(X2238&lt;&gt;"",1,0))</f>
        <v>0</v>
      </c>
    </row>
    <row r="2239" spans="1:28" s="313" customFormat="1" ht="9" customHeight="1" x14ac:dyDescent="0.2">
      <c r="A2239" s="269"/>
      <c r="B2239" s="216"/>
      <c r="C2239" s="664"/>
      <c r="D2239" s="664"/>
      <c r="E2239" s="628"/>
      <c r="F2239" s="628"/>
      <c r="G2239" s="628"/>
      <c r="H2239" s="628"/>
      <c r="I2239" s="628"/>
      <c r="J2239" s="628"/>
      <c r="K2239" s="628"/>
      <c r="L2239" s="628"/>
      <c r="M2239" s="628"/>
      <c r="N2239" s="628"/>
      <c r="O2239" s="628"/>
      <c r="P2239" s="628"/>
      <c r="Q2239" s="628"/>
      <c r="R2239" s="664"/>
      <c r="S2239" s="664"/>
      <c r="T2239" s="664"/>
      <c r="U2239" s="664"/>
      <c r="V2239" s="664"/>
      <c r="W2239" s="664"/>
      <c r="X2239" s="628"/>
      <c r="Y2239" s="1243"/>
      <c r="Z2239" s="141"/>
      <c r="AA2239" s="794"/>
    </row>
    <row r="2240" spans="1:28" s="313" customFormat="1" ht="21" customHeight="1" x14ac:dyDescent="0.2">
      <c r="A2240" s="272" t="s">
        <v>1073</v>
      </c>
      <c r="B2240" s="216"/>
      <c r="C2240" s="664"/>
      <c r="D2240" s="664"/>
      <c r="E2240" s="664"/>
      <c r="F2240" s="664"/>
      <c r="G2240" s="664"/>
      <c r="H2240" s="664" t="s">
        <v>1042</v>
      </c>
      <c r="I2240" s="2334" t="s">
        <v>849</v>
      </c>
      <c r="J2240" s="2335"/>
      <c r="K2240" s="2335"/>
      <c r="L2240" s="2335"/>
      <c r="M2240" s="2336"/>
      <c r="N2240" s="2336"/>
      <c r="O2240" s="2336"/>
      <c r="P2240" s="2336"/>
      <c r="Q2240" s="2336"/>
      <c r="R2240" s="2336"/>
      <c r="S2240" s="2336"/>
      <c r="T2240" s="2336"/>
      <c r="U2240" s="2336"/>
      <c r="V2240" s="2336"/>
      <c r="W2240" s="2336"/>
      <c r="X2240" s="2337"/>
      <c r="Y2240" s="1243"/>
      <c r="Z2240" s="141"/>
      <c r="AA2240" s="794">
        <f>IF(I2240="?",0,IF(I2240&lt;&gt;"",1,0))</f>
        <v>0</v>
      </c>
    </row>
    <row r="2241" spans="1:28" s="313" customFormat="1" ht="5.25" customHeight="1" x14ac:dyDescent="0.2">
      <c r="A2241" s="269"/>
      <c r="B2241" s="216"/>
      <c r="C2241" s="664"/>
      <c r="D2241" s="664"/>
      <c r="E2241" s="628"/>
      <c r="F2241" s="628"/>
      <c r="G2241" s="628"/>
      <c r="H2241" s="628"/>
      <c r="I2241" s="628"/>
      <c r="J2241" s="628"/>
      <c r="K2241" s="628"/>
      <c r="L2241" s="628"/>
      <c r="M2241" s="628"/>
      <c r="N2241" s="628"/>
      <c r="O2241" s="628"/>
      <c r="P2241" s="628"/>
      <c r="Q2241" s="628"/>
      <c r="R2241" s="664"/>
      <c r="S2241" s="664"/>
      <c r="T2241" s="664"/>
      <c r="U2241" s="664"/>
      <c r="V2241" s="664"/>
      <c r="W2241" s="664"/>
      <c r="X2241" s="628"/>
      <c r="Y2241" s="1243"/>
      <c r="Z2241" s="141"/>
      <c r="AA2241" s="794"/>
    </row>
    <row r="2242" spans="1:28" s="313" customFormat="1" ht="21" customHeight="1" x14ac:dyDescent="0.2">
      <c r="A2242" s="272" t="s">
        <v>1079</v>
      </c>
      <c r="B2242" s="216"/>
      <c r="C2242" s="628" t="s">
        <v>1517</v>
      </c>
      <c r="D2242" s="664"/>
      <c r="E2242" s="664"/>
      <c r="F2242" s="664"/>
      <c r="G2242" s="664"/>
      <c r="H2242" s="664"/>
      <c r="I2242" s="664"/>
      <c r="J2242" s="664"/>
      <c r="K2242" s="664"/>
      <c r="L2242" s="664"/>
      <c r="M2242" s="664"/>
      <c r="N2242" s="664"/>
      <c r="O2242" s="664"/>
      <c r="P2242" s="664"/>
      <c r="Q2242" s="1213" t="s">
        <v>849</v>
      </c>
      <c r="R2242" s="627" t="s">
        <v>1050</v>
      </c>
      <c r="S2242" s="1243"/>
      <c r="T2242" s="1213" t="s">
        <v>849</v>
      </c>
      <c r="U2242" s="627" t="s">
        <v>1051</v>
      </c>
      <c r="V2242" s="1243"/>
      <c r="W2242" s="1213" t="s">
        <v>849</v>
      </c>
      <c r="X2242" s="627" t="s">
        <v>1052</v>
      </c>
      <c r="Y2242" s="1243"/>
      <c r="Z2242" s="141"/>
      <c r="AA2242" s="794">
        <f>IF(Q2242="?",0,IF(Q2242&lt;&gt;"",1,0))+IF(T2242="?",0,IF(T2242&lt;&gt;"",1,0))+IF(W2242="?",0,IF(W2242&lt;&gt;"",1,0))</f>
        <v>0</v>
      </c>
    </row>
    <row r="2243" spans="1:28" ht="9" customHeight="1" x14ac:dyDescent="0.2">
      <c r="A2243" s="269"/>
      <c r="B2243" s="259"/>
      <c r="C2243" s="627"/>
      <c r="D2243" s="627"/>
      <c r="E2243" s="627"/>
      <c r="F2243" s="627"/>
      <c r="G2243" s="627"/>
      <c r="H2243" s="627"/>
      <c r="I2243" s="627"/>
      <c r="J2243" s="627"/>
      <c r="K2243" s="627"/>
      <c r="L2243" s="627"/>
      <c r="M2243" s="627"/>
      <c r="N2243" s="627"/>
      <c r="O2243" s="627"/>
      <c r="P2243" s="627"/>
      <c r="Q2243" s="627"/>
      <c r="R2243" s="627"/>
      <c r="S2243" s="627"/>
      <c r="T2243" s="627"/>
      <c r="U2243" s="627"/>
      <c r="V2243" s="627"/>
      <c r="W2243" s="627"/>
      <c r="X2243" s="627"/>
      <c r="Y2243" s="206"/>
      <c r="Z2243" s="175"/>
      <c r="AA2243" s="794"/>
      <c r="AB2243" s="313"/>
    </row>
    <row r="2244" spans="1:28" s="312" customFormat="1" ht="27" customHeight="1" x14ac:dyDescent="0.2">
      <c r="A2244" s="397" t="s">
        <v>219</v>
      </c>
      <c r="B2244" s="155"/>
      <c r="C2244" s="2338" t="s">
        <v>1521</v>
      </c>
      <c r="D2244" s="2339"/>
      <c r="E2244" s="2339"/>
      <c r="F2244" s="2339"/>
      <c r="G2244" s="2339"/>
      <c r="H2244" s="2339"/>
      <c r="I2244" s="2339"/>
      <c r="J2244" s="2339"/>
      <c r="K2244" s="2339"/>
      <c r="L2244" s="2339"/>
      <c r="M2244" s="2339"/>
      <c r="N2244" s="2339"/>
      <c r="O2244" s="2339"/>
      <c r="P2244" s="2339"/>
      <c r="Q2244" s="2339"/>
      <c r="R2244" s="2339"/>
      <c r="S2244" s="2339"/>
      <c r="T2244" s="2340"/>
      <c r="U2244" s="2340"/>
      <c r="V2244" s="2340"/>
      <c r="W2244" s="2340"/>
      <c r="X2244" s="2341"/>
      <c r="Y2244" s="225"/>
      <c r="Z2244" s="156"/>
      <c r="AA2244" s="794"/>
      <c r="AB2244" s="313"/>
    </row>
    <row r="2245" spans="1:28" ht="5.25" customHeight="1" x14ac:dyDescent="0.2">
      <c r="A2245" s="269"/>
      <c r="B2245" s="259"/>
      <c r="C2245" s="627"/>
      <c r="D2245" s="627"/>
      <c r="E2245" s="627"/>
      <c r="F2245" s="627"/>
      <c r="G2245" s="627"/>
      <c r="H2245" s="627"/>
      <c r="I2245" s="627"/>
      <c r="J2245" s="627"/>
      <c r="K2245" s="627"/>
      <c r="L2245" s="627"/>
      <c r="M2245" s="627"/>
      <c r="N2245" s="627"/>
      <c r="O2245" s="627"/>
      <c r="P2245" s="627"/>
      <c r="Q2245" s="627"/>
      <c r="R2245" s="627"/>
      <c r="S2245" s="627"/>
      <c r="T2245" s="627"/>
      <c r="U2245" s="627"/>
      <c r="V2245" s="627"/>
      <c r="W2245" s="627"/>
      <c r="X2245" s="627"/>
      <c r="Y2245" s="206"/>
      <c r="Z2245" s="175"/>
      <c r="AA2245" s="794"/>
      <c r="AB2245" s="313"/>
    </row>
    <row r="2246" spans="1:28" s="313" customFormat="1" ht="21" customHeight="1" x14ac:dyDescent="0.2">
      <c r="A2246" s="272" t="s">
        <v>1251</v>
      </c>
      <c r="B2246" s="216"/>
      <c r="C2246" s="2342" t="s">
        <v>1370</v>
      </c>
      <c r="D2246" s="2342"/>
      <c r="E2246" s="2342"/>
      <c r="F2246" s="2342"/>
      <c r="G2246" s="2342"/>
      <c r="H2246" s="2342"/>
      <c r="I2246" s="2342"/>
      <c r="J2246" s="2342"/>
      <c r="K2246" s="2342"/>
      <c r="L2246" s="2342"/>
      <c r="M2246" s="664"/>
      <c r="N2246" s="2343"/>
      <c r="O2246" s="2344"/>
      <c r="P2246" s="2345"/>
      <c r="Q2246" s="627" t="s">
        <v>783</v>
      </c>
      <c r="R2246" s="664"/>
      <c r="S2246" s="664"/>
      <c r="T2246" s="2343"/>
      <c r="U2246" s="2343"/>
      <c r="V2246" s="2343"/>
      <c r="W2246" s="627" t="s">
        <v>1043</v>
      </c>
      <c r="X2246" s="664"/>
      <c r="Y2246" s="664"/>
      <c r="Z2246" s="141"/>
      <c r="AA2246" s="794">
        <f>IF(N2246="?",0,IF(N2246&lt;&gt;"",1,0))+IF(T2246="?",0,IF(T2246&lt;&gt;"",1,0))</f>
        <v>0</v>
      </c>
    </row>
    <row r="2247" spans="1:28" s="313" customFormat="1" ht="5.25" customHeight="1" x14ac:dyDescent="0.2">
      <c r="A2247" s="269"/>
      <c r="B2247" s="216"/>
      <c r="C2247" s="664"/>
      <c r="D2247" s="664"/>
      <c r="E2247" s="628"/>
      <c r="F2247" s="628"/>
      <c r="G2247" s="628"/>
      <c r="H2247" s="628"/>
      <c r="I2247" s="628"/>
      <c r="J2247" s="628"/>
      <c r="K2247" s="628"/>
      <c r="L2247" s="628"/>
      <c r="M2247" s="628"/>
      <c r="N2247" s="628"/>
      <c r="O2247" s="628"/>
      <c r="P2247" s="628"/>
      <c r="Q2247" s="628"/>
      <c r="R2247" s="664"/>
      <c r="S2247" s="664"/>
      <c r="T2247" s="664"/>
      <c r="U2247" s="664"/>
      <c r="V2247" s="664"/>
      <c r="W2247" s="664"/>
      <c r="X2247" s="628"/>
      <c r="Y2247" s="1243"/>
      <c r="Z2247" s="141"/>
      <c r="AA2247" s="794"/>
    </row>
    <row r="2248" spans="1:28" s="312" customFormat="1" ht="27" customHeight="1" x14ac:dyDescent="0.2">
      <c r="A2248" s="397" t="s">
        <v>219</v>
      </c>
      <c r="B2248" s="155"/>
      <c r="C2248" s="2338" t="s">
        <v>1262</v>
      </c>
      <c r="D2248" s="2339"/>
      <c r="E2248" s="2339"/>
      <c r="F2248" s="2339"/>
      <c r="G2248" s="2339"/>
      <c r="H2248" s="2339"/>
      <c r="I2248" s="2339"/>
      <c r="J2248" s="2339"/>
      <c r="K2248" s="2339"/>
      <c r="L2248" s="2339"/>
      <c r="M2248" s="2339"/>
      <c r="N2248" s="2339"/>
      <c r="O2248" s="2339"/>
      <c r="P2248" s="2339"/>
      <c r="Q2248" s="2339"/>
      <c r="R2248" s="2339"/>
      <c r="S2248" s="2339"/>
      <c r="T2248" s="2340"/>
      <c r="U2248" s="2340"/>
      <c r="V2248" s="2340"/>
      <c r="W2248" s="2340"/>
      <c r="X2248" s="2341"/>
      <c r="Y2248" s="225"/>
      <c r="Z2248" s="156"/>
      <c r="AA2248" s="794"/>
      <c r="AB2248" s="313"/>
    </row>
    <row r="2249" spans="1:28" s="313" customFormat="1" ht="5.25" customHeight="1" x14ac:dyDescent="0.2">
      <c r="A2249" s="269"/>
      <c r="B2249" s="216"/>
      <c r="C2249" s="664"/>
      <c r="D2249" s="664"/>
      <c r="E2249" s="628"/>
      <c r="F2249" s="628"/>
      <c r="G2249" s="628"/>
      <c r="H2249" s="628"/>
      <c r="I2249" s="628"/>
      <c r="J2249" s="628"/>
      <c r="K2249" s="628"/>
      <c r="L2249" s="628"/>
      <c r="M2249" s="628"/>
      <c r="N2249" s="628"/>
      <c r="O2249" s="628"/>
      <c r="P2249" s="628"/>
      <c r="Q2249" s="628"/>
      <c r="R2249" s="664"/>
      <c r="S2249" s="664"/>
      <c r="T2249" s="664"/>
      <c r="U2249" s="664"/>
      <c r="V2249" s="664"/>
      <c r="W2249" s="664"/>
      <c r="X2249" s="628"/>
      <c r="Y2249" s="1243"/>
      <c r="Z2249" s="141"/>
      <c r="AA2249" s="794"/>
    </row>
    <row r="2250" spans="1:28" s="313" customFormat="1" ht="21" customHeight="1" x14ac:dyDescent="0.2">
      <c r="A2250" s="272" t="s">
        <v>1252</v>
      </c>
      <c r="B2250" s="216"/>
      <c r="C2250" s="2342" t="s">
        <v>1371</v>
      </c>
      <c r="D2250" s="2342"/>
      <c r="E2250" s="2342"/>
      <c r="F2250" s="2342"/>
      <c r="G2250" s="2342"/>
      <c r="H2250" s="2342"/>
      <c r="I2250" s="2342"/>
      <c r="J2250" s="2342"/>
      <c r="K2250" s="2342"/>
      <c r="L2250" s="2342"/>
      <c r="M2250" s="664"/>
      <c r="N2250" s="2343"/>
      <c r="O2250" s="2344"/>
      <c r="P2250" s="2345"/>
      <c r="Q2250" s="627" t="s">
        <v>783</v>
      </c>
      <c r="R2250" s="664"/>
      <c r="S2250" s="664"/>
      <c r="T2250" s="2343"/>
      <c r="U2250" s="2344"/>
      <c r="V2250" s="2345"/>
      <c r="W2250" s="627" t="s">
        <v>1043</v>
      </c>
      <c r="X2250" s="664"/>
      <c r="Y2250" s="664"/>
      <c r="Z2250" s="141"/>
      <c r="AA2250" s="794">
        <f>IF(N2250="?",0,IF(N2250&lt;&gt;"",1,0))+IF(T2250="?",0,IF(T2250&lt;&gt;"",1,0))</f>
        <v>0</v>
      </c>
    </row>
    <row r="2251" spans="1:28" s="313" customFormat="1" ht="9" customHeight="1" x14ac:dyDescent="0.2">
      <c r="A2251" s="269"/>
      <c r="B2251" s="259"/>
      <c r="C2251" s="627"/>
      <c r="D2251" s="627"/>
      <c r="E2251" s="627"/>
      <c r="F2251" s="627"/>
      <c r="G2251" s="627"/>
      <c r="H2251" s="627"/>
      <c r="I2251" s="627"/>
      <c r="J2251" s="627"/>
      <c r="K2251" s="627"/>
      <c r="L2251" s="627"/>
      <c r="M2251" s="627"/>
      <c r="N2251" s="627"/>
      <c r="O2251" s="627"/>
      <c r="P2251" s="627"/>
      <c r="Q2251" s="627"/>
      <c r="R2251" s="627"/>
      <c r="S2251" s="627"/>
      <c r="T2251" s="627"/>
      <c r="U2251" s="627"/>
      <c r="V2251" s="627"/>
      <c r="W2251" s="627"/>
      <c r="X2251" s="627"/>
      <c r="Y2251" s="206"/>
      <c r="Z2251" s="175"/>
      <c r="AA2251" s="794"/>
    </row>
    <row r="2252" spans="1:28" s="312" customFormat="1" ht="23.25" customHeight="1" x14ac:dyDescent="0.2">
      <c r="A2252" s="397" t="s">
        <v>219</v>
      </c>
      <c r="B2252" s="155"/>
      <c r="C2252" s="2320" t="s">
        <v>1491</v>
      </c>
      <c r="D2252" s="2321"/>
      <c r="E2252" s="2321"/>
      <c r="F2252" s="2321"/>
      <c r="G2252" s="2321"/>
      <c r="H2252" s="2321"/>
      <c r="I2252" s="2321"/>
      <c r="J2252" s="2321"/>
      <c r="K2252" s="2321"/>
      <c r="L2252" s="2321"/>
      <c r="M2252" s="2321"/>
      <c r="N2252" s="2321"/>
      <c r="O2252" s="2321"/>
      <c r="P2252" s="2321"/>
      <c r="Q2252" s="2321"/>
      <c r="R2252" s="2321"/>
      <c r="S2252" s="2321"/>
      <c r="T2252" s="2346"/>
      <c r="U2252" s="2346"/>
      <c r="V2252" s="2346"/>
      <c r="W2252" s="2346"/>
      <c r="X2252" s="2347"/>
      <c r="Y2252" s="225"/>
      <c r="Z2252" s="156"/>
      <c r="AA2252" s="794"/>
      <c r="AB2252" s="313"/>
    </row>
    <row r="2253" spans="1:28" s="313" customFormat="1" ht="5.25" customHeight="1" x14ac:dyDescent="0.2">
      <c r="A2253" s="269"/>
      <c r="B2253" s="259"/>
      <c r="C2253" s="627"/>
      <c r="D2253" s="627"/>
      <c r="E2253" s="627"/>
      <c r="F2253" s="627"/>
      <c r="G2253" s="627"/>
      <c r="H2253" s="627"/>
      <c r="I2253" s="627"/>
      <c r="J2253" s="627"/>
      <c r="K2253" s="627"/>
      <c r="L2253" s="627"/>
      <c r="M2253" s="627"/>
      <c r="N2253" s="627"/>
      <c r="O2253" s="627"/>
      <c r="P2253" s="627"/>
      <c r="Q2253" s="627"/>
      <c r="R2253" s="627"/>
      <c r="S2253" s="627"/>
      <c r="T2253" s="627"/>
      <c r="U2253" s="627"/>
      <c r="V2253" s="627"/>
      <c r="W2253" s="627"/>
      <c r="X2253" s="627"/>
      <c r="Y2253" s="206"/>
      <c r="Z2253" s="175"/>
      <c r="AA2253" s="794"/>
    </row>
    <row r="2254" spans="1:28" s="313" customFormat="1" ht="21" customHeight="1" x14ac:dyDescent="0.2">
      <c r="A2254" s="272" t="s">
        <v>1074</v>
      </c>
      <c r="B2254" s="216"/>
      <c r="C2254" s="628" t="s">
        <v>1831</v>
      </c>
      <c r="D2254" s="664"/>
      <c r="E2254" s="664"/>
      <c r="F2254" s="664"/>
      <c r="G2254" s="664"/>
      <c r="H2254" s="664"/>
      <c r="I2254" s="664"/>
      <c r="J2254" s="628"/>
      <c r="K2254" s="628"/>
      <c r="L2254" s="628"/>
      <c r="M2254" s="628"/>
      <c r="N2254" s="628"/>
      <c r="O2254" s="628"/>
      <c r="P2254" s="628"/>
      <c r="Q2254" s="628"/>
      <c r="R2254" s="628"/>
      <c r="S2254" s="628"/>
      <c r="T2254" s="2343"/>
      <c r="U2254" s="2344"/>
      <c r="V2254" s="2345"/>
      <c r="W2254" s="627" t="s">
        <v>122</v>
      </c>
      <c r="X2254" s="664"/>
      <c r="Y2254" s="664"/>
      <c r="Z2254" s="141"/>
      <c r="AA2254" s="794">
        <f>IF(T2254="?",0,IF(T2254&lt;&gt;"",1,0))</f>
        <v>0</v>
      </c>
    </row>
    <row r="2255" spans="1:28" s="313" customFormat="1" ht="5.25" customHeight="1" x14ac:dyDescent="0.2">
      <c r="A2255" s="269"/>
      <c r="B2255" s="259"/>
      <c r="C2255" s="627"/>
      <c r="D2255" s="627"/>
      <c r="E2255" s="627"/>
      <c r="F2255" s="627"/>
      <c r="G2255" s="627"/>
      <c r="H2255" s="627"/>
      <c r="I2255" s="627"/>
      <c r="J2255" s="627"/>
      <c r="K2255" s="627"/>
      <c r="L2255" s="627"/>
      <c r="M2255" s="627"/>
      <c r="N2255" s="627"/>
      <c r="O2255" s="627"/>
      <c r="P2255" s="627"/>
      <c r="Q2255" s="627"/>
      <c r="R2255" s="627"/>
      <c r="S2255" s="627"/>
      <c r="T2255" s="627"/>
      <c r="U2255" s="627"/>
      <c r="V2255" s="627"/>
      <c r="W2255" s="627"/>
      <c r="X2255" s="206"/>
      <c r="Y2255" s="206"/>
      <c r="Z2255" s="175"/>
      <c r="AA2255" s="794"/>
    </row>
    <row r="2256" spans="1:28" s="313" customFormat="1" ht="21" customHeight="1" x14ac:dyDescent="0.2">
      <c r="A2256" s="272" t="s">
        <v>1587</v>
      </c>
      <c r="B2256" s="216"/>
      <c r="C2256" s="628" t="s">
        <v>1749</v>
      </c>
      <c r="D2256" s="664"/>
      <c r="E2256" s="664"/>
      <c r="F2256" s="664"/>
      <c r="G2256" s="664"/>
      <c r="H2256" s="664"/>
      <c r="I2256" s="664"/>
      <c r="J2256" s="628"/>
      <c r="K2256" s="628"/>
      <c r="L2256" s="628"/>
      <c r="M2256" s="664"/>
      <c r="N2256" s="2348"/>
      <c r="O2256" s="2349"/>
      <c r="P2256" s="2350"/>
      <c r="Q2256" s="627" t="s">
        <v>1493</v>
      </c>
      <c r="R2256" s="628"/>
      <c r="S2256" s="628"/>
      <c r="T2256" s="2348"/>
      <c r="U2256" s="2349"/>
      <c r="V2256" s="2350"/>
      <c r="W2256" s="627" t="s">
        <v>1492</v>
      </c>
      <c r="X2256" s="664"/>
      <c r="Y2256" s="664"/>
      <c r="Z2256" s="141"/>
      <c r="AA2256" s="794">
        <f>IF(N2256="?",0,IF(N2256&lt;&gt;"",1,0))+IF(T2256="?",0,IF(T2256&lt;&gt;"",1,0))</f>
        <v>0</v>
      </c>
    </row>
    <row r="2257" spans="1:27" s="313" customFormat="1" ht="9" customHeight="1" x14ac:dyDescent="0.2">
      <c r="A2257" s="269"/>
      <c r="B2257" s="259"/>
      <c r="C2257" s="627"/>
      <c r="D2257" s="627"/>
      <c r="E2257" s="627"/>
      <c r="F2257" s="627"/>
      <c r="G2257" s="627"/>
      <c r="H2257" s="627"/>
      <c r="I2257" s="627"/>
      <c r="J2257" s="627"/>
      <c r="K2257" s="627"/>
      <c r="L2257" s="627"/>
      <c r="M2257" s="627"/>
      <c r="N2257" s="627"/>
      <c r="O2257" s="627"/>
      <c r="P2257" s="627"/>
      <c r="Q2257" s="627"/>
      <c r="R2257" s="627"/>
      <c r="S2257" s="627"/>
      <c r="T2257" s="627"/>
      <c r="U2257" s="627"/>
      <c r="V2257" s="627"/>
      <c r="W2257" s="627"/>
      <c r="X2257" s="627"/>
      <c r="Y2257" s="206"/>
      <c r="Z2257" s="175"/>
      <c r="AA2257" s="794"/>
    </row>
    <row r="2258" spans="1:27" s="313" customFormat="1" ht="36" customHeight="1" x14ac:dyDescent="0.2">
      <c r="A2258" s="746" t="s">
        <v>219</v>
      </c>
      <c r="B2258" s="221"/>
      <c r="C2258" s="1543" t="s">
        <v>1516</v>
      </c>
      <c r="D2258" s="2218"/>
      <c r="E2258" s="2218"/>
      <c r="F2258" s="2218"/>
      <c r="G2258" s="2218"/>
      <c r="H2258" s="2218"/>
      <c r="I2258" s="2218"/>
      <c r="J2258" s="2218"/>
      <c r="K2258" s="2218"/>
      <c r="L2258" s="2218"/>
      <c r="M2258" s="2218"/>
      <c r="N2258" s="2218"/>
      <c r="O2258" s="2218"/>
      <c r="P2258" s="2218"/>
      <c r="Q2258" s="2218"/>
      <c r="R2258" s="2218"/>
      <c r="S2258" s="2218"/>
      <c r="T2258" s="2218"/>
      <c r="U2258" s="2218"/>
      <c r="V2258" s="2218"/>
      <c r="W2258" s="2218"/>
      <c r="X2258" s="2219"/>
      <c r="Y2258" s="1240"/>
      <c r="Z2258" s="254"/>
      <c r="AA2258" s="794"/>
    </row>
    <row r="2259" spans="1:27" s="313" customFormat="1" ht="5.25" customHeight="1" x14ac:dyDescent="0.2">
      <c r="A2259" s="269"/>
      <c r="B2259" s="259"/>
      <c r="C2259" s="627"/>
      <c r="D2259" s="627"/>
      <c r="E2259" s="627"/>
      <c r="F2259" s="627"/>
      <c r="G2259" s="627"/>
      <c r="H2259" s="627"/>
      <c r="I2259" s="627"/>
      <c r="J2259" s="627"/>
      <c r="K2259" s="627"/>
      <c r="L2259" s="627"/>
      <c r="M2259" s="627"/>
      <c r="N2259" s="627"/>
      <c r="O2259" s="627"/>
      <c r="P2259" s="627"/>
      <c r="Q2259" s="627"/>
      <c r="R2259" s="627"/>
      <c r="S2259" s="627"/>
      <c r="T2259" s="627"/>
      <c r="U2259" s="627"/>
      <c r="V2259" s="627"/>
      <c r="W2259" s="627"/>
      <c r="X2259" s="627"/>
      <c r="Y2259" s="206"/>
      <c r="Z2259" s="175"/>
      <c r="AA2259" s="794"/>
    </row>
    <row r="2260" spans="1:27" s="313" customFormat="1" ht="12" customHeight="1" x14ac:dyDescent="0.2">
      <c r="A2260" s="269"/>
      <c r="B2260" s="216"/>
      <c r="C2260" s="242" t="s">
        <v>1495</v>
      </c>
      <c r="D2260" s="1149"/>
      <c r="E2260" s="1149"/>
      <c r="F2260" s="1149"/>
      <c r="G2260" s="1149"/>
      <c r="H2260" s="1149"/>
      <c r="I2260" s="1149"/>
      <c r="J2260" s="1149"/>
      <c r="K2260" s="1149"/>
      <c r="L2260" s="1149"/>
      <c r="M2260" s="1149"/>
      <c r="N2260" s="1149"/>
      <c r="O2260" s="1149"/>
      <c r="P2260" s="1149"/>
      <c r="Q2260" s="1149"/>
      <c r="R2260" s="1149"/>
      <c r="S2260" s="1149"/>
      <c r="T2260" s="1149"/>
      <c r="U2260" s="1149"/>
      <c r="V2260" s="1149"/>
      <c r="W2260" s="1149"/>
      <c r="X2260" s="1149"/>
      <c r="Y2260" s="1243"/>
      <c r="Z2260" s="141"/>
      <c r="AA2260" s="794"/>
    </row>
    <row r="2261" spans="1:27" s="313" customFormat="1" ht="5.25" customHeight="1" thickBot="1" x14ac:dyDescent="0.25">
      <c r="A2261" s="269"/>
      <c r="B2261" s="216"/>
      <c r="C2261" s="1139"/>
      <c r="D2261" s="1135"/>
      <c r="E2261" s="1136"/>
      <c r="F2261" s="1136"/>
      <c r="G2261" s="1143"/>
      <c r="H2261" s="708"/>
      <c r="I2261" s="708"/>
      <c r="J2261" s="708"/>
      <c r="K2261" s="708"/>
      <c r="L2261" s="708"/>
      <c r="M2261" s="708"/>
      <c r="N2261" s="708"/>
      <c r="O2261" s="708"/>
      <c r="P2261" s="708"/>
      <c r="Q2261" s="708"/>
      <c r="R2261" s="708"/>
      <c r="S2261" s="1145"/>
      <c r="T2261" s="1145"/>
      <c r="U2261" s="1145"/>
      <c r="V2261" s="1145"/>
      <c r="W2261" s="1145"/>
      <c r="X2261" s="1144"/>
      <c r="Y2261" s="1243"/>
      <c r="Z2261" s="141"/>
      <c r="AA2261" s="794"/>
    </row>
    <row r="2262" spans="1:27" s="313" customFormat="1" ht="24" customHeight="1" thickTop="1" thickBot="1" x14ac:dyDescent="0.25">
      <c r="A2262" s="1236" t="s">
        <v>1588</v>
      </c>
      <c r="B2262" s="216"/>
      <c r="C2262" s="2313" t="s">
        <v>849</v>
      </c>
      <c r="D2262" s="2314"/>
      <c r="E2262" s="2315"/>
      <c r="F2262" s="2316"/>
      <c r="G2262" s="2317"/>
      <c r="H2262" s="1363"/>
      <c r="I2262" s="1363"/>
      <c r="J2262" s="1363"/>
      <c r="K2262" s="1363"/>
      <c r="L2262" s="1363"/>
      <c r="M2262" s="1363"/>
      <c r="N2262" s="1363"/>
      <c r="O2262" s="1363"/>
      <c r="P2262" s="1363"/>
      <c r="Q2262" s="1363"/>
      <c r="R2262" s="1363"/>
      <c r="S2262" s="1363"/>
      <c r="T2262" s="1363"/>
      <c r="U2262" s="1363"/>
      <c r="V2262" s="1363"/>
      <c r="W2262" s="1363"/>
      <c r="X2262" s="2318"/>
      <c r="Y2262" s="1243"/>
      <c r="Z2262" s="141"/>
      <c r="AA2262" s="794">
        <f>IF(C2262="?",0,IF(C2262&lt;&gt;"",1,0))+IF(G2262="?",0,IF(G2262&lt;&gt;"",1,0))</f>
        <v>0</v>
      </c>
    </row>
    <row r="2263" spans="1:27" s="313" customFormat="1" ht="5.25" customHeight="1" thickTop="1" x14ac:dyDescent="0.2">
      <c r="A2263" s="269"/>
      <c r="B2263" s="216"/>
      <c r="C2263" s="1141"/>
      <c r="D2263" s="1134"/>
      <c r="E2263" s="215"/>
      <c r="F2263" s="215"/>
      <c r="G2263" s="1146"/>
      <c r="H2263" s="227"/>
      <c r="I2263" s="227"/>
      <c r="J2263" s="227"/>
      <c r="K2263" s="227"/>
      <c r="L2263" s="227"/>
      <c r="M2263" s="227"/>
      <c r="N2263" s="227"/>
      <c r="O2263" s="227"/>
      <c r="P2263" s="227"/>
      <c r="Q2263" s="227"/>
      <c r="R2263" s="227"/>
      <c r="S2263" s="227"/>
      <c r="T2263" s="227"/>
      <c r="U2263" s="227"/>
      <c r="V2263" s="227"/>
      <c r="W2263" s="227"/>
      <c r="X2263" s="1147"/>
      <c r="Y2263" s="1243"/>
      <c r="Z2263" s="141"/>
      <c r="AA2263" s="794"/>
    </row>
    <row r="2264" spans="1:27" s="313" customFormat="1" ht="9" customHeight="1" x14ac:dyDescent="0.2">
      <c r="A2264" s="265" t="str">
        <f>IF(L2207&lt;&gt;"",L2207,"")</f>
        <v/>
      </c>
      <c r="B2264" s="635"/>
      <c r="C2264" s="262"/>
      <c r="D2264" s="262"/>
      <c r="E2264" s="262"/>
      <c r="F2264" s="262"/>
      <c r="G2264" s="262"/>
      <c r="H2264" s="262"/>
      <c r="I2264" s="262"/>
      <c r="J2264" s="262"/>
      <c r="K2264" s="262"/>
      <c r="L2264" s="262"/>
      <c r="M2264" s="262"/>
      <c r="N2264" s="262"/>
      <c r="O2264" s="262"/>
      <c r="P2264" s="262"/>
      <c r="Q2264" s="262"/>
      <c r="R2264" s="262"/>
      <c r="S2264" s="262"/>
      <c r="T2264" s="262"/>
      <c r="U2264" s="262"/>
      <c r="V2264" s="262"/>
      <c r="W2264" s="262"/>
      <c r="X2264" s="262"/>
      <c r="Y2264" s="668"/>
      <c r="Z2264" s="196"/>
      <c r="AA2264" s="794"/>
    </row>
    <row r="2265" spans="1:27" s="313" customFormat="1" ht="5.25" customHeight="1" x14ac:dyDescent="0.2">
      <c r="A2265" s="269"/>
      <c r="B2265" s="1237"/>
      <c r="C2265" s="817"/>
      <c r="D2265" s="817"/>
      <c r="E2265" s="817"/>
      <c r="F2265" s="817"/>
      <c r="G2265" s="817"/>
      <c r="H2265" s="817"/>
      <c r="I2265" s="817"/>
      <c r="J2265" s="817"/>
      <c r="K2265" s="817"/>
      <c r="L2265" s="817"/>
      <c r="M2265" s="817"/>
      <c r="N2265" s="817"/>
      <c r="O2265" s="817"/>
      <c r="P2265" s="817"/>
      <c r="Q2265" s="817"/>
      <c r="R2265" s="817"/>
      <c r="S2265" s="817"/>
      <c r="T2265" s="817"/>
      <c r="U2265" s="817"/>
      <c r="V2265" s="817"/>
      <c r="W2265" s="817"/>
      <c r="X2265" s="817"/>
      <c r="Y2265" s="1238"/>
      <c r="Z2265" s="871"/>
      <c r="AA2265" s="794"/>
    </row>
    <row r="2266" spans="1:27" s="313" customFormat="1" ht="24" customHeight="1" x14ac:dyDescent="0.2">
      <c r="A2266" s="385"/>
      <c r="B2266" s="259"/>
      <c r="C2266" s="224" t="s">
        <v>1759</v>
      </c>
      <c r="D2266" s="627"/>
      <c r="E2266" s="627"/>
      <c r="F2266" s="627"/>
      <c r="G2266" s="627"/>
      <c r="H2266" s="627"/>
      <c r="I2266" s="627"/>
      <c r="J2266" s="627"/>
      <c r="K2266" s="627"/>
      <c r="L2266" s="627"/>
      <c r="M2266" s="2319" t="str">
        <f>IF(J2228&lt;&gt;"",J2228,"")</f>
        <v/>
      </c>
      <c r="N2266" s="1751"/>
      <c r="O2266" s="1751"/>
      <c r="P2266" s="1751"/>
      <c r="Q2266" s="1751"/>
      <c r="R2266" s="1751"/>
      <c r="S2266" s="1751"/>
      <c r="T2266" s="1751"/>
      <c r="U2266" s="1751"/>
      <c r="V2266" s="1751"/>
      <c r="W2266" s="1751"/>
      <c r="X2266" s="1751"/>
      <c r="Y2266" s="206"/>
      <c r="Z2266" s="175"/>
      <c r="AA2266" s="794"/>
    </row>
    <row r="2267" spans="1:27" s="764" customFormat="1" ht="5.25" customHeight="1" x14ac:dyDescent="0.2">
      <c r="A2267" s="269"/>
      <c r="B2267" s="216"/>
      <c r="C2267" s="627"/>
      <c r="D2267" s="628"/>
      <c r="E2267" s="627"/>
      <c r="F2267" s="627"/>
      <c r="G2267" s="627"/>
      <c r="H2267" s="627"/>
      <c r="I2267" s="627"/>
      <c r="J2267" s="627"/>
      <c r="K2267" s="627"/>
      <c r="L2267" s="627"/>
      <c r="M2267" s="627"/>
      <c r="N2267" s="627"/>
      <c r="O2267" s="627"/>
      <c r="P2267" s="627"/>
      <c r="Q2267" s="627"/>
      <c r="R2267" s="627"/>
      <c r="S2267" s="1241"/>
      <c r="T2267" s="1241"/>
      <c r="U2267" s="1241"/>
      <c r="V2267" s="1241"/>
      <c r="W2267" s="1241"/>
      <c r="X2267" s="1241"/>
      <c r="Y2267" s="1243"/>
      <c r="Z2267" s="141"/>
      <c r="AA2267" s="797"/>
    </row>
    <row r="2268" spans="1:27" s="312" customFormat="1" ht="15" customHeight="1" x14ac:dyDescent="0.2">
      <c r="A2268" s="397" t="s">
        <v>219</v>
      </c>
      <c r="B2268" s="155"/>
      <c r="C2268" s="2320" t="s">
        <v>1054</v>
      </c>
      <c r="D2268" s="2321"/>
      <c r="E2268" s="2321"/>
      <c r="F2268" s="2321"/>
      <c r="G2268" s="2321"/>
      <c r="H2268" s="2321"/>
      <c r="I2268" s="2321"/>
      <c r="J2268" s="2321"/>
      <c r="K2268" s="2321"/>
      <c r="L2268" s="2321"/>
      <c r="M2268" s="2321"/>
      <c r="N2268" s="2321"/>
      <c r="O2268" s="2321"/>
      <c r="P2268" s="2321"/>
      <c r="Q2268" s="2321"/>
      <c r="R2268" s="2321"/>
      <c r="S2268" s="2321"/>
      <c r="T2268" s="2322"/>
      <c r="U2268" s="2322"/>
      <c r="V2268" s="2322"/>
      <c r="W2268" s="2322"/>
      <c r="X2268" s="2323"/>
      <c r="Y2268" s="225"/>
      <c r="Z2268" s="156"/>
      <c r="AA2268" s="794"/>
    </row>
    <row r="2269" spans="1:27" s="313" customFormat="1" ht="9" customHeight="1" x14ac:dyDescent="0.2">
      <c r="A2269" s="269"/>
      <c r="B2269" s="259"/>
      <c r="C2269" s="627"/>
      <c r="D2269" s="627"/>
      <c r="E2269" s="627"/>
      <c r="F2269" s="627"/>
      <c r="G2269" s="627"/>
      <c r="H2269" s="627"/>
      <c r="I2269" s="627"/>
      <c r="J2269" s="627"/>
      <c r="K2269" s="627"/>
      <c r="L2269" s="627"/>
      <c r="M2269" s="627"/>
      <c r="N2269" s="627"/>
      <c r="O2269" s="627"/>
      <c r="P2269" s="627"/>
      <c r="Q2269" s="627"/>
      <c r="R2269" s="627"/>
      <c r="S2269" s="627"/>
      <c r="T2269" s="627"/>
      <c r="U2269" s="627"/>
      <c r="V2269" s="627"/>
      <c r="W2269" s="627"/>
      <c r="X2269" s="627"/>
      <c r="Y2269" s="206"/>
      <c r="Z2269" s="175"/>
      <c r="AA2269" s="794"/>
    </row>
    <row r="2270" spans="1:27" s="313" customFormat="1" ht="21" customHeight="1" x14ac:dyDescent="0.2">
      <c r="A2270" s="272" t="s">
        <v>1744</v>
      </c>
      <c r="B2270" s="216"/>
      <c r="C2270" s="627"/>
      <c r="D2270" s="1213" t="s">
        <v>849</v>
      </c>
      <c r="E2270" s="627" t="s">
        <v>1673</v>
      </c>
      <c r="F2270" s="627"/>
      <c r="G2270" s="627"/>
      <c r="H2270" s="627"/>
      <c r="I2270" s="627"/>
      <c r="J2270" s="627"/>
      <c r="K2270" s="627"/>
      <c r="L2270" s="627"/>
      <c r="M2270" s="627"/>
      <c r="N2270" s="627"/>
      <c r="O2270" s="627"/>
      <c r="P2270" s="627"/>
      <c r="Q2270" s="627"/>
      <c r="R2270" s="627"/>
      <c r="S2270" s="627"/>
      <c r="T2270" s="627"/>
      <c r="U2270" s="627"/>
      <c r="V2270" s="627"/>
      <c r="W2270" s="627"/>
      <c r="X2270" s="627"/>
      <c r="Y2270" s="206"/>
      <c r="Z2270" s="141"/>
      <c r="AA2270" s="794">
        <f>IF(D2270="?",0,IF(D2270&lt;&gt;"",1,0))</f>
        <v>0</v>
      </c>
    </row>
    <row r="2271" spans="1:27" s="764" customFormat="1" ht="5.25" customHeight="1" x14ac:dyDescent="0.2">
      <c r="A2271" s="269"/>
      <c r="B2271" s="216"/>
      <c r="C2271" s="627"/>
      <c r="D2271" s="628"/>
      <c r="E2271" s="627"/>
      <c r="F2271" s="627"/>
      <c r="G2271" s="627"/>
      <c r="H2271" s="627"/>
      <c r="I2271" s="627"/>
      <c r="J2271" s="627"/>
      <c r="K2271" s="627"/>
      <c r="L2271" s="627"/>
      <c r="M2271" s="627"/>
      <c r="N2271" s="627"/>
      <c r="O2271" s="627"/>
      <c r="P2271" s="627"/>
      <c r="Q2271" s="627"/>
      <c r="R2271" s="627"/>
      <c r="S2271" s="1241"/>
      <c r="T2271" s="1241"/>
      <c r="U2271" s="1241"/>
      <c r="V2271" s="1241"/>
      <c r="W2271" s="1241"/>
      <c r="X2271" s="1241"/>
      <c r="Y2271" s="1243"/>
      <c r="Z2271" s="141"/>
      <c r="AA2271" s="797"/>
    </row>
    <row r="2272" spans="1:27" s="313" customFormat="1" ht="21" customHeight="1" x14ac:dyDescent="0.2">
      <c r="A2272" s="272" t="s">
        <v>1745</v>
      </c>
      <c r="B2272" s="216"/>
      <c r="C2272" s="627"/>
      <c r="D2272" s="1213" t="s">
        <v>849</v>
      </c>
      <c r="E2272" s="627" t="s">
        <v>1672</v>
      </c>
      <c r="F2272" s="627"/>
      <c r="G2272" s="627"/>
      <c r="H2272" s="627"/>
      <c r="I2272" s="627"/>
      <c r="J2272" s="627"/>
      <c r="K2272" s="627"/>
      <c r="L2272" s="627"/>
      <c r="M2272" s="627"/>
      <c r="N2272" s="627"/>
      <c r="O2272" s="627"/>
      <c r="P2272" s="627"/>
      <c r="Q2272" s="627"/>
      <c r="R2272" s="1241"/>
      <c r="S2272" s="1241"/>
      <c r="T2272" s="1241"/>
      <c r="U2272" s="1241"/>
      <c r="V2272" s="1241"/>
      <c r="W2272" s="1241"/>
      <c r="X2272" s="627"/>
      <c r="Y2272" s="206"/>
      <c r="Z2272" s="141"/>
      <c r="AA2272" s="794">
        <f>IF(D2272="?",0,IF(D2272&lt;&gt;"",1,0))</f>
        <v>0</v>
      </c>
    </row>
    <row r="2273" spans="1:27" s="764" customFormat="1" ht="5.25" customHeight="1" x14ac:dyDescent="0.2">
      <c r="A2273" s="269"/>
      <c r="B2273" s="216"/>
      <c r="C2273" s="627"/>
      <c r="D2273" s="628"/>
      <c r="E2273" s="627"/>
      <c r="F2273" s="627"/>
      <c r="G2273" s="627"/>
      <c r="H2273" s="627"/>
      <c r="I2273" s="627"/>
      <c r="J2273" s="627"/>
      <c r="K2273" s="627"/>
      <c r="L2273" s="627"/>
      <c r="M2273" s="627"/>
      <c r="N2273" s="627"/>
      <c r="O2273" s="627"/>
      <c r="P2273" s="627"/>
      <c r="Q2273" s="627"/>
      <c r="R2273" s="627"/>
      <c r="S2273" s="1241"/>
      <c r="T2273" s="1241"/>
      <c r="U2273" s="1241"/>
      <c r="V2273" s="1241"/>
      <c r="W2273" s="1241"/>
      <c r="X2273" s="1241"/>
      <c r="Y2273" s="1243"/>
      <c r="Z2273" s="141"/>
      <c r="AA2273" s="797"/>
    </row>
    <row r="2274" spans="1:27" s="313" customFormat="1" ht="21" customHeight="1" x14ac:dyDescent="0.2">
      <c r="A2274" s="272" t="s">
        <v>1659</v>
      </c>
      <c r="B2274" s="216"/>
      <c r="C2274" s="627"/>
      <c r="D2274" s="1213" t="s">
        <v>849</v>
      </c>
      <c r="E2274" s="627" t="s">
        <v>1834</v>
      </c>
      <c r="F2274" s="627"/>
      <c r="G2274" s="627"/>
      <c r="H2274" s="627"/>
      <c r="I2274" s="627"/>
      <c r="J2274" s="627"/>
      <c r="K2274" s="627"/>
      <c r="L2274" s="627"/>
      <c r="M2274" s="627"/>
      <c r="N2274" s="1213" t="s">
        <v>849</v>
      </c>
      <c r="O2274" s="627" t="s">
        <v>1656</v>
      </c>
      <c r="P2274" s="627"/>
      <c r="Q2274" s="627"/>
      <c r="R2274" s="1241"/>
      <c r="S2274" s="1241"/>
      <c r="T2274" s="1241"/>
      <c r="U2274" s="1241"/>
      <c r="V2274" s="1241"/>
      <c r="W2274" s="1241"/>
      <c r="X2274" s="627"/>
      <c r="Y2274" s="206"/>
      <c r="Z2274" s="141"/>
      <c r="AA2274" s="794">
        <f>IF(D2274="?",0,IF(D2274&lt;&gt;"",1,0))+IF(N2274="?",0,IF(N2274&lt;&gt;"",1,0))</f>
        <v>0</v>
      </c>
    </row>
    <row r="2275" spans="1:27" s="764" customFormat="1" ht="5.25" customHeight="1" x14ac:dyDescent="0.2">
      <c r="A2275" s="269"/>
      <c r="B2275" s="216"/>
      <c r="C2275" s="627"/>
      <c r="D2275" s="628"/>
      <c r="E2275" s="627"/>
      <c r="F2275" s="627"/>
      <c r="G2275" s="627"/>
      <c r="H2275" s="627"/>
      <c r="I2275" s="627"/>
      <c r="J2275" s="627"/>
      <c r="K2275" s="627"/>
      <c r="L2275" s="627"/>
      <c r="M2275" s="627"/>
      <c r="N2275" s="627"/>
      <c r="O2275" s="627"/>
      <c r="P2275" s="627"/>
      <c r="Q2275" s="627"/>
      <c r="R2275" s="627"/>
      <c r="S2275" s="1241"/>
      <c r="T2275" s="1241"/>
      <c r="U2275" s="1241"/>
      <c r="V2275" s="1241"/>
      <c r="W2275" s="1241"/>
      <c r="X2275" s="1241"/>
      <c r="Y2275" s="1243"/>
      <c r="Z2275" s="141"/>
      <c r="AA2275" s="797"/>
    </row>
    <row r="2276" spans="1:27" s="313" customFormat="1" ht="21" customHeight="1" x14ac:dyDescent="0.2">
      <c r="A2276" s="272" t="s">
        <v>1662</v>
      </c>
      <c r="B2276" s="216"/>
      <c r="C2276" s="627"/>
      <c r="D2276" s="1213" t="s">
        <v>849</v>
      </c>
      <c r="E2276" s="627" t="s">
        <v>1044</v>
      </c>
      <c r="F2276" s="627"/>
      <c r="G2276" s="627"/>
      <c r="H2276" s="627"/>
      <c r="I2276" s="1213" t="s">
        <v>849</v>
      </c>
      <c r="J2276" s="627" t="s">
        <v>1046</v>
      </c>
      <c r="K2276" s="627"/>
      <c r="L2276" s="627"/>
      <c r="M2276" s="627"/>
      <c r="N2276" s="1213" t="s">
        <v>849</v>
      </c>
      <c r="O2276" s="627" t="s">
        <v>1660</v>
      </c>
      <c r="P2276" s="627"/>
      <c r="Q2276" s="627"/>
      <c r="R2276" s="1241"/>
      <c r="S2276" s="1241"/>
      <c r="T2276" s="1241"/>
      <c r="U2276" s="1241"/>
      <c r="V2276" s="1241"/>
      <c r="W2276" s="1241"/>
      <c r="X2276" s="627"/>
      <c r="Y2276" s="206"/>
      <c r="Z2276" s="141"/>
      <c r="AA2276" s="794">
        <f>IF(D2276="?",0,IF(D2276&lt;&gt;"",1,0))+IF(I2276="?",0,IF(I2276&lt;&gt;"",1,0))+IF(N2276="?",0,IF(N2276&lt;&gt;"",1,0))</f>
        <v>0</v>
      </c>
    </row>
    <row r="2277" spans="1:27" s="764" customFormat="1" ht="5.25" customHeight="1" x14ac:dyDescent="0.2">
      <c r="A2277" s="269"/>
      <c r="B2277" s="216"/>
      <c r="C2277" s="627"/>
      <c r="D2277" s="628"/>
      <c r="E2277" s="627"/>
      <c r="F2277" s="627"/>
      <c r="G2277" s="627"/>
      <c r="H2277" s="627"/>
      <c r="I2277" s="627"/>
      <c r="J2277" s="627"/>
      <c r="K2277" s="627"/>
      <c r="L2277" s="627"/>
      <c r="M2277" s="627"/>
      <c r="N2277" s="627"/>
      <c r="O2277" s="627"/>
      <c r="P2277" s="627"/>
      <c r="Q2277" s="627"/>
      <c r="R2277" s="1241"/>
      <c r="S2277" s="1241"/>
      <c r="T2277" s="1241"/>
      <c r="U2277" s="1241"/>
      <c r="V2277" s="1241"/>
      <c r="W2277" s="1241"/>
      <c r="X2277" s="627"/>
      <c r="Y2277" s="1243"/>
      <c r="Z2277" s="141"/>
      <c r="AA2277" s="797"/>
    </row>
    <row r="2278" spans="1:27" s="313" customFormat="1" ht="21" customHeight="1" x14ac:dyDescent="0.2">
      <c r="A2278" s="272" t="s">
        <v>1663</v>
      </c>
      <c r="B2278" s="216"/>
      <c r="C2278" s="627"/>
      <c r="D2278" s="1213" t="s">
        <v>849</v>
      </c>
      <c r="E2278" s="627" t="s">
        <v>1045</v>
      </c>
      <c r="F2278" s="627"/>
      <c r="G2278" s="627"/>
      <c r="H2278" s="627"/>
      <c r="I2278" s="1213" t="s">
        <v>849</v>
      </c>
      <c r="J2278" s="627" t="s">
        <v>1657</v>
      </c>
      <c r="K2278" s="627"/>
      <c r="L2278" s="627"/>
      <c r="M2278" s="627"/>
      <c r="N2278" s="1213" t="s">
        <v>849</v>
      </c>
      <c r="O2278" s="627" t="s">
        <v>1658</v>
      </c>
      <c r="P2278" s="627"/>
      <c r="Q2278" s="627"/>
      <c r="R2278" s="1241"/>
      <c r="S2278" s="1241"/>
      <c r="T2278" s="1241"/>
      <c r="U2278" s="1241"/>
      <c r="V2278" s="1241"/>
      <c r="W2278" s="1241"/>
      <c r="X2278" s="627"/>
      <c r="Y2278" s="206"/>
      <c r="Z2278" s="141"/>
      <c r="AA2278" s="794">
        <f>IF(D2278="?",0,IF(D2278&lt;&gt;"",1,0))+IF(I2278="?",0,IF(I2278&lt;&gt;"",1,0))+IF(N2278="?",0,IF(N2278&lt;&gt;"",1,0))</f>
        <v>0</v>
      </c>
    </row>
    <row r="2279" spans="1:27" s="764" customFormat="1" ht="5.25" customHeight="1" x14ac:dyDescent="0.2">
      <c r="A2279" s="269"/>
      <c r="B2279" s="216"/>
      <c r="C2279" s="627"/>
      <c r="D2279" s="628"/>
      <c r="E2279" s="628"/>
      <c r="F2279" s="628"/>
      <c r="G2279" s="628"/>
      <c r="H2279" s="628"/>
      <c r="I2279" s="628"/>
      <c r="J2279" s="628"/>
      <c r="K2279" s="628"/>
      <c r="L2279" s="628"/>
      <c r="M2279" s="627"/>
      <c r="N2279" s="627"/>
      <c r="O2279" s="628"/>
      <c r="P2279" s="628"/>
      <c r="Q2279" s="628"/>
      <c r="R2279" s="664"/>
      <c r="S2279" s="664"/>
      <c r="T2279" s="664"/>
      <c r="U2279" s="664"/>
      <c r="V2279" s="664"/>
      <c r="W2279" s="664"/>
      <c r="X2279" s="628"/>
      <c r="Y2279" s="1243"/>
      <c r="Z2279" s="141"/>
      <c r="AA2279" s="797"/>
    </row>
    <row r="2280" spans="1:27" s="313" customFormat="1" ht="21" customHeight="1" x14ac:dyDescent="0.2">
      <c r="A2280" s="272" t="s">
        <v>1661</v>
      </c>
      <c r="B2280" s="216"/>
      <c r="C2280" s="627"/>
      <c r="D2280" s="627" t="s">
        <v>1053</v>
      </c>
      <c r="E2280" s="628"/>
      <c r="F2280" s="2324"/>
      <c r="G2280" s="2324"/>
      <c r="H2280" s="2324"/>
      <c r="I2280" s="2324"/>
      <c r="J2280" s="2324"/>
      <c r="K2280" s="1400"/>
      <c r="L2280" s="1400"/>
      <c r="M2280" s="1400"/>
      <c r="N2280" s="1400"/>
      <c r="O2280" s="1400"/>
      <c r="P2280" s="1400"/>
      <c r="Q2280" s="1400"/>
      <c r="R2280" s="1400"/>
      <c r="S2280" s="1400"/>
      <c r="T2280" s="1400"/>
      <c r="U2280" s="1400"/>
      <c r="V2280" s="1400"/>
      <c r="W2280" s="1400"/>
      <c r="X2280" s="1400"/>
      <c r="Y2280" s="206"/>
      <c r="Z2280" s="141"/>
      <c r="AA2280" s="794">
        <f>IF(F2280="?",0,IF(F2280&lt;&gt;"",1,0))</f>
        <v>0</v>
      </c>
    </row>
    <row r="2281" spans="1:27" ht="9" customHeight="1" x14ac:dyDescent="0.2">
      <c r="A2281" s="269"/>
      <c r="B2281" s="259"/>
      <c r="C2281" s="627"/>
      <c r="D2281" s="627"/>
      <c r="E2281" s="627"/>
      <c r="F2281" s="627"/>
      <c r="G2281" s="627"/>
      <c r="H2281" s="627"/>
      <c r="I2281" s="627"/>
      <c r="J2281" s="627"/>
      <c r="K2281" s="627"/>
      <c r="L2281" s="627"/>
      <c r="M2281" s="627"/>
      <c r="N2281" s="528"/>
      <c r="O2281" s="528"/>
      <c r="P2281" s="528"/>
      <c r="Q2281" s="528"/>
      <c r="R2281" s="627"/>
      <c r="S2281" s="627"/>
      <c r="T2281" s="627"/>
      <c r="U2281" s="528"/>
      <c r="V2281" s="528"/>
      <c r="W2281" s="528"/>
      <c r="X2281" s="528"/>
      <c r="Y2281" s="172"/>
      <c r="Z2281" s="175"/>
      <c r="AA2281" s="794"/>
    </row>
    <row r="2282" spans="1:27" s="313" customFormat="1" ht="5.45" customHeight="1" x14ac:dyDescent="0.2">
      <c r="A2282" s="269"/>
      <c r="B2282" s="757"/>
      <c r="C2282" s="758"/>
      <c r="D2282" s="758"/>
      <c r="E2282" s="758"/>
      <c r="F2282" s="758"/>
      <c r="G2282" s="758"/>
      <c r="H2282" s="758"/>
      <c r="I2282" s="758"/>
      <c r="J2282" s="758"/>
      <c r="K2282" s="758"/>
      <c r="L2282" s="758"/>
      <c r="M2282" s="758"/>
      <c r="N2282" s="758"/>
      <c r="O2282" s="758"/>
      <c r="P2282" s="758"/>
      <c r="Q2282" s="758"/>
      <c r="R2282" s="758"/>
      <c r="S2282" s="758"/>
      <c r="T2282" s="758"/>
      <c r="U2282" s="758"/>
      <c r="V2282" s="669"/>
      <c r="W2282" s="669"/>
      <c r="X2282" s="669"/>
      <c r="Y2282" s="669"/>
      <c r="Z2282" s="670"/>
      <c r="AA2282" s="794"/>
    </row>
    <row r="2283" spans="1:27" s="712" customFormat="1" ht="36" customHeight="1" x14ac:dyDescent="0.2">
      <c r="A2283" s="269"/>
      <c r="B2283" s="211"/>
      <c r="C2283" s="2204" t="s">
        <v>751</v>
      </c>
      <c r="D2283" s="2325"/>
      <c r="E2283" s="2325"/>
      <c r="F2283" s="2325"/>
      <c r="G2283" s="2325"/>
      <c r="H2283" s="2325"/>
      <c r="I2283" s="2325"/>
      <c r="J2283" s="2325"/>
      <c r="K2283" s="2325"/>
      <c r="L2283" s="2325"/>
      <c r="M2283" s="2325"/>
      <c r="N2283" s="2325"/>
      <c r="O2283" s="2325"/>
      <c r="P2283" s="2325"/>
      <c r="Q2283" s="2325"/>
      <c r="R2283" s="2325"/>
      <c r="S2283" s="2325"/>
      <c r="T2283" s="2325"/>
      <c r="U2283" s="2325"/>
      <c r="V2283" s="2325"/>
      <c r="W2283" s="2325"/>
      <c r="X2283" s="2326"/>
      <c r="Y2283" s="594"/>
      <c r="Z2283" s="1231"/>
      <c r="AA2283" s="794"/>
    </row>
    <row r="2284" spans="1:27" s="313" customFormat="1" ht="5.25" customHeight="1" x14ac:dyDescent="0.2">
      <c r="A2284" s="269"/>
      <c r="B2284" s="216"/>
      <c r="C2284" s="628"/>
      <c r="D2284" s="628"/>
      <c r="E2284" s="628"/>
      <c r="F2284" s="628"/>
      <c r="G2284" s="628"/>
      <c r="H2284" s="628"/>
      <c r="I2284" s="628"/>
      <c r="J2284" s="628"/>
      <c r="K2284" s="628"/>
      <c r="L2284" s="628"/>
      <c r="M2284" s="628"/>
      <c r="N2284" s="628"/>
      <c r="O2284" s="628"/>
      <c r="P2284" s="628"/>
      <c r="Q2284" s="628"/>
      <c r="R2284" s="628"/>
      <c r="S2284" s="628"/>
      <c r="T2284" s="628"/>
      <c r="U2284" s="628"/>
      <c r="V2284" s="628"/>
      <c r="W2284" s="628"/>
      <c r="X2284" s="628"/>
      <c r="Y2284" s="628"/>
      <c r="Z2284" s="141"/>
      <c r="AA2284" s="794"/>
    </row>
    <row r="2285" spans="1:27" s="767" customFormat="1" ht="22.5" customHeight="1" x14ac:dyDescent="0.2">
      <c r="A2285" s="269"/>
      <c r="B2285" s="759"/>
      <c r="C2285" s="624" t="s">
        <v>1047</v>
      </c>
      <c r="D2285" s="624"/>
      <c r="E2285" s="624"/>
      <c r="F2285" s="624"/>
      <c r="G2285" s="624"/>
      <c r="H2285" s="624"/>
      <c r="I2285" s="624"/>
      <c r="J2285" s="624"/>
      <c r="K2285" s="624"/>
      <c r="L2285" s="624"/>
      <c r="M2285" s="624"/>
      <c r="N2285" s="624"/>
      <c r="O2285" s="624"/>
      <c r="P2285" s="624"/>
      <c r="Q2285" s="624"/>
      <c r="R2285" s="627"/>
      <c r="S2285" s="627"/>
      <c r="T2285" s="627"/>
      <c r="U2285" s="627"/>
      <c r="V2285" s="627"/>
      <c r="W2285" s="627"/>
      <c r="X2285" s="627"/>
      <c r="Y2285" s="1228"/>
      <c r="Z2285" s="766"/>
      <c r="AA2285" s="794"/>
    </row>
    <row r="2286" spans="1:27" s="313" customFormat="1" ht="5.25" customHeight="1" x14ac:dyDescent="0.2">
      <c r="A2286" s="269"/>
      <c r="B2286" s="216"/>
      <c r="C2286" s="628"/>
      <c r="D2286" s="1230"/>
      <c r="E2286" s="1230"/>
      <c r="F2286" s="628"/>
      <c r="G2286" s="628"/>
      <c r="H2286" s="628"/>
      <c r="I2286" s="628"/>
      <c r="J2286" s="628"/>
      <c r="K2286" s="628"/>
      <c r="L2286" s="628"/>
      <c r="M2286" s="628"/>
      <c r="N2286" s="628"/>
      <c r="O2286" s="628"/>
      <c r="P2286" s="628"/>
      <c r="Q2286" s="628"/>
      <c r="R2286" s="628"/>
      <c r="S2286" s="628"/>
      <c r="T2286" s="628"/>
      <c r="U2286" s="628"/>
      <c r="V2286" s="628"/>
      <c r="W2286" s="628"/>
      <c r="X2286" s="628"/>
      <c r="Y2286" s="628"/>
      <c r="Z2286" s="141"/>
      <c r="AA2286" s="794"/>
    </row>
    <row r="2287" spans="1:27" s="313" customFormat="1" ht="21" customHeight="1" x14ac:dyDescent="0.2">
      <c r="A2287" s="269" t="s">
        <v>1075</v>
      </c>
      <c r="B2287" s="216"/>
      <c r="C2287" s="628" t="s">
        <v>69</v>
      </c>
      <c r="D2287" s="1230"/>
      <c r="E2287" s="1230"/>
      <c r="F2287" s="628"/>
      <c r="G2287" s="628"/>
      <c r="H2287" s="628"/>
      <c r="I2287" s="1785"/>
      <c r="J2287" s="1786"/>
      <c r="K2287" s="1786"/>
      <c r="L2287" s="1786"/>
      <c r="M2287" s="1786"/>
      <c r="N2287" s="1786"/>
      <c r="O2287" s="1786"/>
      <c r="P2287" s="1786"/>
      <c r="Q2287" s="1786"/>
      <c r="R2287" s="1786"/>
      <c r="S2287" s="1786"/>
      <c r="T2287" s="1786"/>
      <c r="U2287" s="1786"/>
      <c r="V2287" s="1786"/>
      <c r="W2287" s="1786"/>
      <c r="X2287" s="1787"/>
      <c r="Y2287" s="628"/>
      <c r="Z2287" s="141"/>
      <c r="AA2287" s="794">
        <f>IF(I2287="?",0,IF(I2287&lt;&gt;"",1,0))</f>
        <v>0</v>
      </c>
    </row>
    <row r="2288" spans="1:27" s="313" customFormat="1" ht="5.25" customHeight="1" x14ac:dyDescent="0.2">
      <c r="A2288" s="269"/>
      <c r="B2288" s="216"/>
      <c r="C2288" s="627"/>
      <c r="D2288" s="1230"/>
      <c r="E2288" s="1230"/>
      <c r="F2288" s="628"/>
      <c r="G2288" s="628"/>
      <c r="H2288" s="628"/>
      <c r="I2288" s="628"/>
      <c r="J2288" s="628"/>
      <c r="K2288" s="628"/>
      <c r="L2288" s="628"/>
      <c r="M2288" s="628"/>
      <c r="N2288" s="628"/>
      <c r="O2288" s="628"/>
      <c r="P2288" s="628"/>
      <c r="Q2288" s="628"/>
      <c r="R2288" s="628"/>
      <c r="S2288" s="628"/>
      <c r="T2288" s="628"/>
      <c r="U2288" s="628"/>
      <c r="V2288" s="628"/>
      <c r="W2288" s="628"/>
      <c r="X2288" s="628"/>
      <c r="Y2288" s="628"/>
      <c r="Z2288" s="141"/>
      <c r="AA2288" s="794"/>
    </row>
    <row r="2289" spans="1:27" s="313" customFormat="1" ht="21" customHeight="1" x14ac:dyDescent="0.2">
      <c r="A2289" s="269" t="s">
        <v>1076</v>
      </c>
      <c r="B2289" s="221"/>
      <c r="C2289" s="628" t="s">
        <v>51</v>
      </c>
      <c r="D2289" s="1230"/>
      <c r="E2289" s="1230"/>
      <c r="F2289" s="628"/>
      <c r="G2289" s="628"/>
      <c r="H2289" s="628"/>
      <c r="I2289" s="1785"/>
      <c r="J2289" s="1786"/>
      <c r="K2289" s="1786"/>
      <c r="L2289" s="1786"/>
      <c r="M2289" s="1786"/>
      <c r="N2289" s="1786"/>
      <c r="O2289" s="1786"/>
      <c r="P2289" s="1786"/>
      <c r="Q2289" s="1786"/>
      <c r="R2289" s="1786"/>
      <c r="S2289" s="1786"/>
      <c r="T2289" s="1786"/>
      <c r="U2289" s="1786"/>
      <c r="V2289" s="1786"/>
      <c r="W2289" s="1786"/>
      <c r="X2289" s="1787"/>
      <c r="Y2289" s="628"/>
      <c r="Z2289" s="141"/>
      <c r="AA2289" s="794">
        <f>IF(I2289="?",0,IF(I2289&lt;&gt;"",1,0))</f>
        <v>0</v>
      </c>
    </row>
    <row r="2290" spans="1:27" s="313" customFormat="1" ht="5.25" customHeight="1" x14ac:dyDescent="0.2">
      <c r="A2290" s="269"/>
      <c r="B2290" s="216"/>
      <c r="C2290" s="627"/>
      <c r="D2290" s="1230"/>
      <c r="E2290" s="1230"/>
      <c r="F2290" s="628"/>
      <c r="G2290" s="628"/>
      <c r="H2290" s="628"/>
      <c r="I2290" s="628"/>
      <c r="J2290" s="628"/>
      <c r="K2290" s="628"/>
      <c r="L2290" s="628"/>
      <c r="M2290" s="628"/>
      <c r="N2290" s="628"/>
      <c r="O2290" s="628"/>
      <c r="P2290" s="628"/>
      <c r="Q2290" s="628"/>
      <c r="R2290" s="628"/>
      <c r="S2290" s="628"/>
      <c r="T2290" s="628"/>
      <c r="U2290" s="628"/>
      <c r="V2290" s="628"/>
      <c r="W2290" s="628"/>
      <c r="X2290" s="628"/>
      <c r="Y2290" s="628"/>
      <c r="Z2290" s="141"/>
      <c r="AA2290" s="794"/>
    </row>
    <row r="2291" spans="1:27" s="313" customFormat="1" ht="21" customHeight="1" x14ac:dyDescent="0.2">
      <c r="A2291" s="269" t="s">
        <v>1078</v>
      </c>
      <c r="B2291" s="221"/>
      <c r="C2291" s="628" t="s">
        <v>205</v>
      </c>
      <c r="D2291" s="1230"/>
      <c r="E2291" s="1230"/>
      <c r="F2291" s="628"/>
      <c r="G2291" s="628"/>
      <c r="H2291" s="628"/>
      <c r="I2291" s="1785"/>
      <c r="J2291" s="1786"/>
      <c r="K2291" s="1786"/>
      <c r="L2291" s="1786"/>
      <c r="M2291" s="1786"/>
      <c r="N2291" s="1786"/>
      <c r="O2291" s="1786"/>
      <c r="P2291" s="1786"/>
      <c r="Q2291" s="1786"/>
      <c r="R2291" s="1786"/>
      <c r="S2291" s="1786"/>
      <c r="T2291" s="1786"/>
      <c r="U2291" s="1786"/>
      <c r="V2291" s="1786"/>
      <c r="W2291" s="1786"/>
      <c r="X2291" s="1787"/>
      <c r="Y2291" s="628"/>
      <c r="Z2291" s="141"/>
      <c r="AA2291" s="794">
        <f>IF(I2291="?",0,IF(I2291&lt;&gt;"",1,0))</f>
        <v>0</v>
      </c>
    </row>
    <row r="2292" spans="1:27" s="313" customFormat="1" ht="5.25" customHeight="1" x14ac:dyDescent="0.2">
      <c r="A2292" s="269"/>
      <c r="B2292" s="214"/>
      <c r="C2292" s="215"/>
      <c r="D2292" s="215"/>
      <c r="E2292" s="215"/>
      <c r="F2292" s="215"/>
      <c r="G2292" s="215"/>
      <c r="H2292" s="215"/>
      <c r="I2292" s="215"/>
      <c r="J2292" s="215"/>
      <c r="K2292" s="215"/>
      <c r="L2292" s="215"/>
      <c r="M2292" s="215"/>
      <c r="N2292" s="215"/>
      <c r="O2292" s="215"/>
      <c r="P2292" s="215"/>
      <c r="Q2292" s="215"/>
      <c r="R2292" s="215"/>
      <c r="S2292" s="215"/>
      <c r="T2292" s="215"/>
      <c r="U2292" s="215"/>
      <c r="V2292" s="215"/>
      <c r="W2292" s="215"/>
      <c r="X2292" s="215"/>
      <c r="Y2292" s="215"/>
      <c r="Z2292" s="145"/>
      <c r="AA2292" s="794"/>
    </row>
    <row r="2293" spans="1:27" s="313" customFormat="1" ht="5.25" customHeight="1" x14ac:dyDescent="0.2">
      <c r="A2293" s="269"/>
      <c r="B2293" s="216"/>
      <c r="C2293" s="628"/>
      <c r="D2293" s="628"/>
      <c r="E2293" s="628"/>
      <c r="F2293" s="628"/>
      <c r="G2293" s="628"/>
      <c r="H2293" s="628"/>
      <c r="I2293" s="628"/>
      <c r="J2293" s="628"/>
      <c r="K2293" s="628"/>
      <c r="L2293" s="628"/>
      <c r="M2293" s="628"/>
      <c r="N2293" s="628"/>
      <c r="O2293" s="628"/>
      <c r="P2293" s="628"/>
      <c r="Q2293" s="628"/>
      <c r="R2293" s="628"/>
      <c r="S2293" s="628"/>
      <c r="T2293" s="628"/>
      <c r="U2293" s="628"/>
      <c r="V2293" s="628"/>
      <c r="W2293" s="628"/>
      <c r="X2293" s="628"/>
      <c r="Y2293" s="628"/>
      <c r="Z2293" s="141"/>
      <c r="AA2293" s="794"/>
    </row>
    <row r="2294" spans="1:27" s="711" customFormat="1" ht="36" customHeight="1" x14ac:dyDescent="0.2">
      <c r="A2294" s="269"/>
      <c r="B2294" s="211"/>
      <c r="C2294" s="2204" t="s">
        <v>750</v>
      </c>
      <c r="D2294" s="2325"/>
      <c r="E2294" s="2325"/>
      <c r="F2294" s="2325"/>
      <c r="G2294" s="2325"/>
      <c r="H2294" s="2325"/>
      <c r="I2294" s="2325"/>
      <c r="J2294" s="2325"/>
      <c r="K2294" s="2325"/>
      <c r="L2294" s="2325"/>
      <c r="M2294" s="2325"/>
      <c r="N2294" s="2325"/>
      <c r="O2294" s="2325"/>
      <c r="P2294" s="2325"/>
      <c r="Q2294" s="2325"/>
      <c r="R2294" s="2325"/>
      <c r="S2294" s="2325"/>
      <c r="T2294" s="2325"/>
      <c r="U2294" s="2325"/>
      <c r="V2294" s="2325"/>
      <c r="W2294" s="2325"/>
      <c r="X2294" s="2326"/>
      <c r="Y2294" s="594"/>
      <c r="Z2294" s="1231"/>
      <c r="AA2294" s="794"/>
    </row>
    <row r="2295" spans="1:27" s="313" customFormat="1" ht="5.25" customHeight="1" x14ac:dyDescent="0.2">
      <c r="A2295" s="269"/>
      <c r="B2295" s="214"/>
      <c r="C2295" s="215"/>
      <c r="D2295" s="215"/>
      <c r="E2295" s="215"/>
      <c r="F2295" s="215"/>
      <c r="G2295" s="215"/>
      <c r="H2295" s="215"/>
      <c r="I2295" s="215"/>
      <c r="J2295" s="215"/>
      <c r="K2295" s="215"/>
      <c r="L2295" s="215"/>
      <c r="M2295" s="215"/>
      <c r="N2295" s="215"/>
      <c r="O2295" s="215"/>
      <c r="P2295" s="215"/>
      <c r="Q2295" s="215"/>
      <c r="R2295" s="215"/>
      <c r="S2295" s="215"/>
      <c r="T2295" s="215"/>
      <c r="U2295" s="215"/>
      <c r="V2295" s="215"/>
      <c r="W2295" s="215"/>
      <c r="X2295" s="215"/>
      <c r="Y2295" s="215"/>
      <c r="Z2295" s="145"/>
      <c r="AA2295" s="794"/>
    </row>
    <row r="2296" spans="1:27" s="313" customFormat="1" ht="5.25" customHeight="1" x14ac:dyDescent="0.2">
      <c r="A2296" s="269"/>
      <c r="B2296" s="216"/>
      <c r="C2296" s="628"/>
      <c r="D2296" s="628"/>
      <c r="E2296" s="628"/>
      <c r="F2296" s="628"/>
      <c r="G2296" s="628"/>
      <c r="H2296" s="628"/>
      <c r="I2296" s="628"/>
      <c r="J2296" s="628"/>
      <c r="K2296" s="628"/>
      <c r="L2296" s="628"/>
      <c r="M2296" s="628"/>
      <c r="N2296" s="628"/>
      <c r="O2296" s="628"/>
      <c r="P2296" s="628"/>
      <c r="Q2296" s="628"/>
      <c r="R2296" s="628"/>
      <c r="S2296" s="628"/>
      <c r="T2296" s="628"/>
      <c r="U2296" s="628"/>
      <c r="V2296" s="628"/>
      <c r="W2296" s="628"/>
      <c r="X2296" s="628"/>
      <c r="Y2296" s="628"/>
      <c r="Z2296" s="141"/>
      <c r="AA2296" s="794"/>
    </row>
    <row r="2297" spans="1:27" s="313" customFormat="1" ht="30.75" customHeight="1" x14ac:dyDescent="0.2">
      <c r="A2297" s="269" t="s">
        <v>1077</v>
      </c>
      <c r="B2297" s="216"/>
      <c r="C2297" s="1782" t="s">
        <v>837</v>
      </c>
      <c r="D2297" s="1782"/>
      <c r="E2297" s="1782"/>
      <c r="F2297" s="1782"/>
      <c r="G2297" s="1782"/>
      <c r="H2297" s="1782"/>
      <c r="I2297" s="1782"/>
      <c r="J2297" s="1782"/>
      <c r="K2297" s="1782"/>
      <c r="L2297" s="1782"/>
      <c r="M2297" s="1782"/>
      <c r="N2297" s="1675"/>
      <c r="O2297" s="1675"/>
      <c r="P2297" s="1675"/>
      <c r="Q2297" s="1675"/>
      <c r="R2297" s="1675"/>
      <c r="S2297" s="1675"/>
      <c r="T2297" s="1675"/>
      <c r="U2297" s="1229"/>
      <c r="V2297" s="1229"/>
      <c r="W2297" s="1358" t="s">
        <v>849</v>
      </c>
      <c r="X2297" s="1359"/>
      <c r="Y2297" s="628"/>
      <c r="Z2297" s="141"/>
      <c r="AA2297" s="794">
        <f>IF(W2297="?",0,IF(W2297&lt;&gt;"",1,0))</f>
        <v>0</v>
      </c>
    </row>
    <row r="2298" spans="1:27" s="313" customFormat="1" ht="10.5" customHeight="1" x14ac:dyDescent="0.2">
      <c r="A2298" s="265" t="str">
        <f>IF($L$4&lt;&gt;"",$L$4,"")</f>
        <v>00000000</v>
      </c>
      <c r="B2298" s="183"/>
      <c r="C2298" s="184"/>
      <c r="D2298" s="184"/>
      <c r="E2298" s="184"/>
      <c r="F2298" s="184"/>
      <c r="G2298" s="184"/>
      <c r="H2298" s="184"/>
      <c r="I2298" s="184"/>
      <c r="J2298" s="184"/>
      <c r="K2298" s="184"/>
      <c r="L2298" s="184"/>
      <c r="M2298" s="184"/>
      <c r="N2298" s="184"/>
      <c r="O2298" s="184"/>
      <c r="P2298" s="184"/>
      <c r="Q2298" s="184"/>
      <c r="R2298" s="184"/>
      <c r="S2298" s="184"/>
      <c r="T2298" s="184"/>
      <c r="U2298" s="184"/>
      <c r="V2298" s="184"/>
      <c r="W2298" s="184"/>
      <c r="X2298" s="184"/>
      <c r="Y2298" s="184"/>
      <c r="Z2298" s="149"/>
      <c r="AA2298" s="794"/>
    </row>
  </sheetData>
  <sheetProtection algorithmName="SHA-512" hashValue="mO07OOES71VYrAgJL9L1lauU0ZAceTpb5a21GB3g3tfovrmWzibyA/gIHlfc7CGNPn2fwbJVV+Ac+dvNEe4BqA==" saltValue="1wwkN4h9Z+fgwggIu1C1Eg==" spinCount="100000" sheet="1" selectLockedCells="1"/>
  <mergeCells count="1330">
    <mergeCell ref="C2072:F2072"/>
    <mergeCell ref="H2072:T2072"/>
    <mergeCell ref="U2072:X2072"/>
    <mergeCell ref="I2083:J2083"/>
    <mergeCell ref="K2083:P2083"/>
    <mergeCell ref="Q2083:R2083"/>
    <mergeCell ref="S2083:X2083"/>
    <mergeCell ref="C2086:T2086"/>
    <mergeCell ref="I2088:X2088"/>
    <mergeCell ref="C2092:X2092"/>
    <mergeCell ref="C2094:L2094"/>
    <mergeCell ref="N2094:P2094"/>
    <mergeCell ref="T2094:V2094"/>
    <mergeCell ref="F2074:X2074"/>
    <mergeCell ref="F2076:G2076"/>
    <mergeCell ref="J2076:X2076"/>
    <mergeCell ref="I2078:P2078"/>
    <mergeCell ref="Q2078:X2078"/>
    <mergeCell ref="C2080:H2080"/>
    <mergeCell ref="I2080:J2080"/>
    <mergeCell ref="K2080:P2080"/>
    <mergeCell ref="Q2080:R2080"/>
    <mergeCell ref="S2080:X2080"/>
    <mergeCell ref="S1928:X1928"/>
    <mergeCell ref="I1931:J1931"/>
    <mergeCell ref="K1931:P1931"/>
    <mergeCell ref="Q1931:R1931"/>
    <mergeCell ref="S1931:X1931"/>
    <mergeCell ref="C1934:T1934"/>
    <mergeCell ref="I1936:X1936"/>
    <mergeCell ref="C1940:X1940"/>
    <mergeCell ref="C1942:L1942"/>
    <mergeCell ref="N1942:P1942"/>
    <mergeCell ref="T1942:V1942"/>
    <mergeCell ref="C1944:X1944"/>
    <mergeCell ref="N2028:P2028"/>
    <mergeCell ref="T2028:V2028"/>
    <mergeCell ref="C1979:X1979"/>
    <mergeCell ref="I1983:X1983"/>
    <mergeCell ref="I1985:X1985"/>
    <mergeCell ref="I1987:X1987"/>
    <mergeCell ref="C1990:X1990"/>
    <mergeCell ref="C1993:T1993"/>
    <mergeCell ref="W1993:X1993"/>
    <mergeCell ref="F1998:X1998"/>
    <mergeCell ref="F2000:G2000"/>
    <mergeCell ref="J2000:X2000"/>
    <mergeCell ref="C1903:X1903"/>
    <mergeCell ref="I1907:X1907"/>
    <mergeCell ref="I1909:X1909"/>
    <mergeCell ref="F1922:X1922"/>
    <mergeCell ref="F1924:G1924"/>
    <mergeCell ref="J1924:X1924"/>
    <mergeCell ref="I1926:P1926"/>
    <mergeCell ref="Q1926:X1926"/>
    <mergeCell ref="C1928:H1928"/>
    <mergeCell ref="I1928:J1928"/>
    <mergeCell ref="K1928:P1928"/>
    <mergeCell ref="Q1928:R1928"/>
    <mergeCell ref="I2002:P2002"/>
    <mergeCell ref="Q2002:X2002"/>
    <mergeCell ref="C2004:H2004"/>
    <mergeCell ref="I2004:J2004"/>
    <mergeCell ref="K2004:P2004"/>
    <mergeCell ref="Q2004:R2004"/>
    <mergeCell ref="S2004:X2004"/>
    <mergeCell ref="C1946:L1946"/>
    <mergeCell ref="N1946:P1946"/>
    <mergeCell ref="T1946:V1946"/>
    <mergeCell ref="C1948:X1948"/>
    <mergeCell ref="T1950:V1950"/>
    <mergeCell ref="N1952:P1952"/>
    <mergeCell ref="T1952:V1952"/>
    <mergeCell ref="C1954:X1954"/>
    <mergeCell ref="C1958:F1958"/>
    <mergeCell ref="G1958:X1958"/>
    <mergeCell ref="M1962:X1962"/>
    <mergeCell ref="C1964:X1964"/>
    <mergeCell ref="F1976:X1976"/>
    <mergeCell ref="C1782:T1782"/>
    <mergeCell ref="I1784:X1784"/>
    <mergeCell ref="C1788:X1788"/>
    <mergeCell ref="C1790:L1790"/>
    <mergeCell ref="N1790:P1790"/>
    <mergeCell ref="T1790:V1790"/>
    <mergeCell ref="I1833:X1833"/>
    <mergeCell ref="I1835:X1835"/>
    <mergeCell ref="C1838:X1838"/>
    <mergeCell ref="C1841:T1841"/>
    <mergeCell ref="W1841:X1841"/>
    <mergeCell ref="F1846:X1846"/>
    <mergeCell ref="F1848:G1848"/>
    <mergeCell ref="J1848:X1848"/>
    <mergeCell ref="I1850:P1850"/>
    <mergeCell ref="C1920:F1920"/>
    <mergeCell ref="H1920:T1920"/>
    <mergeCell ref="U1920:X1920"/>
    <mergeCell ref="I1911:X1911"/>
    <mergeCell ref="C1914:X1914"/>
    <mergeCell ref="C1917:T1917"/>
    <mergeCell ref="W1917:X1917"/>
    <mergeCell ref="C1872:X1872"/>
    <mergeCell ref="T1874:V1874"/>
    <mergeCell ref="N1876:P1876"/>
    <mergeCell ref="T1876:V1876"/>
    <mergeCell ref="C1878:X1878"/>
    <mergeCell ref="C1882:F1882"/>
    <mergeCell ref="G1882:X1882"/>
    <mergeCell ref="M1886:X1886"/>
    <mergeCell ref="C1888:X1888"/>
    <mergeCell ref="F1900:X1900"/>
    <mergeCell ref="I1703:J1703"/>
    <mergeCell ref="K1703:P1703"/>
    <mergeCell ref="Q1703:R1703"/>
    <mergeCell ref="S1703:X1703"/>
    <mergeCell ref="C1706:T1706"/>
    <mergeCell ref="I1708:X1708"/>
    <mergeCell ref="C1712:X1712"/>
    <mergeCell ref="C1714:L1714"/>
    <mergeCell ref="N1714:P1714"/>
    <mergeCell ref="T1714:V1714"/>
    <mergeCell ref="C1716:X1716"/>
    <mergeCell ref="C1718:L1718"/>
    <mergeCell ref="N1718:P1718"/>
    <mergeCell ref="T1718:V1718"/>
    <mergeCell ref="C1720:X1720"/>
    <mergeCell ref="C1768:F1768"/>
    <mergeCell ref="H1768:T1768"/>
    <mergeCell ref="U1768:X1768"/>
    <mergeCell ref="T1722:V1722"/>
    <mergeCell ref="N1724:P1724"/>
    <mergeCell ref="T1724:V1724"/>
    <mergeCell ref="C1726:X1726"/>
    <mergeCell ref="C1730:F1730"/>
    <mergeCell ref="G1730:X1730"/>
    <mergeCell ref="M1734:X1734"/>
    <mergeCell ref="C1736:X1736"/>
    <mergeCell ref="F1748:X1748"/>
    <mergeCell ref="C1751:X1751"/>
    <mergeCell ref="I1755:X1755"/>
    <mergeCell ref="I1757:X1757"/>
    <mergeCell ref="I1759:X1759"/>
    <mergeCell ref="C1762:X1762"/>
    <mergeCell ref="I1551:J1551"/>
    <mergeCell ref="K1551:P1551"/>
    <mergeCell ref="Q1551:R1551"/>
    <mergeCell ref="S1551:X1551"/>
    <mergeCell ref="C1554:T1554"/>
    <mergeCell ref="I1556:X1556"/>
    <mergeCell ref="C1560:X1560"/>
    <mergeCell ref="C1562:L1562"/>
    <mergeCell ref="N1562:P1562"/>
    <mergeCell ref="T1562:V1562"/>
    <mergeCell ref="C1564:X1564"/>
    <mergeCell ref="C1566:L1566"/>
    <mergeCell ref="C1692:F1692"/>
    <mergeCell ref="H1692:T1692"/>
    <mergeCell ref="U1692:X1692"/>
    <mergeCell ref="C1675:X1675"/>
    <mergeCell ref="I1679:X1679"/>
    <mergeCell ref="I1681:X1681"/>
    <mergeCell ref="I1683:X1683"/>
    <mergeCell ref="C1686:X1686"/>
    <mergeCell ref="C1689:T1689"/>
    <mergeCell ref="W1689:X1689"/>
    <mergeCell ref="N1566:P1566"/>
    <mergeCell ref="T1566:V1566"/>
    <mergeCell ref="C1568:X1568"/>
    <mergeCell ref="T1570:V1570"/>
    <mergeCell ref="N1572:P1572"/>
    <mergeCell ref="T1572:V1572"/>
    <mergeCell ref="C1574:X1574"/>
    <mergeCell ref="C1578:F1578"/>
    <mergeCell ref="G1578:X1578"/>
    <mergeCell ref="M1582:X1582"/>
    <mergeCell ref="I1399:J1399"/>
    <mergeCell ref="K1399:P1399"/>
    <mergeCell ref="Q1399:R1399"/>
    <mergeCell ref="S1399:X1399"/>
    <mergeCell ref="C1402:T1402"/>
    <mergeCell ref="I1404:X1404"/>
    <mergeCell ref="C1408:X1408"/>
    <mergeCell ref="C1410:L1410"/>
    <mergeCell ref="N1410:P1410"/>
    <mergeCell ref="T1410:V1410"/>
    <mergeCell ref="C1412:X1412"/>
    <mergeCell ref="C1414:L1414"/>
    <mergeCell ref="C1540:F1540"/>
    <mergeCell ref="H1540:T1540"/>
    <mergeCell ref="U1540:X1540"/>
    <mergeCell ref="C1523:X1523"/>
    <mergeCell ref="I1527:X1527"/>
    <mergeCell ref="I1529:X1529"/>
    <mergeCell ref="I1531:X1531"/>
    <mergeCell ref="C1534:X1534"/>
    <mergeCell ref="C1537:T1537"/>
    <mergeCell ref="W1537:X1537"/>
    <mergeCell ref="N1414:P1414"/>
    <mergeCell ref="T1414:V1414"/>
    <mergeCell ref="C1416:X1416"/>
    <mergeCell ref="T1418:V1418"/>
    <mergeCell ref="N1420:P1420"/>
    <mergeCell ref="T1420:V1420"/>
    <mergeCell ref="C1422:X1422"/>
    <mergeCell ref="C1426:F1426"/>
    <mergeCell ref="G1426:X1426"/>
    <mergeCell ref="M1430:X1430"/>
    <mergeCell ref="I1247:J1247"/>
    <mergeCell ref="K1247:P1247"/>
    <mergeCell ref="Q1247:R1247"/>
    <mergeCell ref="S1247:X1247"/>
    <mergeCell ref="C1250:T1250"/>
    <mergeCell ref="I1252:X1252"/>
    <mergeCell ref="C1256:X1256"/>
    <mergeCell ref="C1258:L1258"/>
    <mergeCell ref="N1258:P1258"/>
    <mergeCell ref="T1258:V1258"/>
    <mergeCell ref="C1260:X1260"/>
    <mergeCell ref="C1262:L1262"/>
    <mergeCell ref="C1388:F1388"/>
    <mergeCell ref="H1388:T1388"/>
    <mergeCell ref="U1388:X1388"/>
    <mergeCell ref="C1371:X1371"/>
    <mergeCell ref="I1375:X1375"/>
    <mergeCell ref="I1377:X1377"/>
    <mergeCell ref="I1379:X1379"/>
    <mergeCell ref="C1382:X1382"/>
    <mergeCell ref="C1385:T1385"/>
    <mergeCell ref="W1385:X1385"/>
    <mergeCell ref="N1262:P1262"/>
    <mergeCell ref="T1262:V1262"/>
    <mergeCell ref="C1264:X1264"/>
    <mergeCell ref="T1266:V1266"/>
    <mergeCell ref="N1268:P1268"/>
    <mergeCell ref="T1268:V1268"/>
    <mergeCell ref="C1270:X1270"/>
    <mergeCell ref="C1274:F1274"/>
    <mergeCell ref="G1274:X1274"/>
    <mergeCell ref="M1278:X1278"/>
    <mergeCell ref="I1095:J1095"/>
    <mergeCell ref="K1095:P1095"/>
    <mergeCell ref="Q1095:R1095"/>
    <mergeCell ref="S1095:X1095"/>
    <mergeCell ref="C1098:T1098"/>
    <mergeCell ref="I1100:X1100"/>
    <mergeCell ref="C1104:X1104"/>
    <mergeCell ref="C1106:L1106"/>
    <mergeCell ref="N1106:P1106"/>
    <mergeCell ref="T1106:V1106"/>
    <mergeCell ref="C1108:X1108"/>
    <mergeCell ref="C1110:L1110"/>
    <mergeCell ref="C1236:F1236"/>
    <mergeCell ref="H1236:T1236"/>
    <mergeCell ref="U1236:X1236"/>
    <mergeCell ref="C1219:X1219"/>
    <mergeCell ref="I1223:X1223"/>
    <mergeCell ref="I1225:X1225"/>
    <mergeCell ref="I1227:X1227"/>
    <mergeCell ref="C1230:X1230"/>
    <mergeCell ref="C1233:T1233"/>
    <mergeCell ref="W1233:X1233"/>
    <mergeCell ref="N1110:P1110"/>
    <mergeCell ref="T1110:V1110"/>
    <mergeCell ref="C1112:X1112"/>
    <mergeCell ref="T1114:V1114"/>
    <mergeCell ref="N1116:P1116"/>
    <mergeCell ref="T1116:V1116"/>
    <mergeCell ref="C1118:X1118"/>
    <mergeCell ref="C1122:F1122"/>
    <mergeCell ref="G1122:X1122"/>
    <mergeCell ref="M1126:X1126"/>
    <mergeCell ref="I943:J943"/>
    <mergeCell ref="K943:P943"/>
    <mergeCell ref="Q943:R943"/>
    <mergeCell ref="S943:X943"/>
    <mergeCell ref="C946:T946"/>
    <mergeCell ref="I948:X948"/>
    <mergeCell ref="C952:X952"/>
    <mergeCell ref="C954:L954"/>
    <mergeCell ref="N954:P954"/>
    <mergeCell ref="T954:V954"/>
    <mergeCell ref="C956:X956"/>
    <mergeCell ref="C958:L958"/>
    <mergeCell ref="C1084:F1084"/>
    <mergeCell ref="H1084:T1084"/>
    <mergeCell ref="U1084:X1084"/>
    <mergeCell ref="C1067:X1067"/>
    <mergeCell ref="I1071:X1071"/>
    <mergeCell ref="I1073:X1073"/>
    <mergeCell ref="I1075:X1075"/>
    <mergeCell ref="C1078:X1078"/>
    <mergeCell ref="C1081:T1081"/>
    <mergeCell ref="W1081:X1081"/>
    <mergeCell ref="N958:P958"/>
    <mergeCell ref="T958:V958"/>
    <mergeCell ref="C960:X960"/>
    <mergeCell ref="T962:V962"/>
    <mergeCell ref="N964:P964"/>
    <mergeCell ref="T964:V964"/>
    <mergeCell ref="C966:X966"/>
    <mergeCell ref="C970:F970"/>
    <mergeCell ref="G970:X970"/>
    <mergeCell ref="M974:X974"/>
    <mergeCell ref="I791:J791"/>
    <mergeCell ref="K791:P791"/>
    <mergeCell ref="Q791:R791"/>
    <mergeCell ref="S791:X791"/>
    <mergeCell ref="C794:T794"/>
    <mergeCell ref="I796:X796"/>
    <mergeCell ref="C800:X800"/>
    <mergeCell ref="C802:L802"/>
    <mergeCell ref="N802:P802"/>
    <mergeCell ref="T802:V802"/>
    <mergeCell ref="C804:X804"/>
    <mergeCell ref="C806:L806"/>
    <mergeCell ref="C932:F932"/>
    <mergeCell ref="H932:T932"/>
    <mergeCell ref="U932:X932"/>
    <mergeCell ref="C915:X915"/>
    <mergeCell ref="I919:X919"/>
    <mergeCell ref="I921:X921"/>
    <mergeCell ref="I923:X923"/>
    <mergeCell ref="C926:X926"/>
    <mergeCell ref="C929:T929"/>
    <mergeCell ref="W929:X929"/>
    <mergeCell ref="N806:P806"/>
    <mergeCell ref="T806:V806"/>
    <mergeCell ref="C808:X808"/>
    <mergeCell ref="T810:V810"/>
    <mergeCell ref="N812:P812"/>
    <mergeCell ref="T812:V812"/>
    <mergeCell ref="C814:X814"/>
    <mergeCell ref="C818:F818"/>
    <mergeCell ref="G818:X818"/>
    <mergeCell ref="M822:X822"/>
    <mergeCell ref="I639:J639"/>
    <mergeCell ref="K639:P639"/>
    <mergeCell ref="Q639:R639"/>
    <mergeCell ref="S639:X639"/>
    <mergeCell ref="C642:T642"/>
    <mergeCell ref="I644:X644"/>
    <mergeCell ref="C648:X648"/>
    <mergeCell ref="C650:L650"/>
    <mergeCell ref="N650:P650"/>
    <mergeCell ref="T650:V650"/>
    <mergeCell ref="C652:X652"/>
    <mergeCell ref="C654:L654"/>
    <mergeCell ref="C780:F780"/>
    <mergeCell ref="H780:T780"/>
    <mergeCell ref="U780:X780"/>
    <mergeCell ref="C763:X763"/>
    <mergeCell ref="I767:X767"/>
    <mergeCell ref="I769:X769"/>
    <mergeCell ref="I771:X771"/>
    <mergeCell ref="C774:X774"/>
    <mergeCell ref="C777:T777"/>
    <mergeCell ref="W777:X777"/>
    <mergeCell ref="N654:P654"/>
    <mergeCell ref="T654:V654"/>
    <mergeCell ref="C656:X656"/>
    <mergeCell ref="T658:V658"/>
    <mergeCell ref="N660:P660"/>
    <mergeCell ref="T660:V660"/>
    <mergeCell ref="C662:X662"/>
    <mergeCell ref="C666:F666"/>
    <mergeCell ref="G666:X666"/>
    <mergeCell ref="M670:X670"/>
    <mergeCell ref="I487:J487"/>
    <mergeCell ref="K487:P487"/>
    <mergeCell ref="Q487:R487"/>
    <mergeCell ref="S487:X487"/>
    <mergeCell ref="C490:T490"/>
    <mergeCell ref="I492:X492"/>
    <mergeCell ref="C496:X496"/>
    <mergeCell ref="C498:L498"/>
    <mergeCell ref="N498:P498"/>
    <mergeCell ref="T498:V498"/>
    <mergeCell ref="C500:X500"/>
    <mergeCell ref="C628:F628"/>
    <mergeCell ref="H628:T628"/>
    <mergeCell ref="U628:X628"/>
    <mergeCell ref="C611:X611"/>
    <mergeCell ref="I615:X615"/>
    <mergeCell ref="I617:X617"/>
    <mergeCell ref="I619:X619"/>
    <mergeCell ref="C622:X622"/>
    <mergeCell ref="C625:T625"/>
    <mergeCell ref="W625:X625"/>
    <mergeCell ref="C502:L502"/>
    <mergeCell ref="N502:P502"/>
    <mergeCell ref="T502:V502"/>
    <mergeCell ref="C504:X504"/>
    <mergeCell ref="T506:V506"/>
    <mergeCell ref="N508:P508"/>
    <mergeCell ref="T508:V508"/>
    <mergeCell ref="C510:X510"/>
    <mergeCell ref="C514:F514"/>
    <mergeCell ref="G514:X514"/>
    <mergeCell ref="M518:X518"/>
    <mergeCell ref="I335:J335"/>
    <mergeCell ref="K335:P335"/>
    <mergeCell ref="Q335:R335"/>
    <mergeCell ref="S335:X335"/>
    <mergeCell ref="C338:T338"/>
    <mergeCell ref="I340:X340"/>
    <mergeCell ref="C344:X344"/>
    <mergeCell ref="C346:L346"/>
    <mergeCell ref="N346:P346"/>
    <mergeCell ref="T346:V346"/>
    <mergeCell ref="C348:X348"/>
    <mergeCell ref="C476:F476"/>
    <mergeCell ref="H476:T476"/>
    <mergeCell ref="U476:X476"/>
    <mergeCell ref="F456:X456"/>
    <mergeCell ref="C459:X459"/>
    <mergeCell ref="I463:X463"/>
    <mergeCell ref="I465:X465"/>
    <mergeCell ref="I467:X467"/>
    <mergeCell ref="C470:X470"/>
    <mergeCell ref="C473:T473"/>
    <mergeCell ref="W473:X473"/>
    <mergeCell ref="C350:L350"/>
    <mergeCell ref="N350:P350"/>
    <mergeCell ref="T350:V350"/>
    <mergeCell ref="C352:X352"/>
    <mergeCell ref="T354:V354"/>
    <mergeCell ref="N356:P356"/>
    <mergeCell ref="T356:V356"/>
    <mergeCell ref="C358:X358"/>
    <mergeCell ref="C362:F362"/>
    <mergeCell ref="G362:X362"/>
    <mergeCell ref="F174:X174"/>
    <mergeCell ref="F176:G176"/>
    <mergeCell ref="J176:X176"/>
    <mergeCell ref="I178:P178"/>
    <mergeCell ref="C248:F248"/>
    <mergeCell ref="H248:T248"/>
    <mergeCell ref="U248:X248"/>
    <mergeCell ref="C242:X242"/>
    <mergeCell ref="C245:T245"/>
    <mergeCell ref="W245:X245"/>
    <mergeCell ref="F250:X250"/>
    <mergeCell ref="F252:G252"/>
    <mergeCell ref="J252:X252"/>
    <mergeCell ref="I254:P254"/>
    <mergeCell ref="Q254:X254"/>
    <mergeCell ref="C256:H256"/>
    <mergeCell ref="I256:J256"/>
    <mergeCell ref="K256:P256"/>
    <mergeCell ref="Q256:R256"/>
    <mergeCell ref="S256:X256"/>
    <mergeCell ref="Q178:X178"/>
    <mergeCell ref="C180:H180"/>
    <mergeCell ref="I180:J180"/>
    <mergeCell ref="K180:P180"/>
    <mergeCell ref="Q180:R180"/>
    <mergeCell ref="S180:X180"/>
    <mergeCell ref="I183:J183"/>
    <mergeCell ref="K183:P183"/>
    <mergeCell ref="Q183:R183"/>
    <mergeCell ref="S183:X183"/>
    <mergeCell ref="C186:T186"/>
    <mergeCell ref="I188:X188"/>
    <mergeCell ref="C172:F172"/>
    <mergeCell ref="H172:T172"/>
    <mergeCell ref="U172:X172"/>
    <mergeCell ref="C140:X140"/>
    <mergeCell ref="F152:X152"/>
    <mergeCell ref="C155:X155"/>
    <mergeCell ref="I159:X159"/>
    <mergeCell ref="I161:X161"/>
    <mergeCell ref="I163:X163"/>
    <mergeCell ref="C166:X166"/>
    <mergeCell ref="C169:T169"/>
    <mergeCell ref="W169:X169"/>
    <mergeCell ref="U21:X21"/>
    <mergeCell ref="I85:X85"/>
    <mergeCell ref="I87:X87"/>
    <mergeCell ref="C90:X90"/>
    <mergeCell ref="C93:T93"/>
    <mergeCell ref="W93:X93"/>
    <mergeCell ref="C96:F96"/>
    <mergeCell ref="I83:X83"/>
    <mergeCell ref="F77:X77"/>
    <mergeCell ref="M63:X63"/>
    <mergeCell ref="F98:X98"/>
    <mergeCell ref="F100:G100"/>
    <mergeCell ref="J100:X100"/>
    <mergeCell ref="I102:P102"/>
    <mergeCell ref="Q102:X102"/>
    <mergeCell ref="C104:H104"/>
    <mergeCell ref="I104:J104"/>
    <mergeCell ref="K104:P104"/>
    <mergeCell ref="Q104:R104"/>
    <mergeCell ref="S104:X104"/>
    <mergeCell ref="B2:Z2"/>
    <mergeCell ref="L4:Q4"/>
    <mergeCell ref="S4:X4"/>
    <mergeCell ref="C7:X7"/>
    <mergeCell ref="L10:X10"/>
    <mergeCell ref="C14:X14"/>
    <mergeCell ref="C41:X41"/>
    <mergeCell ref="N43:P43"/>
    <mergeCell ref="T43:V43"/>
    <mergeCell ref="C45:X45"/>
    <mergeCell ref="N47:P47"/>
    <mergeCell ref="T47:V47"/>
    <mergeCell ref="C35:T35"/>
    <mergeCell ref="I37:X37"/>
    <mergeCell ref="C18:X18"/>
    <mergeCell ref="Q27:X27"/>
    <mergeCell ref="I27:P27"/>
    <mergeCell ref="I29:J29"/>
    <mergeCell ref="I32:J32"/>
    <mergeCell ref="K29:P29"/>
    <mergeCell ref="K32:P32"/>
    <mergeCell ref="C29:H29"/>
    <mergeCell ref="C16:X16"/>
    <mergeCell ref="D19:E19"/>
    <mergeCell ref="G19:H19"/>
    <mergeCell ref="C21:F21"/>
    <mergeCell ref="E25:F25"/>
    <mergeCell ref="I25:X25"/>
    <mergeCell ref="H21:T21"/>
    <mergeCell ref="H23:X23"/>
    <mergeCell ref="I107:J107"/>
    <mergeCell ref="K107:P107"/>
    <mergeCell ref="Q107:R107"/>
    <mergeCell ref="S107:X107"/>
    <mergeCell ref="C110:T110"/>
    <mergeCell ref="Q29:R29"/>
    <mergeCell ref="S29:X29"/>
    <mergeCell ref="Q32:R32"/>
    <mergeCell ref="S32:X32"/>
    <mergeCell ref="T53:V53"/>
    <mergeCell ref="N53:P53"/>
    <mergeCell ref="C55:X55"/>
    <mergeCell ref="C59:F59"/>
    <mergeCell ref="G59:X59"/>
    <mergeCell ref="C43:L43"/>
    <mergeCell ref="C47:L47"/>
    <mergeCell ref="H96:T96"/>
    <mergeCell ref="U96:X96"/>
    <mergeCell ref="C49:X49"/>
    <mergeCell ref="T51:V51"/>
    <mergeCell ref="C65:X65"/>
    <mergeCell ref="C80:X80"/>
    <mergeCell ref="I112:X112"/>
    <mergeCell ref="C116:X116"/>
    <mergeCell ref="C118:L118"/>
    <mergeCell ref="N118:P118"/>
    <mergeCell ref="T118:V118"/>
    <mergeCell ref="C120:X120"/>
    <mergeCell ref="C122:L122"/>
    <mergeCell ref="N122:P122"/>
    <mergeCell ref="T122:V122"/>
    <mergeCell ref="C124:X124"/>
    <mergeCell ref="T126:V126"/>
    <mergeCell ref="N128:P128"/>
    <mergeCell ref="T128:V128"/>
    <mergeCell ref="C130:X130"/>
    <mergeCell ref="C134:F134"/>
    <mergeCell ref="G134:X134"/>
    <mergeCell ref="M138:X138"/>
    <mergeCell ref="C192:X192"/>
    <mergeCell ref="C194:L194"/>
    <mergeCell ref="N194:P194"/>
    <mergeCell ref="T194:V194"/>
    <mergeCell ref="C196:X196"/>
    <mergeCell ref="C198:L198"/>
    <mergeCell ref="N198:P198"/>
    <mergeCell ref="T198:V198"/>
    <mergeCell ref="C200:X200"/>
    <mergeCell ref="T202:V202"/>
    <mergeCell ref="N204:P204"/>
    <mergeCell ref="T204:V204"/>
    <mergeCell ref="C206:X206"/>
    <mergeCell ref="C210:F210"/>
    <mergeCell ref="G210:X210"/>
    <mergeCell ref="M214:X214"/>
    <mergeCell ref="C216:X216"/>
    <mergeCell ref="F228:X228"/>
    <mergeCell ref="C231:X231"/>
    <mergeCell ref="I235:X235"/>
    <mergeCell ref="I237:X237"/>
    <mergeCell ref="I239:X239"/>
    <mergeCell ref="Q259:R259"/>
    <mergeCell ref="S259:X259"/>
    <mergeCell ref="C262:T262"/>
    <mergeCell ref="I264:X264"/>
    <mergeCell ref="C268:X268"/>
    <mergeCell ref="C270:L270"/>
    <mergeCell ref="N270:P270"/>
    <mergeCell ref="T270:V270"/>
    <mergeCell ref="C272:X272"/>
    <mergeCell ref="C274:L274"/>
    <mergeCell ref="N274:P274"/>
    <mergeCell ref="T274:V274"/>
    <mergeCell ref="C276:X276"/>
    <mergeCell ref="T278:V278"/>
    <mergeCell ref="N280:P280"/>
    <mergeCell ref="T280:V280"/>
    <mergeCell ref="C282:X282"/>
    <mergeCell ref="I259:J259"/>
    <mergeCell ref="K259:P259"/>
    <mergeCell ref="C321:T321"/>
    <mergeCell ref="W321:X321"/>
    <mergeCell ref="F326:X326"/>
    <mergeCell ref="F328:G328"/>
    <mergeCell ref="J328:X328"/>
    <mergeCell ref="I330:P330"/>
    <mergeCell ref="Q330:X330"/>
    <mergeCell ref="C332:H332"/>
    <mergeCell ref="I332:J332"/>
    <mergeCell ref="K332:P332"/>
    <mergeCell ref="Q332:R332"/>
    <mergeCell ref="S332:X332"/>
    <mergeCell ref="C324:F324"/>
    <mergeCell ref="H324:T324"/>
    <mergeCell ref="U324:X324"/>
    <mergeCell ref="C286:F286"/>
    <mergeCell ref="G286:X286"/>
    <mergeCell ref="M290:X290"/>
    <mergeCell ref="C292:X292"/>
    <mergeCell ref="F304:X304"/>
    <mergeCell ref="C307:X307"/>
    <mergeCell ref="I311:X311"/>
    <mergeCell ref="I313:X313"/>
    <mergeCell ref="I315:X315"/>
    <mergeCell ref="C318:X318"/>
    <mergeCell ref="M366:X366"/>
    <mergeCell ref="W397:X397"/>
    <mergeCell ref="F402:X402"/>
    <mergeCell ref="F404:G404"/>
    <mergeCell ref="J404:X404"/>
    <mergeCell ref="I406:P406"/>
    <mergeCell ref="Q406:X406"/>
    <mergeCell ref="C400:F400"/>
    <mergeCell ref="H400:T400"/>
    <mergeCell ref="U400:X400"/>
    <mergeCell ref="C368:X368"/>
    <mergeCell ref="F380:X380"/>
    <mergeCell ref="C383:X383"/>
    <mergeCell ref="I387:X387"/>
    <mergeCell ref="I389:X389"/>
    <mergeCell ref="I391:X391"/>
    <mergeCell ref="C394:X394"/>
    <mergeCell ref="C397:T397"/>
    <mergeCell ref="C408:H408"/>
    <mergeCell ref="I408:J408"/>
    <mergeCell ref="K408:P408"/>
    <mergeCell ref="Q408:R408"/>
    <mergeCell ref="S408:X408"/>
    <mergeCell ref="I411:J411"/>
    <mergeCell ref="K411:P411"/>
    <mergeCell ref="Q411:R411"/>
    <mergeCell ref="S411:X411"/>
    <mergeCell ref="C414:T414"/>
    <mergeCell ref="I416:X416"/>
    <mergeCell ref="C420:X420"/>
    <mergeCell ref="C422:L422"/>
    <mergeCell ref="N422:P422"/>
    <mergeCell ref="T422:V422"/>
    <mergeCell ref="C424:X424"/>
    <mergeCell ref="C426:L426"/>
    <mergeCell ref="N426:P426"/>
    <mergeCell ref="T426:V426"/>
    <mergeCell ref="C428:X428"/>
    <mergeCell ref="T430:V430"/>
    <mergeCell ref="N432:P432"/>
    <mergeCell ref="T432:V432"/>
    <mergeCell ref="C434:X434"/>
    <mergeCell ref="C438:F438"/>
    <mergeCell ref="G438:X438"/>
    <mergeCell ref="M442:X442"/>
    <mergeCell ref="C444:X444"/>
    <mergeCell ref="F478:X478"/>
    <mergeCell ref="F480:G480"/>
    <mergeCell ref="J480:X480"/>
    <mergeCell ref="I482:P482"/>
    <mergeCell ref="Q482:X482"/>
    <mergeCell ref="C484:H484"/>
    <mergeCell ref="I484:J484"/>
    <mergeCell ref="K484:P484"/>
    <mergeCell ref="Q484:R484"/>
    <mergeCell ref="S484:X484"/>
    <mergeCell ref="C520:X520"/>
    <mergeCell ref="F532:X532"/>
    <mergeCell ref="F554:X554"/>
    <mergeCell ref="F556:G556"/>
    <mergeCell ref="J556:X556"/>
    <mergeCell ref="I558:P558"/>
    <mergeCell ref="Q558:X558"/>
    <mergeCell ref="C552:F552"/>
    <mergeCell ref="H552:T552"/>
    <mergeCell ref="U552:X552"/>
    <mergeCell ref="C535:X535"/>
    <mergeCell ref="I539:X539"/>
    <mergeCell ref="I541:X541"/>
    <mergeCell ref="I543:X543"/>
    <mergeCell ref="C546:X546"/>
    <mergeCell ref="C549:T549"/>
    <mergeCell ref="W549:X549"/>
    <mergeCell ref="C560:H560"/>
    <mergeCell ref="I560:J560"/>
    <mergeCell ref="K560:P560"/>
    <mergeCell ref="Q560:R560"/>
    <mergeCell ref="S560:X560"/>
    <mergeCell ref="I563:J563"/>
    <mergeCell ref="K563:P563"/>
    <mergeCell ref="Q563:R563"/>
    <mergeCell ref="S563:X563"/>
    <mergeCell ref="C566:T566"/>
    <mergeCell ref="I568:X568"/>
    <mergeCell ref="C572:X572"/>
    <mergeCell ref="C574:L574"/>
    <mergeCell ref="N574:P574"/>
    <mergeCell ref="T574:V574"/>
    <mergeCell ref="C576:X576"/>
    <mergeCell ref="C578:L578"/>
    <mergeCell ref="N578:P578"/>
    <mergeCell ref="T578:V578"/>
    <mergeCell ref="C580:X580"/>
    <mergeCell ref="T582:V582"/>
    <mergeCell ref="N584:P584"/>
    <mergeCell ref="T584:V584"/>
    <mergeCell ref="C586:X586"/>
    <mergeCell ref="C590:F590"/>
    <mergeCell ref="G590:X590"/>
    <mergeCell ref="M594:X594"/>
    <mergeCell ref="C596:X596"/>
    <mergeCell ref="F608:X608"/>
    <mergeCell ref="F630:X630"/>
    <mergeCell ref="F632:G632"/>
    <mergeCell ref="J632:X632"/>
    <mergeCell ref="I634:P634"/>
    <mergeCell ref="Q634:X634"/>
    <mergeCell ref="C636:H636"/>
    <mergeCell ref="I636:J636"/>
    <mergeCell ref="K636:P636"/>
    <mergeCell ref="Q636:R636"/>
    <mergeCell ref="S636:X636"/>
    <mergeCell ref="C672:X672"/>
    <mergeCell ref="F684:X684"/>
    <mergeCell ref="F706:X706"/>
    <mergeCell ref="F708:G708"/>
    <mergeCell ref="J708:X708"/>
    <mergeCell ref="I710:P710"/>
    <mergeCell ref="Q710:X710"/>
    <mergeCell ref="C704:F704"/>
    <mergeCell ref="H704:T704"/>
    <mergeCell ref="U704:X704"/>
    <mergeCell ref="C687:X687"/>
    <mergeCell ref="I691:X691"/>
    <mergeCell ref="I693:X693"/>
    <mergeCell ref="I695:X695"/>
    <mergeCell ref="C698:X698"/>
    <mergeCell ref="C701:T701"/>
    <mergeCell ref="W701:X701"/>
    <mergeCell ref="C712:H712"/>
    <mergeCell ref="I712:J712"/>
    <mergeCell ref="K712:P712"/>
    <mergeCell ref="Q712:R712"/>
    <mergeCell ref="S712:X712"/>
    <mergeCell ref="I715:J715"/>
    <mergeCell ref="K715:P715"/>
    <mergeCell ref="Q715:R715"/>
    <mergeCell ref="S715:X715"/>
    <mergeCell ref="C718:T718"/>
    <mergeCell ref="I720:X720"/>
    <mergeCell ref="C724:X724"/>
    <mergeCell ref="C726:L726"/>
    <mergeCell ref="N726:P726"/>
    <mergeCell ref="T726:V726"/>
    <mergeCell ref="C728:X728"/>
    <mergeCell ref="C730:L730"/>
    <mergeCell ref="N730:P730"/>
    <mergeCell ref="T730:V730"/>
    <mergeCell ref="C732:X732"/>
    <mergeCell ref="T734:V734"/>
    <mergeCell ref="N736:P736"/>
    <mergeCell ref="T736:V736"/>
    <mergeCell ref="C738:X738"/>
    <mergeCell ref="C742:F742"/>
    <mergeCell ref="G742:X742"/>
    <mergeCell ref="M746:X746"/>
    <mergeCell ref="C748:X748"/>
    <mergeCell ref="F760:X760"/>
    <mergeCell ref="F782:X782"/>
    <mergeCell ref="F784:G784"/>
    <mergeCell ref="J784:X784"/>
    <mergeCell ref="I786:P786"/>
    <mergeCell ref="Q786:X786"/>
    <mergeCell ref="C788:H788"/>
    <mergeCell ref="I788:J788"/>
    <mergeCell ref="K788:P788"/>
    <mergeCell ref="Q788:R788"/>
    <mergeCell ref="S788:X788"/>
    <mergeCell ref="C824:X824"/>
    <mergeCell ref="F836:X836"/>
    <mergeCell ref="F858:X858"/>
    <mergeCell ref="F860:G860"/>
    <mergeCell ref="J860:X860"/>
    <mergeCell ref="I862:P862"/>
    <mergeCell ref="Q862:X862"/>
    <mergeCell ref="C856:F856"/>
    <mergeCell ref="H856:T856"/>
    <mergeCell ref="U856:X856"/>
    <mergeCell ref="C839:X839"/>
    <mergeCell ref="I843:X843"/>
    <mergeCell ref="I845:X845"/>
    <mergeCell ref="I847:X847"/>
    <mergeCell ref="C850:X850"/>
    <mergeCell ref="C853:T853"/>
    <mergeCell ref="W853:X853"/>
    <mergeCell ref="C864:H864"/>
    <mergeCell ref="I864:J864"/>
    <mergeCell ref="K864:P864"/>
    <mergeCell ref="Q864:R864"/>
    <mergeCell ref="S864:X864"/>
    <mergeCell ref="I867:J867"/>
    <mergeCell ref="K867:P867"/>
    <mergeCell ref="Q867:R867"/>
    <mergeCell ref="S867:X867"/>
    <mergeCell ref="C870:T870"/>
    <mergeCell ref="I872:X872"/>
    <mergeCell ref="C876:X876"/>
    <mergeCell ref="C878:L878"/>
    <mergeCell ref="N878:P878"/>
    <mergeCell ref="T878:V878"/>
    <mergeCell ref="C880:X880"/>
    <mergeCell ref="C882:L882"/>
    <mergeCell ref="N882:P882"/>
    <mergeCell ref="T882:V882"/>
    <mergeCell ref="C884:X884"/>
    <mergeCell ref="T886:V886"/>
    <mergeCell ref="N888:P888"/>
    <mergeCell ref="T888:V888"/>
    <mergeCell ref="C890:X890"/>
    <mergeCell ref="C894:F894"/>
    <mergeCell ref="G894:X894"/>
    <mergeCell ref="M898:X898"/>
    <mergeCell ref="C900:X900"/>
    <mergeCell ref="F912:X912"/>
    <mergeCell ref="F934:X934"/>
    <mergeCell ref="F936:G936"/>
    <mergeCell ref="J936:X936"/>
    <mergeCell ref="I938:P938"/>
    <mergeCell ref="Q938:X938"/>
    <mergeCell ref="C940:H940"/>
    <mergeCell ref="I940:J940"/>
    <mergeCell ref="K940:P940"/>
    <mergeCell ref="Q940:R940"/>
    <mergeCell ref="S940:X940"/>
    <mergeCell ref="C976:X976"/>
    <mergeCell ref="F988:X988"/>
    <mergeCell ref="F1010:X1010"/>
    <mergeCell ref="F1012:G1012"/>
    <mergeCell ref="J1012:X1012"/>
    <mergeCell ref="I1014:P1014"/>
    <mergeCell ref="Q1014:X1014"/>
    <mergeCell ref="C1008:F1008"/>
    <mergeCell ref="H1008:T1008"/>
    <mergeCell ref="U1008:X1008"/>
    <mergeCell ref="C991:X991"/>
    <mergeCell ref="I995:X995"/>
    <mergeCell ref="I997:X997"/>
    <mergeCell ref="I999:X999"/>
    <mergeCell ref="C1002:X1002"/>
    <mergeCell ref="C1005:T1005"/>
    <mergeCell ref="W1005:X1005"/>
    <mergeCell ref="C1016:H1016"/>
    <mergeCell ref="I1016:J1016"/>
    <mergeCell ref="K1016:P1016"/>
    <mergeCell ref="Q1016:R1016"/>
    <mergeCell ref="S1016:X1016"/>
    <mergeCell ref="I1019:J1019"/>
    <mergeCell ref="K1019:P1019"/>
    <mergeCell ref="Q1019:R1019"/>
    <mergeCell ref="S1019:X1019"/>
    <mergeCell ref="C1022:T1022"/>
    <mergeCell ref="I1024:X1024"/>
    <mergeCell ref="C1028:X1028"/>
    <mergeCell ref="C1030:L1030"/>
    <mergeCell ref="N1030:P1030"/>
    <mergeCell ref="T1030:V1030"/>
    <mergeCell ref="C1032:X1032"/>
    <mergeCell ref="C1034:L1034"/>
    <mergeCell ref="N1034:P1034"/>
    <mergeCell ref="T1034:V1034"/>
    <mergeCell ref="C1036:X1036"/>
    <mergeCell ref="T1038:V1038"/>
    <mergeCell ref="N1040:P1040"/>
    <mergeCell ref="T1040:V1040"/>
    <mergeCell ref="C1042:X1042"/>
    <mergeCell ref="C1046:F1046"/>
    <mergeCell ref="G1046:X1046"/>
    <mergeCell ref="M1050:X1050"/>
    <mergeCell ref="C1052:X1052"/>
    <mergeCell ref="F1064:X1064"/>
    <mergeCell ref="F1086:X1086"/>
    <mergeCell ref="F1088:G1088"/>
    <mergeCell ref="J1088:X1088"/>
    <mergeCell ref="I1090:P1090"/>
    <mergeCell ref="Q1090:X1090"/>
    <mergeCell ref="C1092:H1092"/>
    <mergeCell ref="I1092:J1092"/>
    <mergeCell ref="K1092:P1092"/>
    <mergeCell ref="Q1092:R1092"/>
    <mergeCell ref="S1092:X1092"/>
    <mergeCell ref="C1128:X1128"/>
    <mergeCell ref="F1140:X1140"/>
    <mergeCell ref="F1162:X1162"/>
    <mergeCell ref="F1164:G1164"/>
    <mergeCell ref="J1164:X1164"/>
    <mergeCell ref="I1166:P1166"/>
    <mergeCell ref="Q1166:X1166"/>
    <mergeCell ref="C1160:F1160"/>
    <mergeCell ref="H1160:T1160"/>
    <mergeCell ref="U1160:X1160"/>
    <mergeCell ref="C1143:X1143"/>
    <mergeCell ref="I1147:X1147"/>
    <mergeCell ref="I1149:X1149"/>
    <mergeCell ref="I1151:X1151"/>
    <mergeCell ref="C1154:X1154"/>
    <mergeCell ref="C1157:T1157"/>
    <mergeCell ref="W1157:X1157"/>
    <mergeCell ref="C1168:H1168"/>
    <mergeCell ref="I1168:J1168"/>
    <mergeCell ref="K1168:P1168"/>
    <mergeCell ref="Q1168:R1168"/>
    <mergeCell ref="S1168:X1168"/>
    <mergeCell ref="I1171:J1171"/>
    <mergeCell ref="K1171:P1171"/>
    <mergeCell ref="Q1171:R1171"/>
    <mergeCell ref="S1171:X1171"/>
    <mergeCell ref="C1174:T1174"/>
    <mergeCell ref="I1176:X1176"/>
    <mergeCell ref="C1180:X1180"/>
    <mergeCell ref="C1182:L1182"/>
    <mergeCell ref="N1182:P1182"/>
    <mergeCell ref="T1182:V1182"/>
    <mergeCell ref="C1184:X1184"/>
    <mergeCell ref="C1186:L1186"/>
    <mergeCell ref="N1186:P1186"/>
    <mergeCell ref="T1186:V1186"/>
    <mergeCell ref="C1188:X1188"/>
    <mergeCell ref="T1190:V1190"/>
    <mergeCell ref="N1192:P1192"/>
    <mergeCell ref="T1192:V1192"/>
    <mergeCell ref="C1194:X1194"/>
    <mergeCell ref="C1198:F1198"/>
    <mergeCell ref="G1198:X1198"/>
    <mergeCell ref="M1202:X1202"/>
    <mergeCell ref="C1204:X1204"/>
    <mergeCell ref="F1216:X1216"/>
    <mergeCell ref="F1238:X1238"/>
    <mergeCell ref="F1240:G1240"/>
    <mergeCell ref="J1240:X1240"/>
    <mergeCell ref="I1242:P1242"/>
    <mergeCell ref="Q1242:X1242"/>
    <mergeCell ref="C1244:H1244"/>
    <mergeCell ref="I1244:J1244"/>
    <mergeCell ref="K1244:P1244"/>
    <mergeCell ref="Q1244:R1244"/>
    <mergeCell ref="S1244:X1244"/>
    <mergeCell ref="C1280:X1280"/>
    <mergeCell ref="F1292:X1292"/>
    <mergeCell ref="F1314:X1314"/>
    <mergeCell ref="F1316:G1316"/>
    <mergeCell ref="J1316:X1316"/>
    <mergeCell ref="I1318:P1318"/>
    <mergeCell ref="Q1318:X1318"/>
    <mergeCell ref="C1312:F1312"/>
    <mergeCell ref="H1312:T1312"/>
    <mergeCell ref="U1312:X1312"/>
    <mergeCell ref="C1295:X1295"/>
    <mergeCell ref="I1299:X1299"/>
    <mergeCell ref="I1301:X1301"/>
    <mergeCell ref="I1303:X1303"/>
    <mergeCell ref="C1306:X1306"/>
    <mergeCell ref="C1309:T1309"/>
    <mergeCell ref="W1309:X1309"/>
    <mergeCell ref="C1320:H1320"/>
    <mergeCell ref="I1320:J1320"/>
    <mergeCell ref="K1320:P1320"/>
    <mergeCell ref="Q1320:R1320"/>
    <mergeCell ref="S1320:X1320"/>
    <mergeCell ref="I1323:J1323"/>
    <mergeCell ref="K1323:P1323"/>
    <mergeCell ref="Q1323:R1323"/>
    <mergeCell ref="S1323:X1323"/>
    <mergeCell ref="C1326:T1326"/>
    <mergeCell ref="I1328:X1328"/>
    <mergeCell ref="C1332:X1332"/>
    <mergeCell ref="C1334:L1334"/>
    <mergeCell ref="N1334:P1334"/>
    <mergeCell ref="T1334:V1334"/>
    <mergeCell ref="C1336:X1336"/>
    <mergeCell ref="C1338:L1338"/>
    <mergeCell ref="N1338:P1338"/>
    <mergeCell ref="T1338:V1338"/>
    <mergeCell ref="C1340:X1340"/>
    <mergeCell ref="T1342:V1342"/>
    <mergeCell ref="N1344:P1344"/>
    <mergeCell ref="T1344:V1344"/>
    <mergeCell ref="C1346:X1346"/>
    <mergeCell ref="C1350:F1350"/>
    <mergeCell ref="G1350:X1350"/>
    <mergeCell ref="M1354:X1354"/>
    <mergeCell ref="C1356:X1356"/>
    <mergeCell ref="F1368:X1368"/>
    <mergeCell ref="F1390:X1390"/>
    <mergeCell ref="F1392:G1392"/>
    <mergeCell ref="J1392:X1392"/>
    <mergeCell ref="I1394:P1394"/>
    <mergeCell ref="Q1394:X1394"/>
    <mergeCell ref="C1396:H1396"/>
    <mergeCell ref="I1396:J1396"/>
    <mergeCell ref="K1396:P1396"/>
    <mergeCell ref="Q1396:R1396"/>
    <mergeCell ref="S1396:X1396"/>
    <mergeCell ref="C1432:X1432"/>
    <mergeCell ref="F1444:X1444"/>
    <mergeCell ref="F1466:X1466"/>
    <mergeCell ref="F1468:G1468"/>
    <mergeCell ref="J1468:X1468"/>
    <mergeCell ref="I1470:P1470"/>
    <mergeCell ref="Q1470:X1470"/>
    <mergeCell ref="C1464:F1464"/>
    <mergeCell ref="H1464:T1464"/>
    <mergeCell ref="U1464:X1464"/>
    <mergeCell ref="C1447:X1447"/>
    <mergeCell ref="I1451:X1451"/>
    <mergeCell ref="I1453:X1453"/>
    <mergeCell ref="I1455:X1455"/>
    <mergeCell ref="C1458:X1458"/>
    <mergeCell ref="C1461:T1461"/>
    <mergeCell ref="W1461:X1461"/>
    <mergeCell ref="C1472:H1472"/>
    <mergeCell ref="I1472:J1472"/>
    <mergeCell ref="K1472:P1472"/>
    <mergeCell ref="Q1472:R1472"/>
    <mergeCell ref="S1472:X1472"/>
    <mergeCell ref="I1475:J1475"/>
    <mergeCell ref="K1475:P1475"/>
    <mergeCell ref="Q1475:R1475"/>
    <mergeCell ref="S1475:X1475"/>
    <mergeCell ref="C1478:T1478"/>
    <mergeCell ref="I1480:X1480"/>
    <mergeCell ref="C1484:X1484"/>
    <mergeCell ref="C1486:L1486"/>
    <mergeCell ref="N1486:P1486"/>
    <mergeCell ref="T1486:V1486"/>
    <mergeCell ref="C1488:X1488"/>
    <mergeCell ref="C1490:L1490"/>
    <mergeCell ref="N1490:P1490"/>
    <mergeCell ref="T1490:V1490"/>
    <mergeCell ref="C1492:X1492"/>
    <mergeCell ref="T1494:V1494"/>
    <mergeCell ref="N1496:P1496"/>
    <mergeCell ref="T1496:V1496"/>
    <mergeCell ref="C1498:X1498"/>
    <mergeCell ref="C1502:F1502"/>
    <mergeCell ref="G1502:X1502"/>
    <mergeCell ref="M1506:X1506"/>
    <mergeCell ref="C1508:X1508"/>
    <mergeCell ref="F1520:X1520"/>
    <mergeCell ref="F1542:X1542"/>
    <mergeCell ref="F1544:G1544"/>
    <mergeCell ref="J1544:X1544"/>
    <mergeCell ref="I1546:P1546"/>
    <mergeCell ref="Q1546:X1546"/>
    <mergeCell ref="C1548:H1548"/>
    <mergeCell ref="I1548:J1548"/>
    <mergeCell ref="K1548:P1548"/>
    <mergeCell ref="Q1548:R1548"/>
    <mergeCell ref="S1548:X1548"/>
    <mergeCell ref="C1584:X1584"/>
    <mergeCell ref="F1596:X1596"/>
    <mergeCell ref="F1618:X1618"/>
    <mergeCell ref="F1620:G1620"/>
    <mergeCell ref="J1620:X1620"/>
    <mergeCell ref="I1622:P1622"/>
    <mergeCell ref="Q1622:X1622"/>
    <mergeCell ref="C1616:F1616"/>
    <mergeCell ref="H1616:T1616"/>
    <mergeCell ref="U1616:X1616"/>
    <mergeCell ref="C1599:X1599"/>
    <mergeCell ref="I1603:X1603"/>
    <mergeCell ref="I1605:X1605"/>
    <mergeCell ref="I1607:X1607"/>
    <mergeCell ref="C1610:X1610"/>
    <mergeCell ref="C1613:T1613"/>
    <mergeCell ref="W1613:X1613"/>
    <mergeCell ref="C1624:H1624"/>
    <mergeCell ref="I1624:J1624"/>
    <mergeCell ref="K1624:P1624"/>
    <mergeCell ref="Q1624:R1624"/>
    <mergeCell ref="S1624:X1624"/>
    <mergeCell ref="I1627:J1627"/>
    <mergeCell ref="K1627:P1627"/>
    <mergeCell ref="Q1627:R1627"/>
    <mergeCell ref="S1627:X1627"/>
    <mergeCell ref="C1630:T1630"/>
    <mergeCell ref="I1632:X1632"/>
    <mergeCell ref="C1636:X1636"/>
    <mergeCell ref="C1638:L1638"/>
    <mergeCell ref="N1638:P1638"/>
    <mergeCell ref="T1638:V1638"/>
    <mergeCell ref="C1640:X1640"/>
    <mergeCell ref="C1642:L1642"/>
    <mergeCell ref="N1642:P1642"/>
    <mergeCell ref="T1642:V1642"/>
    <mergeCell ref="C1644:X1644"/>
    <mergeCell ref="T1646:V1646"/>
    <mergeCell ref="N1648:P1648"/>
    <mergeCell ref="T1648:V1648"/>
    <mergeCell ref="C1650:X1650"/>
    <mergeCell ref="C1654:F1654"/>
    <mergeCell ref="G1654:X1654"/>
    <mergeCell ref="M1658:X1658"/>
    <mergeCell ref="C1660:X1660"/>
    <mergeCell ref="F1672:X1672"/>
    <mergeCell ref="F1694:X1694"/>
    <mergeCell ref="F1696:G1696"/>
    <mergeCell ref="J1696:X1696"/>
    <mergeCell ref="I1698:P1698"/>
    <mergeCell ref="Q1698:X1698"/>
    <mergeCell ref="C1700:H1700"/>
    <mergeCell ref="I1700:J1700"/>
    <mergeCell ref="K1700:P1700"/>
    <mergeCell ref="Q1700:R1700"/>
    <mergeCell ref="S1700:X1700"/>
    <mergeCell ref="C1765:T1765"/>
    <mergeCell ref="W1765:X1765"/>
    <mergeCell ref="F1770:X1770"/>
    <mergeCell ref="F1772:G1772"/>
    <mergeCell ref="J1772:X1772"/>
    <mergeCell ref="I1774:P1774"/>
    <mergeCell ref="Q1774:X1774"/>
    <mergeCell ref="C1776:H1776"/>
    <mergeCell ref="M1810:X1810"/>
    <mergeCell ref="C1812:X1812"/>
    <mergeCell ref="F1824:X1824"/>
    <mergeCell ref="I1776:J1776"/>
    <mergeCell ref="K1776:P1776"/>
    <mergeCell ref="Q1776:R1776"/>
    <mergeCell ref="S1776:X1776"/>
    <mergeCell ref="C1827:X1827"/>
    <mergeCell ref="I1831:X1831"/>
    <mergeCell ref="C1792:X1792"/>
    <mergeCell ref="C1794:L1794"/>
    <mergeCell ref="N1794:P1794"/>
    <mergeCell ref="T1794:V1794"/>
    <mergeCell ref="C1796:X1796"/>
    <mergeCell ref="T1798:V1798"/>
    <mergeCell ref="N1800:P1800"/>
    <mergeCell ref="T1800:V1800"/>
    <mergeCell ref="C1802:X1802"/>
    <mergeCell ref="C1806:F1806"/>
    <mergeCell ref="G1806:X1806"/>
    <mergeCell ref="I1779:J1779"/>
    <mergeCell ref="K1779:P1779"/>
    <mergeCell ref="Q1779:R1779"/>
    <mergeCell ref="S1779:X1779"/>
    <mergeCell ref="Q1850:X1850"/>
    <mergeCell ref="C1868:X1868"/>
    <mergeCell ref="C1870:L1870"/>
    <mergeCell ref="N1870:P1870"/>
    <mergeCell ref="T1870:V1870"/>
    <mergeCell ref="I1855:J1855"/>
    <mergeCell ref="K1855:P1855"/>
    <mergeCell ref="Q1855:R1855"/>
    <mergeCell ref="S1855:X1855"/>
    <mergeCell ref="C1858:T1858"/>
    <mergeCell ref="I1860:X1860"/>
    <mergeCell ref="C1864:X1864"/>
    <mergeCell ref="C1866:L1866"/>
    <mergeCell ref="N1866:P1866"/>
    <mergeCell ref="T1866:V1866"/>
    <mergeCell ref="C1844:F1844"/>
    <mergeCell ref="H1844:T1844"/>
    <mergeCell ref="U1844:X1844"/>
    <mergeCell ref="C1852:H1852"/>
    <mergeCell ref="I1852:J1852"/>
    <mergeCell ref="K1852:P1852"/>
    <mergeCell ref="Q1852:R1852"/>
    <mergeCell ref="S1852:X1852"/>
    <mergeCell ref="I2063:X2063"/>
    <mergeCell ref="C2066:X2066"/>
    <mergeCell ref="C2069:T2069"/>
    <mergeCell ref="W2069:X2069"/>
    <mergeCell ref="C2010:T2010"/>
    <mergeCell ref="I2012:X2012"/>
    <mergeCell ref="C2016:X2016"/>
    <mergeCell ref="C2018:L2018"/>
    <mergeCell ref="C1996:F1996"/>
    <mergeCell ref="H1996:T1996"/>
    <mergeCell ref="U1996:X1996"/>
    <mergeCell ref="N2018:P2018"/>
    <mergeCell ref="T2018:V2018"/>
    <mergeCell ref="C2020:X2020"/>
    <mergeCell ref="C2022:L2022"/>
    <mergeCell ref="N2022:P2022"/>
    <mergeCell ref="T2022:V2022"/>
    <mergeCell ref="C2024:X2024"/>
    <mergeCell ref="T2026:V2026"/>
    <mergeCell ref="I2007:J2007"/>
    <mergeCell ref="K2007:P2007"/>
    <mergeCell ref="Q2007:R2007"/>
    <mergeCell ref="S2007:X2007"/>
    <mergeCell ref="C2030:X2030"/>
    <mergeCell ref="C2034:F2034"/>
    <mergeCell ref="G2034:X2034"/>
    <mergeCell ref="M2038:X2038"/>
    <mergeCell ref="C2040:X2040"/>
    <mergeCell ref="F2052:X2052"/>
    <mergeCell ref="C2055:X2055"/>
    <mergeCell ref="I2059:X2059"/>
    <mergeCell ref="I2061:X2061"/>
    <mergeCell ref="C2098:L2098"/>
    <mergeCell ref="N2098:P2098"/>
    <mergeCell ref="T2098:V2098"/>
    <mergeCell ref="C2100:X2100"/>
    <mergeCell ref="T2102:V2102"/>
    <mergeCell ref="N2104:P2104"/>
    <mergeCell ref="T2104:V2104"/>
    <mergeCell ref="C2106:X2106"/>
    <mergeCell ref="C2110:F2110"/>
    <mergeCell ref="G2110:X2110"/>
    <mergeCell ref="M2114:X2114"/>
    <mergeCell ref="C2116:X2116"/>
    <mergeCell ref="F2128:X2128"/>
    <mergeCell ref="C2131:X2131"/>
    <mergeCell ref="I2135:X2135"/>
    <mergeCell ref="I2137:X2137"/>
    <mergeCell ref="C2096:X2096"/>
    <mergeCell ref="I2139:X2139"/>
    <mergeCell ref="C2145:T2145"/>
    <mergeCell ref="W2145:X2145"/>
    <mergeCell ref="F2150:X2150"/>
    <mergeCell ref="F2152:G2152"/>
    <mergeCell ref="J2152:X2152"/>
    <mergeCell ref="I2154:P2154"/>
    <mergeCell ref="Q2154:X2154"/>
    <mergeCell ref="C2156:H2156"/>
    <mergeCell ref="I2156:J2156"/>
    <mergeCell ref="K2156:P2156"/>
    <mergeCell ref="Q2156:R2156"/>
    <mergeCell ref="S2156:X2156"/>
    <mergeCell ref="I2159:J2159"/>
    <mergeCell ref="K2159:P2159"/>
    <mergeCell ref="Q2159:R2159"/>
    <mergeCell ref="S2159:X2159"/>
    <mergeCell ref="C2148:F2148"/>
    <mergeCell ref="H2148:T2148"/>
    <mergeCell ref="U2148:X2148"/>
    <mergeCell ref="C2142:X2142"/>
    <mergeCell ref="C2162:T2162"/>
    <mergeCell ref="I2164:X2164"/>
    <mergeCell ref="C2168:X2168"/>
    <mergeCell ref="C2170:L2170"/>
    <mergeCell ref="N2170:P2170"/>
    <mergeCell ref="T2170:V2170"/>
    <mergeCell ref="C2172:X2172"/>
    <mergeCell ref="C2174:L2174"/>
    <mergeCell ref="N2174:P2174"/>
    <mergeCell ref="T2174:V2174"/>
    <mergeCell ref="C2176:X2176"/>
    <mergeCell ref="T2178:V2178"/>
    <mergeCell ref="N2180:P2180"/>
    <mergeCell ref="T2180:V2180"/>
    <mergeCell ref="C2182:X2182"/>
    <mergeCell ref="C2186:F2186"/>
    <mergeCell ref="G2186:X2186"/>
    <mergeCell ref="M2190:X2190"/>
    <mergeCell ref="C2192:X2192"/>
    <mergeCell ref="F2204:X2204"/>
    <mergeCell ref="C2207:X2207"/>
    <mergeCell ref="I2211:X2211"/>
    <mergeCell ref="I2213:X2213"/>
    <mergeCell ref="I2215:X2215"/>
    <mergeCell ref="C2218:X2218"/>
    <mergeCell ref="C2221:T2221"/>
    <mergeCell ref="W2221:X2221"/>
    <mergeCell ref="F2226:X2226"/>
    <mergeCell ref="F2228:G2228"/>
    <mergeCell ref="J2228:X2228"/>
    <mergeCell ref="I2230:P2230"/>
    <mergeCell ref="Q2230:X2230"/>
    <mergeCell ref="C2232:H2232"/>
    <mergeCell ref="I2232:J2232"/>
    <mergeCell ref="K2232:P2232"/>
    <mergeCell ref="Q2232:R2232"/>
    <mergeCell ref="S2232:X2232"/>
    <mergeCell ref="C2224:F2224"/>
    <mergeCell ref="H2224:T2224"/>
    <mergeCell ref="U2224:X2224"/>
    <mergeCell ref="C2258:X2258"/>
    <mergeCell ref="C2262:F2262"/>
    <mergeCell ref="G2262:X2262"/>
    <mergeCell ref="M2266:X2266"/>
    <mergeCell ref="C2268:X2268"/>
    <mergeCell ref="F2280:X2280"/>
    <mergeCell ref="C2283:X2283"/>
    <mergeCell ref="I2287:X2287"/>
    <mergeCell ref="I2289:X2289"/>
    <mergeCell ref="I2291:X2291"/>
    <mergeCell ref="C2294:X2294"/>
    <mergeCell ref="C2297:T2297"/>
    <mergeCell ref="W2297:X2297"/>
    <mergeCell ref="I2235:J2235"/>
    <mergeCell ref="K2235:P2235"/>
    <mergeCell ref="Q2235:R2235"/>
    <mergeCell ref="S2235:X2235"/>
    <mergeCell ref="C2238:T2238"/>
    <mergeCell ref="I2240:X2240"/>
    <mergeCell ref="C2244:X2244"/>
    <mergeCell ref="C2246:L2246"/>
    <mergeCell ref="N2246:P2246"/>
    <mergeCell ref="T2246:V2246"/>
    <mergeCell ref="C2248:X2248"/>
    <mergeCell ref="C2250:L2250"/>
    <mergeCell ref="N2250:P2250"/>
    <mergeCell ref="T2250:V2250"/>
    <mergeCell ref="C2252:X2252"/>
    <mergeCell ref="T2254:V2254"/>
    <mergeCell ref="N2256:P2256"/>
    <mergeCell ref="T2256:V2256"/>
  </mergeCells>
  <conditionalFormatting sqref="D73">
    <cfRule type="cellIs" dxfId="729" priority="1236" operator="equal">
      <formula>"?"</formula>
    </cfRule>
  </conditionalFormatting>
  <conditionalFormatting sqref="D75">
    <cfRule type="cellIs" dxfId="728" priority="1235" operator="equal">
      <formula>"?"</formula>
    </cfRule>
  </conditionalFormatting>
  <conditionalFormatting sqref="N71">
    <cfRule type="cellIs" dxfId="727" priority="1232" operator="equal">
      <formula>"?"</formula>
    </cfRule>
  </conditionalFormatting>
  <conditionalFormatting sqref="D71">
    <cfRule type="cellIs" dxfId="726" priority="1237" operator="equal">
      <formula>"?"</formula>
    </cfRule>
  </conditionalFormatting>
  <conditionalFormatting sqref="D67">
    <cfRule type="cellIs" dxfId="725" priority="1239" operator="equal">
      <formula>"?"</formula>
    </cfRule>
  </conditionalFormatting>
  <conditionalFormatting sqref="D69">
    <cfRule type="cellIs" dxfId="724" priority="1238" operator="equal">
      <formula>"?"</formula>
    </cfRule>
  </conditionalFormatting>
  <conditionalFormatting sqref="I73">
    <cfRule type="cellIs" dxfId="723" priority="1234" operator="equal">
      <formula>"?"</formula>
    </cfRule>
  </conditionalFormatting>
  <conditionalFormatting sqref="N73">
    <cfRule type="cellIs" dxfId="722" priority="1231" operator="equal">
      <formula>"?"</formula>
    </cfRule>
  </conditionalFormatting>
  <conditionalFormatting sqref="X110">
    <cfRule type="cellIs" dxfId="721" priority="600" operator="equal">
      <formula>"?"</formula>
    </cfRule>
  </conditionalFormatting>
  <conditionalFormatting sqref="Q114">
    <cfRule type="cellIs" dxfId="720" priority="598" operator="equal">
      <formula>"?"</formula>
    </cfRule>
  </conditionalFormatting>
  <conditionalFormatting sqref="V110">
    <cfRule type="cellIs" dxfId="719" priority="599" operator="equal">
      <formula>"?"</formula>
    </cfRule>
  </conditionalFormatting>
  <conditionalFormatting sqref="T114">
    <cfRule type="cellIs" dxfId="718" priority="597" operator="equal">
      <formula>"?"</formula>
    </cfRule>
  </conditionalFormatting>
  <conditionalFormatting sqref="W114">
    <cfRule type="cellIs" dxfId="717" priority="596" operator="equal">
      <formula>"?"</formula>
    </cfRule>
  </conditionalFormatting>
  <conditionalFormatting sqref="D142">
    <cfRule type="cellIs" dxfId="716" priority="595" operator="equal">
      <formula>"?"</formula>
    </cfRule>
  </conditionalFormatting>
  <conditionalFormatting sqref="X35">
    <cfRule type="cellIs" dxfId="715" priority="1244" operator="equal">
      <formula>"?"</formula>
    </cfRule>
  </conditionalFormatting>
  <conditionalFormatting sqref="V35">
    <cfRule type="cellIs" dxfId="714" priority="1243" operator="equal">
      <formula>"?"</formula>
    </cfRule>
  </conditionalFormatting>
  <conditionalFormatting sqref="Q39">
    <cfRule type="cellIs" dxfId="713" priority="1242" operator="equal">
      <formula>"?"</formula>
    </cfRule>
  </conditionalFormatting>
  <conditionalFormatting sqref="T39">
    <cfRule type="cellIs" dxfId="712" priority="1241" operator="equal">
      <formula>"?"</formula>
    </cfRule>
  </conditionalFormatting>
  <conditionalFormatting sqref="W39">
    <cfRule type="cellIs" dxfId="711" priority="1240" operator="equal">
      <formula>"?"</formula>
    </cfRule>
  </conditionalFormatting>
  <conditionalFormatting sqref="I75">
    <cfRule type="cellIs" dxfId="710" priority="1233" operator="equal">
      <formula>"?"</formula>
    </cfRule>
  </conditionalFormatting>
  <conditionalFormatting sqref="N75">
    <cfRule type="cellIs" dxfId="709" priority="1230" operator="equal">
      <formula>"?"</formula>
    </cfRule>
  </conditionalFormatting>
  <conditionalFormatting sqref="C59:D59">
    <cfRule type="cellIs" dxfId="708" priority="1215" operator="equal">
      <formula>"?"</formula>
    </cfRule>
  </conditionalFormatting>
  <conditionalFormatting sqref="I29:J29">
    <cfRule type="cellIs" dxfId="707" priority="1214" operator="equal">
      <formula>"?"</formula>
    </cfRule>
  </conditionalFormatting>
  <conditionalFormatting sqref="Q29:R29">
    <cfRule type="cellIs" dxfId="706" priority="1213" operator="equal">
      <formula>"?"</formula>
    </cfRule>
  </conditionalFormatting>
  <conditionalFormatting sqref="I32:J32">
    <cfRule type="cellIs" dxfId="705" priority="1212" operator="equal">
      <formula>"?"</formula>
    </cfRule>
  </conditionalFormatting>
  <conditionalFormatting sqref="Q32:R32">
    <cfRule type="cellIs" dxfId="704" priority="1211" operator="equal">
      <formula>"?"</formula>
    </cfRule>
  </conditionalFormatting>
  <conditionalFormatting sqref="W93:X93">
    <cfRule type="cellIs" dxfId="703" priority="1210" operator="equal">
      <formula>"?"</formula>
    </cfRule>
  </conditionalFormatting>
  <conditionalFormatting sqref="W169:X169">
    <cfRule type="cellIs" dxfId="702" priority="1189" operator="equal">
      <formula>"?"</formula>
    </cfRule>
  </conditionalFormatting>
  <conditionalFormatting sqref="D144">
    <cfRule type="cellIs" dxfId="701" priority="594" operator="equal">
      <formula>"?"</formula>
    </cfRule>
  </conditionalFormatting>
  <conditionalFormatting sqref="W245:X245">
    <cfRule type="cellIs" dxfId="700" priority="1168" operator="equal">
      <formula>"?"</formula>
    </cfRule>
  </conditionalFormatting>
  <conditionalFormatting sqref="D146">
    <cfRule type="cellIs" dxfId="699" priority="593" operator="equal">
      <formula>"?"</formula>
    </cfRule>
  </conditionalFormatting>
  <conditionalFormatting sqref="W321:X321">
    <cfRule type="cellIs" dxfId="698" priority="1147" operator="equal">
      <formula>"?"</formula>
    </cfRule>
  </conditionalFormatting>
  <conditionalFormatting sqref="D148">
    <cfRule type="cellIs" dxfId="697" priority="592" operator="equal">
      <formula>"?"</formula>
    </cfRule>
  </conditionalFormatting>
  <conditionalFormatting sqref="W397:X397">
    <cfRule type="cellIs" dxfId="696" priority="1126" operator="equal">
      <formula>"?"</formula>
    </cfRule>
  </conditionalFormatting>
  <conditionalFormatting sqref="D150">
    <cfRule type="cellIs" dxfId="695" priority="591" operator="equal">
      <formula>"?"</formula>
    </cfRule>
  </conditionalFormatting>
  <conditionalFormatting sqref="W473:X473">
    <cfRule type="cellIs" dxfId="694" priority="1105" operator="equal">
      <formula>"?"</formula>
    </cfRule>
  </conditionalFormatting>
  <conditionalFormatting sqref="I148">
    <cfRule type="cellIs" dxfId="693" priority="590" operator="equal">
      <formula>"?"</formula>
    </cfRule>
  </conditionalFormatting>
  <conditionalFormatting sqref="C134:D134">
    <cfRule type="cellIs" dxfId="692" priority="585" operator="equal">
      <formula>"?"</formula>
    </cfRule>
  </conditionalFormatting>
  <conditionalFormatting sqref="W549:X549">
    <cfRule type="cellIs" dxfId="691" priority="1084" operator="equal">
      <formula>"?"</formula>
    </cfRule>
  </conditionalFormatting>
  <conditionalFormatting sqref="I150">
    <cfRule type="cellIs" dxfId="690" priority="589" operator="equal">
      <formula>"?"</formula>
    </cfRule>
  </conditionalFormatting>
  <conditionalFormatting sqref="I104:J104">
    <cfRule type="cellIs" dxfId="689" priority="584" operator="equal">
      <formula>"?"</formula>
    </cfRule>
  </conditionalFormatting>
  <conditionalFormatting sqref="W625:X625">
    <cfRule type="cellIs" dxfId="688" priority="1063" operator="equal">
      <formula>"?"</formula>
    </cfRule>
  </conditionalFormatting>
  <conditionalFormatting sqref="N146">
    <cfRule type="cellIs" dxfId="687" priority="588" operator="equal">
      <formula>"?"</formula>
    </cfRule>
  </conditionalFormatting>
  <conditionalFormatting sqref="Q104:R104">
    <cfRule type="cellIs" dxfId="686" priority="583" operator="equal">
      <formula>"?"</formula>
    </cfRule>
  </conditionalFormatting>
  <conditionalFormatting sqref="W701:X701">
    <cfRule type="cellIs" dxfId="685" priority="1042" operator="equal">
      <formula>"?"</formula>
    </cfRule>
  </conditionalFormatting>
  <conditionalFormatting sqref="N148">
    <cfRule type="cellIs" dxfId="684" priority="587" operator="equal">
      <formula>"?"</formula>
    </cfRule>
  </conditionalFormatting>
  <conditionalFormatting sqref="I107:J107">
    <cfRule type="cellIs" dxfId="683" priority="582" operator="equal">
      <formula>"?"</formula>
    </cfRule>
  </conditionalFormatting>
  <conditionalFormatting sqref="W777:X777">
    <cfRule type="cellIs" dxfId="682" priority="1021" operator="equal">
      <formula>"?"</formula>
    </cfRule>
  </conditionalFormatting>
  <conditionalFormatting sqref="N150">
    <cfRule type="cellIs" dxfId="681" priority="586" operator="equal">
      <formula>"?"</formula>
    </cfRule>
  </conditionalFormatting>
  <conditionalFormatting sqref="Q107:R107">
    <cfRule type="cellIs" dxfId="680" priority="581" operator="equal">
      <formula>"?"</formula>
    </cfRule>
  </conditionalFormatting>
  <conditionalFormatting sqref="W853:X853">
    <cfRule type="cellIs" dxfId="679" priority="1000" operator="equal">
      <formula>"?"</formula>
    </cfRule>
  </conditionalFormatting>
  <conditionalFormatting sqref="W929:X929">
    <cfRule type="cellIs" dxfId="678" priority="979" operator="equal">
      <formula>"?"</formula>
    </cfRule>
  </conditionalFormatting>
  <conditionalFormatting sqref="W1005:X1005">
    <cfRule type="cellIs" dxfId="677" priority="958" operator="equal">
      <formula>"?"</formula>
    </cfRule>
  </conditionalFormatting>
  <conditionalFormatting sqref="W1081:X1081">
    <cfRule type="cellIs" dxfId="676" priority="937" operator="equal">
      <formula>"?"</formula>
    </cfRule>
  </conditionalFormatting>
  <conditionalFormatting sqref="W1157:X1157">
    <cfRule type="cellIs" dxfId="675" priority="916" operator="equal">
      <formula>"?"</formula>
    </cfRule>
  </conditionalFormatting>
  <conditionalFormatting sqref="W1233:X1233">
    <cfRule type="cellIs" dxfId="674" priority="895" operator="equal">
      <formula>"?"</formula>
    </cfRule>
  </conditionalFormatting>
  <conditionalFormatting sqref="X186">
    <cfRule type="cellIs" dxfId="673" priority="580" operator="equal">
      <formula>"?"</formula>
    </cfRule>
  </conditionalFormatting>
  <conditionalFormatting sqref="W1309:X1309">
    <cfRule type="cellIs" dxfId="672" priority="874" operator="equal">
      <formula>"?"</formula>
    </cfRule>
  </conditionalFormatting>
  <conditionalFormatting sqref="V186">
    <cfRule type="cellIs" dxfId="671" priority="579" operator="equal">
      <formula>"?"</formula>
    </cfRule>
  </conditionalFormatting>
  <conditionalFormatting sqref="W1385:X1385">
    <cfRule type="cellIs" dxfId="670" priority="853" operator="equal">
      <formula>"?"</formula>
    </cfRule>
  </conditionalFormatting>
  <conditionalFormatting sqref="Q190">
    <cfRule type="cellIs" dxfId="669" priority="578" operator="equal">
      <formula>"?"</formula>
    </cfRule>
  </conditionalFormatting>
  <conditionalFormatting sqref="W1461:X1461">
    <cfRule type="cellIs" dxfId="668" priority="832" operator="equal">
      <formula>"?"</formula>
    </cfRule>
  </conditionalFormatting>
  <conditionalFormatting sqref="T190">
    <cfRule type="cellIs" dxfId="667" priority="577" operator="equal">
      <formula>"?"</formula>
    </cfRule>
  </conditionalFormatting>
  <conditionalFormatting sqref="W1537:X1537">
    <cfRule type="cellIs" dxfId="666" priority="811" operator="equal">
      <formula>"?"</formula>
    </cfRule>
  </conditionalFormatting>
  <conditionalFormatting sqref="W190">
    <cfRule type="cellIs" dxfId="665" priority="576" operator="equal">
      <formula>"?"</formula>
    </cfRule>
  </conditionalFormatting>
  <conditionalFormatting sqref="W1613:X1613">
    <cfRule type="cellIs" dxfId="664" priority="790" operator="equal">
      <formula>"?"</formula>
    </cfRule>
  </conditionalFormatting>
  <conditionalFormatting sqref="D218">
    <cfRule type="cellIs" dxfId="663" priority="575" operator="equal">
      <formula>"?"</formula>
    </cfRule>
  </conditionalFormatting>
  <conditionalFormatting sqref="W1689:X1689">
    <cfRule type="cellIs" dxfId="662" priority="769" operator="equal">
      <formula>"?"</formula>
    </cfRule>
  </conditionalFormatting>
  <conditionalFormatting sqref="D220">
    <cfRule type="cellIs" dxfId="661" priority="574" operator="equal">
      <formula>"?"</formula>
    </cfRule>
  </conditionalFormatting>
  <conditionalFormatting sqref="W1765:X1765">
    <cfRule type="cellIs" dxfId="660" priority="748" operator="equal">
      <formula>"?"</formula>
    </cfRule>
  </conditionalFormatting>
  <conditionalFormatting sqref="W1841:X1841">
    <cfRule type="cellIs" dxfId="659" priority="727" operator="equal">
      <formula>"?"</formula>
    </cfRule>
  </conditionalFormatting>
  <conditionalFormatting sqref="W1917:X1917">
    <cfRule type="cellIs" dxfId="658" priority="706" operator="equal">
      <formula>"?"</formula>
    </cfRule>
  </conditionalFormatting>
  <conditionalFormatting sqref="W1993:X1993">
    <cfRule type="cellIs" dxfId="657" priority="685" operator="equal">
      <formula>"?"</formula>
    </cfRule>
  </conditionalFormatting>
  <conditionalFormatting sqref="W2069:X2069">
    <cfRule type="cellIs" dxfId="656" priority="664" operator="equal">
      <formula>"?"</formula>
    </cfRule>
  </conditionalFormatting>
  <conditionalFormatting sqref="W2145:X2145">
    <cfRule type="cellIs" dxfId="655" priority="643" operator="equal">
      <formula>"?"</formula>
    </cfRule>
  </conditionalFormatting>
  <conditionalFormatting sqref="W2221:X2221">
    <cfRule type="cellIs" dxfId="654" priority="622" operator="equal">
      <formula>"?"</formula>
    </cfRule>
  </conditionalFormatting>
  <conditionalFormatting sqref="W2297:X2297">
    <cfRule type="cellIs" dxfId="653" priority="601" operator="equal">
      <formula>"?"</formula>
    </cfRule>
  </conditionalFormatting>
  <conditionalFormatting sqref="D224">
    <cfRule type="cellIs" dxfId="652" priority="572" operator="equal">
      <formula>"?"</formula>
    </cfRule>
  </conditionalFormatting>
  <conditionalFormatting sqref="D226">
    <cfRule type="cellIs" dxfId="651" priority="571" operator="equal">
      <formula>"?"</formula>
    </cfRule>
  </conditionalFormatting>
  <conditionalFormatting sqref="N222">
    <cfRule type="cellIs" dxfId="650" priority="568" operator="equal">
      <formula>"?"</formula>
    </cfRule>
  </conditionalFormatting>
  <conditionalFormatting sqref="D222">
    <cfRule type="cellIs" dxfId="649" priority="573" operator="equal">
      <formula>"?"</formula>
    </cfRule>
  </conditionalFormatting>
  <conditionalFormatting sqref="I224">
    <cfRule type="cellIs" dxfId="648" priority="570" operator="equal">
      <formula>"?"</formula>
    </cfRule>
  </conditionalFormatting>
  <conditionalFormatting sqref="N224">
    <cfRule type="cellIs" dxfId="647" priority="567" operator="equal">
      <formula>"?"</formula>
    </cfRule>
  </conditionalFormatting>
  <conditionalFormatting sqref="I226">
    <cfRule type="cellIs" dxfId="646" priority="569" operator="equal">
      <formula>"?"</formula>
    </cfRule>
  </conditionalFormatting>
  <conditionalFormatting sqref="N226">
    <cfRule type="cellIs" dxfId="645" priority="566" operator="equal">
      <formula>"?"</formula>
    </cfRule>
  </conditionalFormatting>
  <conditionalFormatting sqref="C210:D210">
    <cfRule type="cellIs" dxfId="644" priority="565" operator="equal">
      <formula>"?"</formula>
    </cfRule>
  </conditionalFormatting>
  <conditionalFormatting sqref="I180:J180">
    <cfRule type="cellIs" dxfId="643" priority="564" operator="equal">
      <formula>"?"</formula>
    </cfRule>
  </conditionalFormatting>
  <conditionalFormatting sqref="Q180:R180">
    <cfRule type="cellIs" dxfId="642" priority="563" operator="equal">
      <formula>"?"</formula>
    </cfRule>
  </conditionalFormatting>
  <conditionalFormatting sqref="I183:J183">
    <cfRule type="cellIs" dxfId="641" priority="562" operator="equal">
      <formula>"?"</formula>
    </cfRule>
  </conditionalFormatting>
  <conditionalFormatting sqref="Q183:R183">
    <cfRule type="cellIs" dxfId="640" priority="561" operator="equal">
      <formula>"?"</formula>
    </cfRule>
  </conditionalFormatting>
  <conditionalFormatting sqref="D300">
    <cfRule type="cellIs" dxfId="639" priority="552" operator="equal">
      <formula>"?"</formula>
    </cfRule>
  </conditionalFormatting>
  <conditionalFormatting sqref="D302">
    <cfRule type="cellIs" dxfId="638" priority="551" operator="equal">
      <formula>"?"</formula>
    </cfRule>
  </conditionalFormatting>
  <conditionalFormatting sqref="N298">
    <cfRule type="cellIs" dxfId="637" priority="548" operator="equal">
      <formula>"?"</formula>
    </cfRule>
  </conditionalFormatting>
  <conditionalFormatting sqref="D298">
    <cfRule type="cellIs" dxfId="636" priority="553" operator="equal">
      <formula>"?"</formula>
    </cfRule>
  </conditionalFormatting>
  <conditionalFormatting sqref="D294">
    <cfRule type="cellIs" dxfId="635" priority="555" operator="equal">
      <formula>"?"</formula>
    </cfRule>
  </conditionalFormatting>
  <conditionalFormatting sqref="D296">
    <cfRule type="cellIs" dxfId="634" priority="554" operator="equal">
      <formula>"?"</formula>
    </cfRule>
  </conditionalFormatting>
  <conditionalFormatting sqref="I300">
    <cfRule type="cellIs" dxfId="633" priority="550" operator="equal">
      <formula>"?"</formula>
    </cfRule>
  </conditionalFormatting>
  <conditionalFormatting sqref="N300">
    <cfRule type="cellIs" dxfId="632" priority="547" operator="equal">
      <formula>"?"</formula>
    </cfRule>
  </conditionalFormatting>
  <conditionalFormatting sqref="X262">
    <cfRule type="cellIs" dxfId="631" priority="560" operator="equal">
      <formula>"?"</formula>
    </cfRule>
  </conditionalFormatting>
  <conditionalFormatting sqref="V262">
    <cfRule type="cellIs" dxfId="630" priority="559" operator="equal">
      <formula>"?"</formula>
    </cfRule>
  </conditionalFormatting>
  <conditionalFormatting sqref="Q266">
    <cfRule type="cellIs" dxfId="629" priority="558" operator="equal">
      <formula>"?"</formula>
    </cfRule>
  </conditionalFormatting>
  <conditionalFormatting sqref="T266">
    <cfRule type="cellIs" dxfId="628" priority="557" operator="equal">
      <formula>"?"</formula>
    </cfRule>
  </conditionalFormatting>
  <conditionalFormatting sqref="W266">
    <cfRule type="cellIs" dxfId="627" priority="556" operator="equal">
      <formula>"?"</formula>
    </cfRule>
  </conditionalFormatting>
  <conditionalFormatting sqref="I302">
    <cfRule type="cellIs" dxfId="626" priority="549" operator="equal">
      <formula>"?"</formula>
    </cfRule>
  </conditionalFormatting>
  <conditionalFormatting sqref="N302">
    <cfRule type="cellIs" dxfId="625" priority="546" operator="equal">
      <formula>"?"</formula>
    </cfRule>
  </conditionalFormatting>
  <conditionalFormatting sqref="C286:D286">
    <cfRule type="cellIs" dxfId="624" priority="545" operator="equal">
      <formula>"?"</formula>
    </cfRule>
  </conditionalFormatting>
  <conditionalFormatting sqref="I256:J256">
    <cfRule type="cellIs" dxfId="623" priority="544" operator="equal">
      <formula>"?"</formula>
    </cfRule>
  </conditionalFormatting>
  <conditionalFormatting sqref="Q256:R256">
    <cfRule type="cellIs" dxfId="622" priority="543" operator="equal">
      <formula>"?"</formula>
    </cfRule>
  </conditionalFormatting>
  <conditionalFormatting sqref="I259:J259">
    <cfRule type="cellIs" dxfId="621" priority="542" operator="equal">
      <formula>"?"</formula>
    </cfRule>
  </conditionalFormatting>
  <conditionalFormatting sqref="Q259:R259">
    <cfRule type="cellIs" dxfId="620" priority="541" operator="equal">
      <formula>"?"</formula>
    </cfRule>
  </conditionalFormatting>
  <conditionalFormatting sqref="D376">
    <cfRule type="cellIs" dxfId="619" priority="532" operator="equal">
      <formula>"?"</formula>
    </cfRule>
  </conditionalFormatting>
  <conditionalFormatting sqref="D378">
    <cfRule type="cellIs" dxfId="618" priority="531" operator="equal">
      <formula>"?"</formula>
    </cfRule>
  </conditionalFormatting>
  <conditionalFormatting sqref="N374">
    <cfRule type="cellIs" dxfId="617" priority="528" operator="equal">
      <formula>"?"</formula>
    </cfRule>
  </conditionalFormatting>
  <conditionalFormatting sqref="D374">
    <cfRule type="cellIs" dxfId="616" priority="533" operator="equal">
      <formula>"?"</formula>
    </cfRule>
  </conditionalFormatting>
  <conditionalFormatting sqref="D370">
    <cfRule type="cellIs" dxfId="615" priority="535" operator="equal">
      <formula>"?"</formula>
    </cfRule>
  </conditionalFormatting>
  <conditionalFormatting sqref="D372">
    <cfRule type="cellIs" dxfId="614" priority="534" operator="equal">
      <formula>"?"</formula>
    </cfRule>
  </conditionalFormatting>
  <conditionalFormatting sqref="I376">
    <cfRule type="cellIs" dxfId="613" priority="530" operator="equal">
      <formula>"?"</formula>
    </cfRule>
  </conditionalFormatting>
  <conditionalFormatting sqref="N376">
    <cfRule type="cellIs" dxfId="612" priority="527" operator="equal">
      <formula>"?"</formula>
    </cfRule>
  </conditionalFormatting>
  <conditionalFormatting sqref="X338">
    <cfRule type="cellIs" dxfId="611" priority="540" operator="equal">
      <formula>"?"</formula>
    </cfRule>
  </conditionalFormatting>
  <conditionalFormatting sqref="V338">
    <cfRule type="cellIs" dxfId="610" priority="539" operator="equal">
      <formula>"?"</formula>
    </cfRule>
  </conditionalFormatting>
  <conditionalFormatting sqref="Q342">
    <cfRule type="cellIs" dxfId="609" priority="538" operator="equal">
      <formula>"?"</formula>
    </cfRule>
  </conditionalFormatting>
  <conditionalFormatting sqref="T342">
    <cfRule type="cellIs" dxfId="608" priority="537" operator="equal">
      <formula>"?"</formula>
    </cfRule>
  </conditionalFormatting>
  <conditionalFormatting sqref="W342">
    <cfRule type="cellIs" dxfId="607" priority="536" operator="equal">
      <formula>"?"</formula>
    </cfRule>
  </conditionalFormatting>
  <conditionalFormatting sqref="I378">
    <cfRule type="cellIs" dxfId="606" priority="529" operator="equal">
      <formula>"?"</formula>
    </cfRule>
  </conditionalFormatting>
  <conditionalFormatting sqref="N378">
    <cfRule type="cellIs" dxfId="605" priority="526" operator="equal">
      <formula>"?"</formula>
    </cfRule>
  </conditionalFormatting>
  <conditionalFormatting sqref="C362:D362">
    <cfRule type="cellIs" dxfId="604" priority="525" operator="equal">
      <formula>"?"</formula>
    </cfRule>
  </conditionalFormatting>
  <conditionalFormatting sqref="I332:J332">
    <cfRule type="cellIs" dxfId="603" priority="524" operator="equal">
      <formula>"?"</formula>
    </cfRule>
  </conditionalFormatting>
  <conditionalFormatting sqref="Q332:R332">
    <cfRule type="cellIs" dxfId="602" priority="523" operator="equal">
      <formula>"?"</formula>
    </cfRule>
  </conditionalFormatting>
  <conditionalFormatting sqref="I335:J335">
    <cfRule type="cellIs" dxfId="601" priority="522" operator="equal">
      <formula>"?"</formula>
    </cfRule>
  </conditionalFormatting>
  <conditionalFormatting sqref="Q335:R335">
    <cfRule type="cellIs" dxfId="600" priority="521" operator="equal">
      <formula>"?"</formula>
    </cfRule>
  </conditionalFormatting>
  <conditionalFormatting sqref="D452">
    <cfRule type="cellIs" dxfId="599" priority="512" operator="equal">
      <formula>"?"</formula>
    </cfRule>
  </conditionalFormatting>
  <conditionalFormatting sqref="D454">
    <cfRule type="cellIs" dxfId="598" priority="511" operator="equal">
      <formula>"?"</formula>
    </cfRule>
  </conditionalFormatting>
  <conditionalFormatting sqref="N450">
    <cfRule type="cellIs" dxfId="597" priority="508" operator="equal">
      <formula>"?"</formula>
    </cfRule>
  </conditionalFormatting>
  <conditionalFormatting sqref="D450">
    <cfRule type="cellIs" dxfId="596" priority="513" operator="equal">
      <formula>"?"</formula>
    </cfRule>
  </conditionalFormatting>
  <conditionalFormatting sqref="D446">
    <cfRule type="cellIs" dxfId="595" priority="515" operator="equal">
      <formula>"?"</formula>
    </cfRule>
  </conditionalFormatting>
  <conditionalFormatting sqref="D448">
    <cfRule type="cellIs" dxfId="594" priority="514" operator="equal">
      <formula>"?"</formula>
    </cfRule>
  </conditionalFormatting>
  <conditionalFormatting sqref="I452">
    <cfRule type="cellIs" dxfId="593" priority="510" operator="equal">
      <formula>"?"</formula>
    </cfRule>
  </conditionalFormatting>
  <conditionalFormatting sqref="N452">
    <cfRule type="cellIs" dxfId="592" priority="507" operator="equal">
      <formula>"?"</formula>
    </cfRule>
  </conditionalFormatting>
  <conditionalFormatting sqref="X414">
    <cfRule type="cellIs" dxfId="591" priority="520" operator="equal">
      <formula>"?"</formula>
    </cfRule>
  </conditionalFormatting>
  <conditionalFormatting sqref="V414">
    <cfRule type="cellIs" dxfId="590" priority="519" operator="equal">
      <formula>"?"</formula>
    </cfRule>
  </conditionalFormatting>
  <conditionalFormatting sqref="Q418">
    <cfRule type="cellIs" dxfId="589" priority="518" operator="equal">
      <formula>"?"</formula>
    </cfRule>
  </conditionalFormatting>
  <conditionalFormatting sqref="T418">
    <cfRule type="cellIs" dxfId="588" priority="517" operator="equal">
      <formula>"?"</formula>
    </cfRule>
  </conditionalFormatting>
  <conditionalFormatting sqref="W418">
    <cfRule type="cellIs" dxfId="587" priority="516" operator="equal">
      <formula>"?"</formula>
    </cfRule>
  </conditionalFormatting>
  <conditionalFormatting sqref="I454">
    <cfRule type="cellIs" dxfId="586" priority="509" operator="equal">
      <formula>"?"</formula>
    </cfRule>
  </conditionalFormatting>
  <conditionalFormatting sqref="N454">
    <cfRule type="cellIs" dxfId="585" priority="506" operator="equal">
      <formula>"?"</formula>
    </cfRule>
  </conditionalFormatting>
  <conditionalFormatting sqref="C438:D438">
    <cfRule type="cellIs" dxfId="584" priority="505" operator="equal">
      <formula>"?"</formula>
    </cfRule>
  </conditionalFormatting>
  <conditionalFormatting sqref="I408:J408">
    <cfRule type="cellIs" dxfId="583" priority="504" operator="equal">
      <formula>"?"</formula>
    </cfRule>
  </conditionalFormatting>
  <conditionalFormatting sqref="Q408:R408">
    <cfRule type="cellIs" dxfId="582" priority="503" operator="equal">
      <formula>"?"</formula>
    </cfRule>
  </conditionalFormatting>
  <conditionalFormatting sqref="I411:J411">
    <cfRule type="cellIs" dxfId="581" priority="502" operator="equal">
      <formula>"?"</formula>
    </cfRule>
  </conditionalFormatting>
  <conditionalFormatting sqref="Q411:R411">
    <cfRule type="cellIs" dxfId="580" priority="501" operator="equal">
      <formula>"?"</formula>
    </cfRule>
  </conditionalFormatting>
  <conditionalFormatting sqref="D528">
    <cfRule type="cellIs" dxfId="579" priority="492" operator="equal">
      <formula>"?"</formula>
    </cfRule>
  </conditionalFormatting>
  <conditionalFormatting sqref="D530">
    <cfRule type="cellIs" dxfId="578" priority="491" operator="equal">
      <formula>"?"</formula>
    </cfRule>
  </conditionalFormatting>
  <conditionalFormatting sqref="N526">
    <cfRule type="cellIs" dxfId="577" priority="488" operator="equal">
      <formula>"?"</formula>
    </cfRule>
  </conditionalFormatting>
  <conditionalFormatting sqref="D526">
    <cfRule type="cellIs" dxfId="576" priority="493" operator="equal">
      <formula>"?"</formula>
    </cfRule>
  </conditionalFormatting>
  <conditionalFormatting sqref="D522">
    <cfRule type="cellIs" dxfId="575" priority="495" operator="equal">
      <formula>"?"</formula>
    </cfRule>
  </conditionalFormatting>
  <conditionalFormatting sqref="D524">
    <cfRule type="cellIs" dxfId="574" priority="494" operator="equal">
      <formula>"?"</formula>
    </cfRule>
  </conditionalFormatting>
  <conditionalFormatting sqref="I528">
    <cfRule type="cellIs" dxfId="573" priority="490" operator="equal">
      <formula>"?"</formula>
    </cfRule>
  </conditionalFormatting>
  <conditionalFormatting sqref="N528">
    <cfRule type="cellIs" dxfId="572" priority="487" operator="equal">
      <formula>"?"</formula>
    </cfRule>
  </conditionalFormatting>
  <conditionalFormatting sqref="X490">
    <cfRule type="cellIs" dxfId="571" priority="500" operator="equal">
      <formula>"?"</formula>
    </cfRule>
  </conditionalFormatting>
  <conditionalFormatting sqref="V490">
    <cfRule type="cellIs" dxfId="570" priority="499" operator="equal">
      <formula>"?"</formula>
    </cfRule>
  </conditionalFormatting>
  <conditionalFormatting sqref="Q494">
    <cfRule type="cellIs" dxfId="569" priority="498" operator="equal">
      <formula>"?"</formula>
    </cfRule>
  </conditionalFormatting>
  <conditionalFormatting sqref="T494">
    <cfRule type="cellIs" dxfId="568" priority="497" operator="equal">
      <formula>"?"</formula>
    </cfRule>
  </conditionalFormatting>
  <conditionalFormatting sqref="W494">
    <cfRule type="cellIs" dxfId="567" priority="496" operator="equal">
      <formula>"?"</formula>
    </cfRule>
  </conditionalFormatting>
  <conditionalFormatting sqref="I530">
    <cfRule type="cellIs" dxfId="566" priority="489" operator="equal">
      <formula>"?"</formula>
    </cfRule>
  </conditionalFormatting>
  <conditionalFormatting sqref="N530">
    <cfRule type="cellIs" dxfId="565" priority="486" operator="equal">
      <formula>"?"</formula>
    </cfRule>
  </conditionalFormatting>
  <conditionalFormatting sqref="C514:D514">
    <cfRule type="cellIs" dxfId="564" priority="485" operator="equal">
      <formula>"?"</formula>
    </cfRule>
  </conditionalFormatting>
  <conditionalFormatting sqref="I484:J484">
    <cfRule type="cellIs" dxfId="563" priority="484" operator="equal">
      <formula>"?"</formula>
    </cfRule>
  </conditionalFormatting>
  <conditionalFormatting sqref="Q484:R484">
    <cfRule type="cellIs" dxfId="562" priority="483" operator="equal">
      <formula>"?"</formula>
    </cfRule>
  </conditionalFormatting>
  <conditionalFormatting sqref="I487:J487">
    <cfRule type="cellIs" dxfId="561" priority="482" operator="equal">
      <formula>"?"</formula>
    </cfRule>
  </conditionalFormatting>
  <conditionalFormatting sqref="Q487:R487">
    <cfRule type="cellIs" dxfId="560" priority="481" operator="equal">
      <formula>"?"</formula>
    </cfRule>
  </conditionalFormatting>
  <conditionalFormatting sqref="D604">
    <cfRule type="cellIs" dxfId="559" priority="472" operator="equal">
      <formula>"?"</formula>
    </cfRule>
  </conditionalFormatting>
  <conditionalFormatting sqref="D606">
    <cfRule type="cellIs" dxfId="558" priority="471" operator="equal">
      <formula>"?"</formula>
    </cfRule>
  </conditionalFormatting>
  <conditionalFormatting sqref="N602">
    <cfRule type="cellIs" dxfId="557" priority="468" operator="equal">
      <formula>"?"</formula>
    </cfRule>
  </conditionalFormatting>
  <conditionalFormatting sqref="D602">
    <cfRule type="cellIs" dxfId="556" priority="473" operator="equal">
      <formula>"?"</formula>
    </cfRule>
  </conditionalFormatting>
  <conditionalFormatting sqref="D598">
    <cfRule type="cellIs" dxfId="555" priority="475" operator="equal">
      <formula>"?"</formula>
    </cfRule>
  </conditionalFormatting>
  <conditionalFormatting sqref="D600">
    <cfRule type="cellIs" dxfId="554" priority="474" operator="equal">
      <formula>"?"</formula>
    </cfRule>
  </conditionalFormatting>
  <conditionalFormatting sqref="I604">
    <cfRule type="cellIs" dxfId="553" priority="470" operator="equal">
      <formula>"?"</formula>
    </cfRule>
  </conditionalFormatting>
  <conditionalFormatting sqref="N604">
    <cfRule type="cellIs" dxfId="552" priority="467" operator="equal">
      <formula>"?"</formula>
    </cfRule>
  </conditionalFormatting>
  <conditionalFormatting sqref="X566">
    <cfRule type="cellIs" dxfId="551" priority="480" operator="equal">
      <formula>"?"</formula>
    </cfRule>
  </conditionalFormatting>
  <conditionalFormatting sqref="V566">
    <cfRule type="cellIs" dxfId="550" priority="479" operator="equal">
      <formula>"?"</formula>
    </cfRule>
  </conditionalFormatting>
  <conditionalFormatting sqref="Q570">
    <cfRule type="cellIs" dxfId="549" priority="478" operator="equal">
      <formula>"?"</formula>
    </cfRule>
  </conditionalFormatting>
  <conditionalFormatting sqref="T570">
    <cfRule type="cellIs" dxfId="548" priority="477" operator="equal">
      <formula>"?"</formula>
    </cfRule>
  </conditionalFormatting>
  <conditionalFormatting sqref="W570">
    <cfRule type="cellIs" dxfId="547" priority="476" operator="equal">
      <formula>"?"</formula>
    </cfRule>
  </conditionalFormatting>
  <conditionalFormatting sqref="I606">
    <cfRule type="cellIs" dxfId="546" priority="469" operator="equal">
      <formula>"?"</formula>
    </cfRule>
  </conditionalFormatting>
  <conditionalFormatting sqref="N606">
    <cfRule type="cellIs" dxfId="545" priority="466" operator="equal">
      <formula>"?"</formula>
    </cfRule>
  </conditionalFormatting>
  <conditionalFormatting sqref="C590:D590">
    <cfRule type="cellIs" dxfId="544" priority="465" operator="equal">
      <formula>"?"</formula>
    </cfRule>
  </conditionalFormatting>
  <conditionalFormatting sqref="I560:J560">
    <cfRule type="cellIs" dxfId="543" priority="464" operator="equal">
      <formula>"?"</formula>
    </cfRule>
  </conditionalFormatting>
  <conditionalFormatting sqref="Q560:R560">
    <cfRule type="cellIs" dxfId="542" priority="463" operator="equal">
      <formula>"?"</formula>
    </cfRule>
  </conditionalFormatting>
  <conditionalFormatting sqref="I563:J563">
    <cfRule type="cellIs" dxfId="541" priority="462" operator="equal">
      <formula>"?"</formula>
    </cfRule>
  </conditionalFormatting>
  <conditionalFormatting sqref="Q563:R563">
    <cfRule type="cellIs" dxfId="540" priority="461" operator="equal">
      <formula>"?"</formula>
    </cfRule>
  </conditionalFormatting>
  <conditionalFormatting sqref="D680">
    <cfRule type="cellIs" dxfId="539" priority="452" operator="equal">
      <formula>"?"</formula>
    </cfRule>
  </conditionalFormatting>
  <conditionalFormatting sqref="D682">
    <cfRule type="cellIs" dxfId="538" priority="451" operator="equal">
      <formula>"?"</formula>
    </cfRule>
  </conditionalFormatting>
  <conditionalFormatting sqref="N678">
    <cfRule type="cellIs" dxfId="537" priority="448" operator="equal">
      <formula>"?"</formula>
    </cfRule>
  </conditionalFormatting>
  <conditionalFormatting sqref="D678">
    <cfRule type="cellIs" dxfId="536" priority="453" operator="equal">
      <formula>"?"</formula>
    </cfRule>
  </conditionalFormatting>
  <conditionalFormatting sqref="D674">
    <cfRule type="cellIs" dxfId="535" priority="455" operator="equal">
      <formula>"?"</formula>
    </cfRule>
  </conditionalFormatting>
  <conditionalFormatting sqref="D676">
    <cfRule type="cellIs" dxfId="534" priority="454" operator="equal">
      <formula>"?"</formula>
    </cfRule>
  </conditionalFormatting>
  <conditionalFormatting sqref="I680">
    <cfRule type="cellIs" dxfId="533" priority="450" operator="equal">
      <formula>"?"</formula>
    </cfRule>
  </conditionalFormatting>
  <conditionalFormatting sqref="N680">
    <cfRule type="cellIs" dxfId="532" priority="447" operator="equal">
      <formula>"?"</formula>
    </cfRule>
  </conditionalFormatting>
  <conditionalFormatting sqref="X642">
    <cfRule type="cellIs" dxfId="531" priority="460" operator="equal">
      <formula>"?"</formula>
    </cfRule>
  </conditionalFormatting>
  <conditionalFormatting sqref="V642">
    <cfRule type="cellIs" dxfId="530" priority="459" operator="equal">
      <formula>"?"</formula>
    </cfRule>
  </conditionalFormatting>
  <conditionalFormatting sqref="Q646">
    <cfRule type="cellIs" dxfId="529" priority="458" operator="equal">
      <formula>"?"</formula>
    </cfRule>
  </conditionalFormatting>
  <conditionalFormatting sqref="T646">
    <cfRule type="cellIs" dxfId="528" priority="457" operator="equal">
      <formula>"?"</formula>
    </cfRule>
  </conditionalFormatting>
  <conditionalFormatting sqref="W646">
    <cfRule type="cellIs" dxfId="527" priority="456" operator="equal">
      <formula>"?"</formula>
    </cfRule>
  </conditionalFormatting>
  <conditionalFormatting sqref="I682">
    <cfRule type="cellIs" dxfId="526" priority="449" operator="equal">
      <formula>"?"</formula>
    </cfRule>
  </conditionalFormatting>
  <conditionalFormatting sqref="N682">
    <cfRule type="cellIs" dxfId="525" priority="446" operator="equal">
      <formula>"?"</formula>
    </cfRule>
  </conditionalFormatting>
  <conditionalFormatting sqref="C666:D666">
    <cfRule type="cellIs" dxfId="524" priority="445" operator="equal">
      <formula>"?"</formula>
    </cfRule>
  </conditionalFormatting>
  <conditionalFormatting sqref="I636:J636">
    <cfRule type="cellIs" dxfId="523" priority="444" operator="equal">
      <formula>"?"</formula>
    </cfRule>
  </conditionalFormatting>
  <conditionalFormatting sqref="Q636:R636">
    <cfRule type="cellIs" dxfId="522" priority="443" operator="equal">
      <formula>"?"</formula>
    </cfRule>
  </conditionalFormatting>
  <conditionalFormatting sqref="I639:J639">
    <cfRule type="cellIs" dxfId="521" priority="442" operator="equal">
      <formula>"?"</formula>
    </cfRule>
  </conditionalFormatting>
  <conditionalFormatting sqref="Q639:R639">
    <cfRule type="cellIs" dxfId="520" priority="441" operator="equal">
      <formula>"?"</formula>
    </cfRule>
  </conditionalFormatting>
  <conditionalFormatting sqref="D756">
    <cfRule type="cellIs" dxfId="519" priority="432" operator="equal">
      <formula>"?"</formula>
    </cfRule>
  </conditionalFormatting>
  <conditionalFormatting sqref="D758">
    <cfRule type="cellIs" dxfId="518" priority="431" operator="equal">
      <formula>"?"</formula>
    </cfRule>
  </conditionalFormatting>
  <conditionalFormatting sqref="N754">
    <cfRule type="cellIs" dxfId="517" priority="428" operator="equal">
      <formula>"?"</formula>
    </cfRule>
  </conditionalFormatting>
  <conditionalFormatting sqref="D754">
    <cfRule type="cellIs" dxfId="516" priority="433" operator="equal">
      <formula>"?"</formula>
    </cfRule>
  </conditionalFormatting>
  <conditionalFormatting sqref="D750">
    <cfRule type="cellIs" dxfId="515" priority="435" operator="equal">
      <formula>"?"</formula>
    </cfRule>
  </conditionalFormatting>
  <conditionalFormatting sqref="D752">
    <cfRule type="cellIs" dxfId="514" priority="434" operator="equal">
      <formula>"?"</formula>
    </cfRule>
  </conditionalFormatting>
  <conditionalFormatting sqref="I756">
    <cfRule type="cellIs" dxfId="513" priority="430" operator="equal">
      <formula>"?"</formula>
    </cfRule>
  </conditionalFormatting>
  <conditionalFormatting sqref="N756">
    <cfRule type="cellIs" dxfId="512" priority="427" operator="equal">
      <formula>"?"</formula>
    </cfRule>
  </conditionalFormatting>
  <conditionalFormatting sqref="X718">
    <cfRule type="cellIs" dxfId="511" priority="440" operator="equal">
      <formula>"?"</formula>
    </cfRule>
  </conditionalFormatting>
  <conditionalFormatting sqref="V718">
    <cfRule type="cellIs" dxfId="510" priority="439" operator="equal">
      <formula>"?"</formula>
    </cfRule>
  </conditionalFormatting>
  <conditionalFormatting sqref="Q722">
    <cfRule type="cellIs" dxfId="509" priority="438" operator="equal">
      <formula>"?"</formula>
    </cfRule>
  </conditionalFormatting>
  <conditionalFormatting sqref="T722">
    <cfRule type="cellIs" dxfId="508" priority="437" operator="equal">
      <formula>"?"</formula>
    </cfRule>
  </conditionalFormatting>
  <conditionalFormatting sqref="W722">
    <cfRule type="cellIs" dxfId="507" priority="436" operator="equal">
      <formula>"?"</formula>
    </cfRule>
  </conditionalFormatting>
  <conditionalFormatting sqref="I758">
    <cfRule type="cellIs" dxfId="506" priority="429" operator="equal">
      <formula>"?"</formula>
    </cfRule>
  </conditionalFormatting>
  <conditionalFormatting sqref="N758">
    <cfRule type="cellIs" dxfId="505" priority="426" operator="equal">
      <formula>"?"</formula>
    </cfRule>
  </conditionalFormatting>
  <conditionalFormatting sqref="C742:D742">
    <cfRule type="cellIs" dxfId="504" priority="425" operator="equal">
      <formula>"?"</formula>
    </cfRule>
  </conditionalFormatting>
  <conditionalFormatting sqref="I712:J712">
    <cfRule type="cellIs" dxfId="503" priority="424" operator="equal">
      <formula>"?"</formula>
    </cfRule>
  </conditionalFormatting>
  <conditionalFormatting sqref="Q712:R712">
    <cfRule type="cellIs" dxfId="502" priority="423" operator="equal">
      <formula>"?"</formula>
    </cfRule>
  </conditionalFormatting>
  <conditionalFormatting sqref="I715:J715">
    <cfRule type="cellIs" dxfId="501" priority="422" operator="equal">
      <formula>"?"</formula>
    </cfRule>
  </conditionalFormatting>
  <conditionalFormatting sqref="Q715:R715">
    <cfRule type="cellIs" dxfId="500" priority="421" operator="equal">
      <formula>"?"</formula>
    </cfRule>
  </conditionalFormatting>
  <conditionalFormatting sqref="D832">
    <cfRule type="cellIs" dxfId="499" priority="412" operator="equal">
      <formula>"?"</formula>
    </cfRule>
  </conditionalFormatting>
  <conditionalFormatting sqref="D834">
    <cfRule type="cellIs" dxfId="498" priority="411" operator="equal">
      <formula>"?"</formula>
    </cfRule>
  </conditionalFormatting>
  <conditionalFormatting sqref="N830">
    <cfRule type="cellIs" dxfId="497" priority="408" operator="equal">
      <formula>"?"</formula>
    </cfRule>
  </conditionalFormatting>
  <conditionalFormatting sqref="D830">
    <cfRule type="cellIs" dxfId="496" priority="413" operator="equal">
      <formula>"?"</formula>
    </cfRule>
  </conditionalFormatting>
  <conditionalFormatting sqref="D826">
    <cfRule type="cellIs" dxfId="495" priority="415" operator="equal">
      <formula>"?"</formula>
    </cfRule>
  </conditionalFormatting>
  <conditionalFormatting sqref="D828">
    <cfRule type="cellIs" dxfId="494" priority="414" operator="equal">
      <formula>"?"</formula>
    </cfRule>
  </conditionalFormatting>
  <conditionalFormatting sqref="I832">
    <cfRule type="cellIs" dxfId="493" priority="410" operator="equal">
      <formula>"?"</formula>
    </cfRule>
  </conditionalFormatting>
  <conditionalFormatting sqref="N832">
    <cfRule type="cellIs" dxfId="492" priority="407" operator="equal">
      <formula>"?"</formula>
    </cfRule>
  </conditionalFormatting>
  <conditionalFormatting sqref="X794">
    <cfRule type="cellIs" dxfId="491" priority="420" operator="equal">
      <formula>"?"</formula>
    </cfRule>
  </conditionalFormatting>
  <conditionalFormatting sqref="V794">
    <cfRule type="cellIs" dxfId="490" priority="419" operator="equal">
      <formula>"?"</formula>
    </cfRule>
  </conditionalFormatting>
  <conditionalFormatting sqref="Q798">
    <cfRule type="cellIs" dxfId="489" priority="418" operator="equal">
      <formula>"?"</formula>
    </cfRule>
  </conditionalFormatting>
  <conditionalFormatting sqref="T798">
    <cfRule type="cellIs" dxfId="488" priority="417" operator="equal">
      <formula>"?"</formula>
    </cfRule>
  </conditionalFormatting>
  <conditionalFormatting sqref="W798">
    <cfRule type="cellIs" dxfId="487" priority="416" operator="equal">
      <formula>"?"</formula>
    </cfRule>
  </conditionalFormatting>
  <conditionalFormatting sqref="I834">
    <cfRule type="cellIs" dxfId="486" priority="409" operator="equal">
      <formula>"?"</formula>
    </cfRule>
  </conditionalFormatting>
  <conditionalFormatting sqref="N834">
    <cfRule type="cellIs" dxfId="485" priority="406" operator="equal">
      <formula>"?"</formula>
    </cfRule>
  </conditionalFormatting>
  <conditionalFormatting sqref="C818:D818">
    <cfRule type="cellIs" dxfId="484" priority="405" operator="equal">
      <formula>"?"</formula>
    </cfRule>
  </conditionalFormatting>
  <conditionalFormatting sqref="I788:J788">
    <cfRule type="cellIs" dxfId="483" priority="404" operator="equal">
      <formula>"?"</formula>
    </cfRule>
  </conditionalFormatting>
  <conditionalFormatting sqref="Q788:R788">
    <cfRule type="cellIs" dxfId="482" priority="403" operator="equal">
      <formula>"?"</formula>
    </cfRule>
  </conditionalFormatting>
  <conditionalFormatting sqref="I791:J791">
    <cfRule type="cellIs" dxfId="481" priority="402" operator="equal">
      <formula>"?"</formula>
    </cfRule>
  </conditionalFormatting>
  <conditionalFormatting sqref="Q791:R791">
    <cfRule type="cellIs" dxfId="480" priority="401" operator="equal">
      <formula>"?"</formula>
    </cfRule>
  </conditionalFormatting>
  <conditionalFormatting sqref="D908">
    <cfRule type="cellIs" dxfId="479" priority="392" operator="equal">
      <formula>"?"</formula>
    </cfRule>
  </conditionalFormatting>
  <conditionalFormatting sqref="D910">
    <cfRule type="cellIs" dxfId="478" priority="391" operator="equal">
      <formula>"?"</formula>
    </cfRule>
  </conditionalFormatting>
  <conditionalFormatting sqref="N906">
    <cfRule type="cellIs" dxfId="477" priority="388" operator="equal">
      <formula>"?"</formula>
    </cfRule>
  </conditionalFormatting>
  <conditionalFormatting sqref="D906">
    <cfRule type="cellIs" dxfId="476" priority="393" operator="equal">
      <formula>"?"</formula>
    </cfRule>
  </conditionalFormatting>
  <conditionalFormatting sqref="D902">
    <cfRule type="cellIs" dxfId="475" priority="395" operator="equal">
      <formula>"?"</formula>
    </cfRule>
  </conditionalFormatting>
  <conditionalFormatting sqref="D904">
    <cfRule type="cellIs" dxfId="474" priority="394" operator="equal">
      <formula>"?"</formula>
    </cfRule>
  </conditionalFormatting>
  <conditionalFormatting sqref="I908">
    <cfRule type="cellIs" dxfId="473" priority="390" operator="equal">
      <formula>"?"</formula>
    </cfRule>
  </conditionalFormatting>
  <conditionalFormatting sqref="N908">
    <cfRule type="cellIs" dxfId="472" priority="387" operator="equal">
      <formula>"?"</formula>
    </cfRule>
  </conditionalFormatting>
  <conditionalFormatting sqref="X870">
    <cfRule type="cellIs" dxfId="471" priority="400" operator="equal">
      <formula>"?"</formula>
    </cfRule>
  </conditionalFormatting>
  <conditionalFormatting sqref="V870">
    <cfRule type="cellIs" dxfId="470" priority="399" operator="equal">
      <formula>"?"</formula>
    </cfRule>
  </conditionalFormatting>
  <conditionalFormatting sqref="Q874">
    <cfRule type="cellIs" dxfId="469" priority="398" operator="equal">
      <formula>"?"</formula>
    </cfRule>
  </conditionalFormatting>
  <conditionalFormatting sqref="T874">
    <cfRule type="cellIs" dxfId="468" priority="397" operator="equal">
      <formula>"?"</formula>
    </cfRule>
  </conditionalFormatting>
  <conditionalFormatting sqref="W874">
    <cfRule type="cellIs" dxfId="467" priority="396" operator="equal">
      <formula>"?"</formula>
    </cfRule>
  </conditionalFormatting>
  <conditionalFormatting sqref="I910">
    <cfRule type="cellIs" dxfId="466" priority="389" operator="equal">
      <formula>"?"</formula>
    </cfRule>
  </conditionalFormatting>
  <conditionalFormatting sqref="N910">
    <cfRule type="cellIs" dxfId="465" priority="386" operator="equal">
      <formula>"?"</formula>
    </cfRule>
  </conditionalFormatting>
  <conditionalFormatting sqref="C894:D894">
    <cfRule type="cellIs" dxfId="464" priority="385" operator="equal">
      <formula>"?"</formula>
    </cfRule>
  </conditionalFormatting>
  <conditionalFormatting sqref="I864:J864">
    <cfRule type="cellIs" dxfId="463" priority="384" operator="equal">
      <formula>"?"</formula>
    </cfRule>
  </conditionalFormatting>
  <conditionalFormatting sqref="Q864:R864">
    <cfRule type="cellIs" dxfId="462" priority="383" operator="equal">
      <formula>"?"</formula>
    </cfRule>
  </conditionalFormatting>
  <conditionalFormatting sqref="I867:J867">
    <cfRule type="cellIs" dxfId="461" priority="382" operator="equal">
      <formula>"?"</formula>
    </cfRule>
  </conditionalFormatting>
  <conditionalFormatting sqref="Q867:R867">
    <cfRule type="cellIs" dxfId="460" priority="381" operator="equal">
      <formula>"?"</formula>
    </cfRule>
  </conditionalFormatting>
  <conditionalFormatting sqref="D984">
    <cfRule type="cellIs" dxfId="459" priority="372" operator="equal">
      <formula>"?"</formula>
    </cfRule>
  </conditionalFormatting>
  <conditionalFormatting sqref="D986">
    <cfRule type="cellIs" dxfId="458" priority="371" operator="equal">
      <formula>"?"</formula>
    </cfRule>
  </conditionalFormatting>
  <conditionalFormatting sqref="N982">
    <cfRule type="cellIs" dxfId="457" priority="368" operator="equal">
      <formula>"?"</formula>
    </cfRule>
  </conditionalFormatting>
  <conditionalFormatting sqref="D982">
    <cfRule type="cellIs" dxfId="456" priority="373" operator="equal">
      <formula>"?"</formula>
    </cfRule>
  </conditionalFormatting>
  <conditionalFormatting sqref="D978">
    <cfRule type="cellIs" dxfId="455" priority="375" operator="equal">
      <formula>"?"</formula>
    </cfRule>
  </conditionalFormatting>
  <conditionalFormatting sqref="D980">
    <cfRule type="cellIs" dxfId="454" priority="374" operator="equal">
      <formula>"?"</formula>
    </cfRule>
  </conditionalFormatting>
  <conditionalFormatting sqref="I984">
    <cfRule type="cellIs" dxfId="453" priority="370" operator="equal">
      <formula>"?"</formula>
    </cfRule>
  </conditionalFormatting>
  <conditionalFormatting sqref="N984">
    <cfRule type="cellIs" dxfId="452" priority="367" operator="equal">
      <formula>"?"</formula>
    </cfRule>
  </conditionalFormatting>
  <conditionalFormatting sqref="X946">
    <cfRule type="cellIs" dxfId="451" priority="380" operator="equal">
      <formula>"?"</formula>
    </cfRule>
  </conditionalFormatting>
  <conditionalFormatting sqref="V946">
    <cfRule type="cellIs" dxfId="450" priority="379" operator="equal">
      <formula>"?"</formula>
    </cfRule>
  </conditionalFormatting>
  <conditionalFormatting sqref="Q950">
    <cfRule type="cellIs" dxfId="449" priority="378" operator="equal">
      <formula>"?"</formula>
    </cfRule>
  </conditionalFormatting>
  <conditionalFormatting sqref="T950">
    <cfRule type="cellIs" dxfId="448" priority="377" operator="equal">
      <formula>"?"</formula>
    </cfRule>
  </conditionalFormatting>
  <conditionalFormatting sqref="W950">
    <cfRule type="cellIs" dxfId="447" priority="376" operator="equal">
      <formula>"?"</formula>
    </cfRule>
  </conditionalFormatting>
  <conditionalFormatting sqref="I986">
    <cfRule type="cellIs" dxfId="446" priority="369" operator="equal">
      <formula>"?"</formula>
    </cfRule>
  </conditionalFormatting>
  <conditionalFormatting sqref="N986">
    <cfRule type="cellIs" dxfId="445" priority="366" operator="equal">
      <formula>"?"</formula>
    </cfRule>
  </conditionalFormatting>
  <conditionalFormatting sqref="C970:D970">
    <cfRule type="cellIs" dxfId="444" priority="365" operator="equal">
      <formula>"?"</formula>
    </cfRule>
  </conditionalFormatting>
  <conditionalFormatting sqref="I940:J940">
    <cfRule type="cellIs" dxfId="443" priority="364" operator="equal">
      <formula>"?"</formula>
    </cfRule>
  </conditionalFormatting>
  <conditionalFormatting sqref="Q940:R940">
    <cfRule type="cellIs" dxfId="442" priority="363" operator="equal">
      <formula>"?"</formula>
    </cfRule>
  </conditionalFormatting>
  <conditionalFormatting sqref="I943:J943">
    <cfRule type="cellIs" dxfId="441" priority="362" operator="equal">
      <formula>"?"</formula>
    </cfRule>
  </conditionalFormatting>
  <conditionalFormatting sqref="Q943:R943">
    <cfRule type="cellIs" dxfId="440" priority="361" operator="equal">
      <formula>"?"</formula>
    </cfRule>
  </conditionalFormatting>
  <conditionalFormatting sqref="D1060">
    <cfRule type="cellIs" dxfId="439" priority="352" operator="equal">
      <formula>"?"</formula>
    </cfRule>
  </conditionalFormatting>
  <conditionalFormatting sqref="D1062">
    <cfRule type="cellIs" dxfId="438" priority="351" operator="equal">
      <formula>"?"</formula>
    </cfRule>
  </conditionalFormatting>
  <conditionalFormatting sqref="N1058">
    <cfRule type="cellIs" dxfId="437" priority="348" operator="equal">
      <formula>"?"</formula>
    </cfRule>
  </conditionalFormatting>
  <conditionalFormatting sqref="D1058">
    <cfRule type="cellIs" dxfId="436" priority="353" operator="equal">
      <formula>"?"</formula>
    </cfRule>
  </conditionalFormatting>
  <conditionalFormatting sqref="D1054">
    <cfRule type="cellIs" dxfId="435" priority="355" operator="equal">
      <formula>"?"</formula>
    </cfRule>
  </conditionalFormatting>
  <conditionalFormatting sqref="D1056">
    <cfRule type="cellIs" dxfId="434" priority="354" operator="equal">
      <formula>"?"</formula>
    </cfRule>
  </conditionalFormatting>
  <conditionalFormatting sqref="I1060">
    <cfRule type="cellIs" dxfId="433" priority="350" operator="equal">
      <formula>"?"</formula>
    </cfRule>
  </conditionalFormatting>
  <conditionalFormatting sqref="N1060">
    <cfRule type="cellIs" dxfId="432" priority="347" operator="equal">
      <formula>"?"</formula>
    </cfRule>
  </conditionalFormatting>
  <conditionalFormatting sqref="X1022">
    <cfRule type="cellIs" dxfId="431" priority="360" operator="equal">
      <formula>"?"</formula>
    </cfRule>
  </conditionalFormatting>
  <conditionalFormatting sqref="V1022">
    <cfRule type="cellIs" dxfId="430" priority="359" operator="equal">
      <formula>"?"</formula>
    </cfRule>
  </conditionalFormatting>
  <conditionalFormatting sqref="Q1026">
    <cfRule type="cellIs" dxfId="429" priority="358" operator="equal">
      <formula>"?"</formula>
    </cfRule>
  </conditionalFormatting>
  <conditionalFormatting sqref="T1026">
    <cfRule type="cellIs" dxfId="428" priority="357" operator="equal">
      <formula>"?"</formula>
    </cfRule>
  </conditionalFormatting>
  <conditionalFormatting sqref="W1026">
    <cfRule type="cellIs" dxfId="427" priority="356" operator="equal">
      <formula>"?"</formula>
    </cfRule>
  </conditionalFormatting>
  <conditionalFormatting sqref="I1062">
    <cfRule type="cellIs" dxfId="426" priority="349" operator="equal">
      <formula>"?"</formula>
    </cfRule>
  </conditionalFormatting>
  <conditionalFormatting sqref="N1062">
    <cfRule type="cellIs" dxfId="425" priority="346" operator="equal">
      <formula>"?"</formula>
    </cfRule>
  </conditionalFormatting>
  <conditionalFormatting sqref="C1046:D1046">
    <cfRule type="cellIs" dxfId="424" priority="345" operator="equal">
      <formula>"?"</formula>
    </cfRule>
  </conditionalFormatting>
  <conditionalFormatting sqref="I1016:J1016">
    <cfRule type="cellIs" dxfId="423" priority="344" operator="equal">
      <formula>"?"</formula>
    </cfRule>
  </conditionalFormatting>
  <conditionalFormatting sqref="Q1016:R1016">
    <cfRule type="cellIs" dxfId="422" priority="343" operator="equal">
      <formula>"?"</formula>
    </cfRule>
  </conditionalFormatting>
  <conditionalFormatting sqref="I1019:J1019">
    <cfRule type="cellIs" dxfId="421" priority="342" operator="equal">
      <formula>"?"</formula>
    </cfRule>
  </conditionalFormatting>
  <conditionalFormatting sqref="Q1019:R1019">
    <cfRule type="cellIs" dxfId="420" priority="341" operator="equal">
      <formula>"?"</formula>
    </cfRule>
  </conditionalFormatting>
  <conditionalFormatting sqref="D1136">
    <cfRule type="cellIs" dxfId="419" priority="332" operator="equal">
      <formula>"?"</formula>
    </cfRule>
  </conditionalFormatting>
  <conditionalFormatting sqref="D1138">
    <cfRule type="cellIs" dxfId="418" priority="331" operator="equal">
      <formula>"?"</formula>
    </cfRule>
  </conditionalFormatting>
  <conditionalFormatting sqref="N1134">
    <cfRule type="cellIs" dxfId="417" priority="328" operator="equal">
      <formula>"?"</formula>
    </cfRule>
  </conditionalFormatting>
  <conditionalFormatting sqref="D1134">
    <cfRule type="cellIs" dxfId="416" priority="333" operator="equal">
      <formula>"?"</formula>
    </cfRule>
  </conditionalFormatting>
  <conditionalFormatting sqref="D1130">
    <cfRule type="cellIs" dxfId="415" priority="335" operator="equal">
      <formula>"?"</formula>
    </cfRule>
  </conditionalFormatting>
  <conditionalFormatting sqref="D1132">
    <cfRule type="cellIs" dxfId="414" priority="334" operator="equal">
      <formula>"?"</formula>
    </cfRule>
  </conditionalFormatting>
  <conditionalFormatting sqref="I1136">
    <cfRule type="cellIs" dxfId="413" priority="330" operator="equal">
      <formula>"?"</formula>
    </cfRule>
  </conditionalFormatting>
  <conditionalFormatting sqref="N1136">
    <cfRule type="cellIs" dxfId="412" priority="327" operator="equal">
      <formula>"?"</formula>
    </cfRule>
  </conditionalFormatting>
  <conditionalFormatting sqref="X1098">
    <cfRule type="cellIs" dxfId="411" priority="340" operator="equal">
      <formula>"?"</formula>
    </cfRule>
  </conditionalFormatting>
  <conditionalFormatting sqref="V1098">
    <cfRule type="cellIs" dxfId="410" priority="339" operator="equal">
      <formula>"?"</formula>
    </cfRule>
  </conditionalFormatting>
  <conditionalFormatting sqref="Q1102">
    <cfRule type="cellIs" dxfId="409" priority="338" operator="equal">
      <formula>"?"</formula>
    </cfRule>
  </conditionalFormatting>
  <conditionalFormatting sqref="T1102">
    <cfRule type="cellIs" dxfId="408" priority="337" operator="equal">
      <formula>"?"</formula>
    </cfRule>
  </conditionalFormatting>
  <conditionalFormatting sqref="W1102">
    <cfRule type="cellIs" dxfId="407" priority="336" operator="equal">
      <formula>"?"</formula>
    </cfRule>
  </conditionalFormatting>
  <conditionalFormatting sqref="I1138">
    <cfRule type="cellIs" dxfId="406" priority="329" operator="equal">
      <formula>"?"</formula>
    </cfRule>
  </conditionalFormatting>
  <conditionalFormatting sqref="N1138">
    <cfRule type="cellIs" dxfId="405" priority="326" operator="equal">
      <formula>"?"</formula>
    </cfRule>
  </conditionalFormatting>
  <conditionalFormatting sqref="C1122:D1122">
    <cfRule type="cellIs" dxfId="404" priority="325" operator="equal">
      <formula>"?"</formula>
    </cfRule>
  </conditionalFormatting>
  <conditionalFormatting sqref="I1092:J1092">
    <cfRule type="cellIs" dxfId="403" priority="324" operator="equal">
      <formula>"?"</formula>
    </cfRule>
  </conditionalFormatting>
  <conditionalFormatting sqref="Q1092:R1092">
    <cfRule type="cellIs" dxfId="402" priority="323" operator="equal">
      <formula>"?"</formula>
    </cfRule>
  </conditionalFormatting>
  <conditionalFormatting sqref="I1095:J1095">
    <cfRule type="cellIs" dxfId="401" priority="322" operator="equal">
      <formula>"?"</formula>
    </cfRule>
  </conditionalFormatting>
  <conditionalFormatting sqref="Q1095:R1095">
    <cfRule type="cellIs" dxfId="400" priority="321" operator="equal">
      <formula>"?"</formula>
    </cfRule>
  </conditionalFormatting>
  <conditionalFormatting sqref="D1212">
    <cfRule type="cellIs" dxfId="399" priority="312" operator="equal">
      <formula>"?"</formula>
    </cfRule>
  </conditionalFormatting>
  <conditionalFormatting sqref="D1214">
    <cfRule type="cellIs" dxfId="398" priority="311" operator="equal">
      <formula>"?"</formula>
    </cfRule>
  </conditionalFormatting>
  <conditionalFormatting sqref="N1210">
    <cfRule type="cellIs" dxfId="397" priority="308" operator="equal">
      <formula>"?"</formula>
    </cfRule>
  </conditionalFormatting>
  <conditionalFormatting sqref="D1210">
    <cfRule type="cellIs" dxfId="396" priority="313" operator="equal">
      <formula>"?"</formula>
    </cfRule>
  </conditionalFormatting>
  <conditionalFormatting sqref="D1206">
    <cfRule type="cellIs" dxfId="395" priority="315" operator="equal">
      <formula>"?"</formula>
    </cfRule>
  </conditionalFormatting>
  <conditionalFormatting sqref="D1208">
    <cfRule type="cellIs" dxfId="394" priority="314" operator="equal">
      <formula>"?"</formula>
    </cfRule>
  </conditionalFormatting>
  <conditionalFormatting sqref="I1212">
    <cfRule type="cellIs" dxfId="393" priority="310" operator="equal">
      <formula>"?"</formula>
    </cfRule>
  </conditionalFormatting>
  <conditionalFormatting sqref="N1212">
    <cfRule type="cellIs" dxfId="392" priority="307" operator="equal">
      <formula>"?"</formula>
    </cfRule>
  </conditionalFormatting>
  <conditionalFormatting sqref="X1174">
    <cfRule type="cellIs" dxfId="391" priority="320" operator="equal">
      <formula>"?"</formula>
    </cfRule>
  </conditionalFormatting>
  <conditionalFormatting sqref="V1174">
    <cfRule type="cellIs" dxfId="390" priority="319" operator="equal">
      <formula>"?"</formula>
    </cfRule>
  </conditionalFormatting>
  <conditionalFormatting sqref="Q1178">
    <cfRule type="cellIs" dxfId="389" priority="318" operator="equal">
      <formula>"?"</formula>
    </cfRule>
  </conditionalFormatting>
  <conditionalFormatting sqref="T1178">
    <cfRule type="cellIs" dxfId="388" priority="317" operator="equal">
      <formula>"?"</formula>
    </cfRule>
  </conditionalFormatting>
  <conditionalFormatting sqref="W1178">
    <cfRule type="cellIs" dxfId="387" priority="316" operator="equal">
      <formula>"?"</formula>
    </cfRule>
  </conditionalFormatting>
  <conditionalFormatting sqref="I1214">
    <cfRule type="cellIs" dxfId="386" priority="309" operator="equal">
      <formula>"?"</formula>
    </cfRule>
  </conditionalFormatting>
  <conditionalFormatting sqref="N1214">
    <cfRule type="cellIs" dxfId="385" priority="306" operator="equal">
      <formula>"?"</formula>
    </cfRule>
  </conditionalFormatting>
  <conditionalFormatting sqref="C1198:D1198">
    <cfRule type="cellIs" dxfId="384" priority="305" operator="equal">
      <formula>"?"</formula>
    </cfRule>
  </conditionalFormatting>
  <conditionalFormatting sqref="I1168:J1168">
    <cfRule type="cellIs" dxfId="383" priority="304" operator="equal">
      <formula>"?"</formula>
    </cfRule>
  </conditionalFormatting>
  <conditionalFormatting sqref="Q1168:R1168">
    <cfRule type="cellIs" dxfId="382" priority="303" operator="equal">
      <formula>"?"</formula>
    </cfRule>
  </conditionalFormatting>
  <conditionalFormatting sqref="I1171:J1171">
    <cfRule type="cellIs" dxfId="381" priority="302" operator="equal">
      <formula>"?"</formula>
    </cfRule>
  </conditionalFormatting>
  <conditionalFormatting sqref="Q1171:R1171">
    <cfRule type="cellIs" dxfId="380" priority="301" operator="equal">
      <formula>"?"</formula>
    </cfRule>
  </conditionalFormatting>
  <conditionalFormatting sqref="D1288">
    <cfRule type="cellIs" dxfId="379" priority="292" operator="equal">
      <formula>"?"</formula>
    </cfRule>
  </conditionalFormatting>
  <conditionalFormatting sqref="D1290">
    <cfRule type="cellIs" dxfId="378" priority="291" operator="equal">
      <formula>"?"</formula>
    </cfRule>
  </conditionalFormatting>
  <conditionalFormatting sqref="N1286">
    <cfRule type="cellIs" dxfId="377" priority="288" operator="equal">
      <formula>"?"</formula>
    </cfRule>
  </conditionalFormatting>
  <conditionalFormatting sqref="D1286">
    <cfRule type="cellIs" dxfId="376" priority="293" operator="equal">
      <formula>"?"</formula>
    </cfRule>
  </conditionalFormatting>
  <conditionalFormatting sqref="D1282">
    <cfRule type="cellIs" dxfId="375" priority="295" operator="equal">
      <formula>"?"</formula>
    </cfRule>
  </conditionalFormatting>
  <conditionalFormatting sqref="D1284">
    <cfRule type="cellIs" dxfId="374" priority="294" operator="equal">
      <formula>"?"</formula>
    </cfRule>
  </conditionalFormatting>
  <conditionalFormatting sqref="I1288">
    <cfRule type="cellIs" dxfId="373" priority="290" operator="equal">
      <formula>"?"</formula>
    </cfRule>
  </conditionalFormatting>
  <conditionalFormatting sqref="N1288">
    <cfRule type="cellIs" dxfId="372" priority="287" operator="equal">
      <formula>"?"</formula>
    </cfRule>
  </conditionalFormatting>
  <conditionalFormatting sqref="X1250">
    <cfRule type="cellIs" dxfId="371" priority="300" operator="equal">
      <formula>"?"</formula>
    </cfRule>
  </conditionalFormatting>
  <conditionalFormatting sqref="V1250">
    <cfRule type="cellIs" dxfId="370" priority="299" operator="equal">
      <formula>"?"</formula>
    </cfRule>
  </conditionalFormatting>
  <conditionalFormatting sqref="Q1254">
    <cfRule type="cellIs" dxfId="369" priority="298" operator="equal">
      <formula>"?"</formula>
    </cfRule>
  </conditionalFormatting>
  <conditionalFormatting sqref="T1254">
    <cfRule type="cellIs" dxfId="368" priority="297" operator="equal">
      <formula>"?"</formula>
    </cfRule>
  </conditionalFormatting>
  <conditionalFormatting sqref="W1254">
    <cfRule type="cellIs" dxfId="367" priority="296" operator="equal">
      <formula>"?"</formula>
    </cfRule>
  </conditionalFormatting>
  <conditionalFormatting sqref="I1290">
    <cfRule type="cellIs" dxfId="366" priority="289" operator="equal">
      <formula>"?"</formula>
    </cfRule>
  </conditionalFormatting>
  <conditionalFormatting sqref="N1290">
    <cfRule type="cellIs" dxfId="365" priority="286" operator="equal">
      <formula>"?"</formula>
    </cfRule>
  </conditionalFormatting>
  <conditionalFormatting sqref="C1274:D1274">
    <cfRule type="cellIs" dxfId="364" priority="285" operator="equal">
      <formula>"?"</formula>
    </cfRule>
  </conditionalFormatting>
  <conditionalFormatting sqref="I1244:J1244">
    <cfRule type="cellIs" dxfId="363" priority="284" operator="equal">
      <formula>"?"</formula>
    </cfRule>
  </conditionalFormatting>
  <conditionalFormatting sqref="Q1244:R1244">
    <cfRule type="cellIs" dxfId="362" priority="283" operator="equal">
      <formula>"?"</formula>
    </cfRule>
  </conditionalFormatting>
  <conditionalFormatting sqref="I1247:J1247">
    <cfRule type="cellIs" dxfId="361" priority="282" operator="equal">
      <formula>"?"</formula>
    </cfRule>
  </conditionalFormatting>
  <conditionalFormatting sqref="Q1247:R1247">
    <cfRule type="cellIs" dxfId="360" priority="281" operator="equal">
      <formula>"?"</formula>
    </cfRule>
  </conditionalFormatting>
  <conditionalFormatting sqref="D1364">
    <cfRule type="cellIs" dxfId="359" priority="272" operator="equal">
      <formula>"?"</formula>
    </cfRule>
  </conditionalFormatting>
  <conditionalFormatting sqref="D1366">
    <cfRule type="cellIs" dxfId="358" priority="271" operator="equal">
      <formula>"?"</formula>
    </cfRule>
  </conditionalFormatting>
  <conditionalFormatting sqref="N1362">
    <cfRule type="cellIs" dxfId="357" priority="268" operator="equal">
      <formula>"?"</formula>
    </cfRule>
  </conditionalFormatting>
  <conditionalFormatting sqref="D1362">
    <cfRule type="cellIs" dxfId="356" priority="273" operator="equal">
      <formula>"?"</formula>
    </cfRule>
  </conditionalFormatting>
  <conditionalFormatting sqref="D1358">
    <cfRule type="cellIs" dxfId="355" priority="275" operator="equal">
      <formula>"?"</formula>
    </cfRule>
  </conditionalFormatting>
  <conditionalFormatting sqref="D1360">
    <cfRule type="cellIs" dxfId="354" priority="274" operator="equal">
      <formula>"?"</formula>
    </cfRule>
  </conditionalFormatting>
  <conditionalFormatting sqref="I1364">
    <cfRule type="cellIs" dxfId="353" priority="270" operator="equal">
      <formula>"?"</formula>
    </cfRule>
  </conditionalFormatting>
  <conditionalFormatting sqref="N1364">
    <cfRule type="cellIs" dxfId="352" priority="267" operator="equal">
      <formula>"?"</formula>
    </cfRule>
  </conditionalFormatting>
  <conditionalFormatting sqref="X1326">
    <cfRule type="cellIs" dxfId="351" priority="280" operator="equal">
      <formula>"?"</formula>
    </cfRule>
  </conditionalFormatting>
  <conditionalFormatting sqref="V1326">
    <cfRule type="cellIs" dxfId="350" priority="279" operator="equal">
      <formula>"?"</formula>
    </cfRule>
  </conditionalFormatting>
  <conditionalFormatting sqref="Q1330">
    <cfRule type="cellIs" dxfId="349" priority="278" operator="equal">
      <formula>"?"</formula>
    </cfRule>
  </conditionalFormatting>
  <conditionalFormatting sqref="T1330">
    <cfRule type="cellIs" dxfId="348" priority="277" operator="equal">
      <formula>"?"</formula>
    </cfRule>
  </conditionalFormatting>
  <conditionalFormatting sqref="W1330">
    <cfRule type="cellIs" dxfId="347" priority="276" operator="equal">
      <formula>"?"</formula>
    </cfRule>
  </conditionalFormatting>
  <conditionalFormatting sqref="I1366">
    <cfRule type="cellIs" dxfId="346" priority="269" operator="equal">
      <formula>"?"</formula>
    </cfRule>
  </conditionalFormatting>
  <conditionalFormatting sqref="N1366">
    <cfRule type="cellIs" dxfId="345" priority="266" operator="equal">
      <formula>"?"</formula>
    </cfRule>
  </conditionalFormatting>
  <conditionalFormatting sqref="C1350:D1350">
    <cfRule type="cellIs" dxfId="344" priority="265" operator="equal">
      <formula>"?"</formula>
    </cfRule>
  </conditionalFormatting>
  <conditionalFormatting sqref="I1320:J1320">
    <cfRule type="cellIs" dxfId="343" priority="264" operator="equal">
      <formula>"?"</formula>
    </cfRule>
  </conditionalFormatting>
  <conditionalFormatting sqref="Q1320:R1320">
    <cfRule type="cellIs" dxfId="342" priority="263" operator="equal">
      <formula>"?"</formula>
    </cfRule>
  </conditionalFormatting>
  <conditionalFormatting sqref="I1323:J1323">
    <cfRule type="cellIs" dxfId="341" priority="262" operator="equal">
      <formula>"?"</formula>
    </cfRule>
  </conditionalFormatting>
  <conditionalFormatting sqref="Q1323:R1323">
    <cfRule type="cellIs" dxfId="340" priority="261" operator="equal">
      <formula>"?"</formula>
    </cfRule>
  </conditionalFormatting>
  <conditionalFormatting sqref="D1440">
    <cfRule type="cellIs" dxfId="339" priority="252" operator="equal">
      <formula>"?"</formula>
    </cfRule>
  </conditionalFormatting>
  <conditionalFormatting sqref="D1442">
    <cfRule type="cellIs" dxfId="338" priority="251" operator="equal">
      <formula>"?"</formula>
    </cfRule>
  </conditionalFormatting>
  <conditionalFormatting sqref="N1438">
    <cfRule type="cellIs" dxfId="337" priority="248" operator="equal">
      <formula>"?"</formula>
    </cfRule>
  </conditionalFormatting>
  <conditionalFormatting sqref="D1438">
    <cfRule type="cellIs" dxfId="336" priority="253" operator="equal">
      <formula>"?"</formula>
    </cfRule>
  </conditionalFormatting>
  <conditionalFormatting sqref="D1434">
    <cfRule type="cellIs" dxfId="335" priority="255" operator="equal">
      <formula>"?"</formula>
    </cfRule>
  </conditionalFormatting>
  <conditionalFormatting sqref="D1436">
    <cfRule type="cellIs" dxfId="334" priority="254" operator="equal">
      <formula>"?"</formula>
    </cfRule>
  </conditionalFormatting>
  <conditionalFormatting sqref="I1440">
    <cfRule type="cellIs" dxfId="333" priority="250" operator="equal">
      <formula>"?"</formula>
    </cfRule>
  </conditionalFormatting>
  <conditionalFormatting sqref="N1440">
    <cfRule type="cellIs" dxfId="332" priority="247" operator="equal">
      <formula>"?"</formula>
    </cfRule>
  </conditionalFormatting>
  <conditionalFormatting sqref="X1402">
    <cfRule type="cellIs" dxfId="331" priority="260" operator="equal">
      <formula>"?"</formula>
    </cfRule>
  </conditionalFormatting>
  <conditionalFormatting sqref="V1402">
    <cfRule type="cellIs" dxfId="330" priority="259" operator="equal">
      <formula>"?"</formula>
    </cfRule>
  </conditionalFormatting>
  <conditionalFormatting sqref="Q1406">
    <cfRule type="cellIs" dxfId="329" priority="258" operator="equal">
      <formula>"?"</formula>
    </cfRule>
  </conditionalFormatting>
  <conditionalFormatting sqref="T1406">
    <cfRule type="cellIs" dxfId="328" priority="257" operator="equal">
      <formula>"?"</formula>
    </cfRule>
  </conditionalFormatting>
  <conditionalFormatting sqref="W1406">
    <cfRule type="cellIs" dxfId="327" priority="256" operator="equal">
      <formula>"?"</formula>
    </cfRule>
  </conditionalFormatting>
  <conditionalFormatting sqref="I1442">
    <cfRule type="cellIs" dxfId="326" priority="249" operator="equal">
      <formula>"?"</formula>
    </cfRule>
  </conditionalFormatting>
  <conditionalFormatting sqref="N1442">
    <cfRule type="cellIs" dxfId="325" priority="246" operator="equal">
      <formula>"?"</formula>
    </cfRule>
  </conditionalFormatting>
  <conditionalFormatting sqref="C1426:D1426">
    <cfRule type="cellIs" dxfId="324" priority="245" operator="equal">
      <formula>"?"</formula>
    </cfRule>
  </conditionalFormatting>
  <conditionalFormatting sqref="I1396:J1396">
    <cfRule type="cellIs" dxfId="323" priority="244" operator="equal">
      <formula>"?"</formula>
    </cfRule>
  </conditionalFormatting>
  <conditionalFormatting sqref="Q1396:R1396">
    <cfRule type="cellIs" dxfId="322" priority="243" operator="equal">
      <formula>"?"</formula>
    </cfRule>
  </conditionalFormatting>
  <conditionalFormatting sqref="I1399:J1399">
    <cfRule type="cellIs" dxfId="321" priority="242" operator="equal">
      <formula>"?"</formula>
    </cfRule>
  </conditionalFormatting>
  <conditionalFormatting sqref="Q1399:R1399">
    <cfRule type="cellIs" dxfId="320" priority="241" operator="equal">
      <formula>"?"</formula>
    </cfRule>
  </conditionalFormatting>
  <conditionalFormatting sqref="D1516">
    <cfRule type="cellIs" dxfId="319" priority="232" operator="equal">
      <formula>"?"</formula>
    </cfRule>
  </conditionalFormatting>
  <conditionalFormatting sqref="D1518">
    <cfRule type="cellIs" dxfId="318" priority="231" operator="equal">
      <formula>"?"</formula>
    </cfRule>
  </conditionalFormatting>
  <conditionalFormatting sqref="N1514">
    <cfRule type="cellIs" dxfId="317" priority="228" operator="equal">
      <formula>"?"</formula>
    </cfRule>
  </conditionalFormatting>
  <conditionalFormatting sqref="D1514">
    <cfRule type="cellIs" dxfId="316" priority="233" operator="equal">
      <formula>"?"</formula>
    </cfRule>
  </conditionalFormatting>
  <conditionalFormatting sqref="D1510">
    <cfRule type="cellIs" dxfId="315" priority="235" operator="equal">
      <formula>"?"</formula>
    </cfRule>
  </conditionalFormatting>
  <conditionalFormatting sqref="D1512">
    <cfRule type="cellIs" dxfId="314" priority="234" operator="equal">
      <formula>"?"</formula>
    </cfRule>
  </conditionalFormatting>
  <conditionalFormatting sqref="I1516">
    <cfRule type="cellIs" dxfId="313" priority="230" operator="equal">
      <formula>"?"</formula>
    </cfRule>
  </conditionalFormatting>
  <conditionalFormatting sqref="N1516">
    <cfRule type="cellIs" dxfId="312" priority="227" operator="equal">
      <formula>"?"</formula>
    </cfRule>
  </conditionalFormatting>
  <conditionalFormatting sqref="X1478">
    <cfRule type="cellIs" dxfId="311" priority="240" operator="equal">
      <formula>"?"</formula>
    </cfRule>
  </conditionalFormatting>
  <conditionalFormatting sqref="V1478">
    <cfRule type="cellIs" dxfId="310" priority="239" operator="equal">
      <formula>"?"</formula>
    </cfRule>
  </conditionalFormatting>
  <conditionalFormatting sqref="Q1482">
    <cfRule type="cellIs" dxfId="309" priority="238" operator="equal">
      <formula>"?"</formula>
    </cfRule>
  </conditionalFormatting>
  <conditionalFormatting sqref="T1482">
    <cfRule type="cellIs" dxfId="308" priority="237" operator="equal">
      <formula>"?"</formula>
    </cfRule>
  </conditionalFormatting>
  <conditionalFormatting sqref="W1482">
    <cfRule type="cellIs" dxfId="307" priority="236" operator="equal">
      <formula>"?"</formula>
    </cfRule>
  </conditionalFormatting>
  <conditionalFormatting sqref="I1518">
    <cfRule type="cellIs" dxfId="306" priority="229" operator="equal">
      <formula>"?"</formula>
    </cfRule>
  </conditionalFormatting>
  <conditionalFormatting sqref="N1518">
    <cfRule type="cellIs" dxfId="305" priority="226" operator="equal">
      <formula>"?"</formula>
    </cfRule>
  </conditionalFormatting>
  <conditionalFormatting sqref="C1502:D1502">
    <cfRule type="cellIs" dxfId="304" priority="225" operator="equal">
      <formula>"?"</formula>
    </cfRule>
  </conditionalFormatting>
  <conditionalFormatting sqref="I1472:J1472">
    <cfRule type="cellIs" dxfId="303" priority="224" operator="equal">
      <formula>"?"</formula>
    </cfRule>
  </conditionalFormatting>
  <conditionalFormatting sqref="Q1472:R1472">
    <cfRule type="cellIs" dxfId="302" priority="223" operator="equal">
      <formula>"?"</formula>
    </cfRule>
  </conditionalFormatting>
  <conditionalFormatting sqref="I1475:J1475">
    <cfRule type="cellIs" dxfId="301" priority="222" operator="equal">
      <formula>"?"</formula>
    </cfRule>
  </conditionalFormatting>
  <conditionalFormatting sqref="Q1475:R1475">
    <cfRule type="cellIs" dxfId="300" priority="221" operator="equal">
      <formula>"?"</formula>
    </cfRule>
  </conditionalFormatting>
  <conditionalFormatting sqref="D1592">
    <cfRule type="cellIs" dxfId="299" priority="212" operator="equal">
      <formula>"?"</formula>
    </cfRule>
  </conditionalFormatting>
  <conditionalFormatting sqref="D1594">
    <cfRule type="cellIs" dxfId="298" priority="211" operator="equal">
      <formula>"?"</formula>
    </cfRule>
  </conditionalFormatting>
  <conditionalFormatting sqref="N1590">
    <cfRule type="cellIs" dxfId="297" priority="208" operator="equal">
      <formula>"?"</formula>
    </cfRule>
  </conditionalFormatting>
  <conditionalFormatting sqref="D1590">
    <cfRule type="cellIs" dxfId="296" priority="213" operator="equal">
      <formula>"?"</formula>
    </cfRule>
  </conditionalFormatting>
  <conditionalFormatting sqref="D1586">
    <cfRule type="cellIs" dxfId="295" priority="215" operator="equal">
      <formula>"?"</formula>
    </cfRule>
  </conditionalFormatting>
  <conditionalFormatting sqref="D1588">
    <cfRule type="cellIs" dxfId="294" priority="214" operator="equal">
      <formula>"?"</formula>
    </cfRule>
  </conditionalFormatting>
  <conditionalFormatting sqref="I1592">
    <cfRule type="cellIs" dxfId="293" priority="210" operator="equal">
      <formula>"?"</formula>
    </cfRule>
  </conditionalFormatting>
  <conditionalFormatting sqref="N1592">
    <cfRule type="cellIs" dxfId="292" priority="207" operator="equal">
      <formula>"?"</formula>
    </cfRule>
  </conditionalFormatting>
  <conditionalFormatting sqref="X1554">
    <cfRule type="cellIs" dxfId="291" priority="220" operator="equal">
      <formula>"?"</formula>
    </cfRule>
  </conditionalFormatting>
  <conditionalFormatting sqref="V1554">
    <cfRule type="cellIs" dxfId="290" priority="219" operator="equal">
      <formula>"?"</formula>
    </cfRule>
  </conditionalFormatting>
  <conditionalFormatting sqref="Q1558">
    <cfRule type="cellIs" dxfId="289" priority="218" operator="equal">
      <formula>"?"</formula>
    </cfRule>
  </conditionalFormatting>
  <conditionalFormatting sqref="T1558">
    <cfRule type="cellIs" dxfId="288" priority="217" operator="equal">
      <formula>"?"</formula>
    </cfRule>
  </conditionalFormatting>
  <conditionalFormatting sqref="W1558">
    <cfRule type="cellIs" dxfId="287" priority="216" operator="equal">
      <formula>"?"</formula>
    </cfRule>
  </conditionalFormatting>
  <conditionalFormatting sqref="I1594">
    <cfRule type="cellIs" dxfId="286" priority="209" operator="equal">
      <formula>"?"</formula>
    </cfRule>
  </conditionalFormatting>
  <conditionalFormatting sqref="N1594">
    <cfRule type="cellIs" dxfId="285" priority="206" operator="equal">
      <formula>"?"</formula>
    </cfRule>
  </conditionalFormatting>
  <conditionalFormatting sqref="C1578:D1578">
    <cfRule type="cellIs" dxfId="284" priority="205" operator="equal">
      <formula>"?"</formula>
    </cfRule>
  </conditionalFormatting>
  <conditionalFormatting sqref="I1548:J1548">
    <cfRule type="cellIs" dxfId="283" priority="204" operator="equal">
      <formula>"?"</formula>
    </cfRule>
  </conditionalFormatting>
  <conditionalFormatting sqref="Q1548:R1548">
    <cfRule type="cellIs" dxfId="282" priority="203" operator="equal">
      <formula>"?"</formula>
    </cfRule>
  </conditionalFormatting>
  <conditionalFormatting sqref="I1551:J1551">
    <cfRule type="cellIs" dxfId="281" priority="202" operator="equal">
      <formula>"?"</formula>
    </cfRule>
  </conditionalFormatting>
  <conditionalFormatting sqref="Q1551:R1551">
    <cfRule type="cellIs" dxfId="280" priority="201" operator="equal">
      <formula>"?"</formula>
    </cfRule>
  </conditionalFormatting>
  <conditionalFormatting sqref="D2200">
    <cfRule type="cellIs" dxfId="279" priority="32" operator="equal">
      <formula>"?"</formula>
    </cfRule>
  </conditionalFormatting>
  <conditionalFormatting sqref="D2202">
    <cfRule type="cellIs" dxfId="278" priority="31" operator="equal">
      <formula>"?"</formula>
    </cfRule>
  </conditionalFormatting>
  <conditionalFormatting sqref="N2198">
    <cfRule type="cellIs" dxfId="277" priority="28" operator="equal">
      <formula>"?"</formula>
    </cfRule>
  </conditionalFormatting>
  <conditionalFormatting sqref="D2198">
    <cfRule type="cellIs" dxfId="276" priority="33" operator="equal">
      <formula>"?"</formula>
    </cfRule>
  </conditionalFormatting>
  <conditionalFormatting sqref="D2194">
    <cfRule type="cellIs" dxfId="275" priority="35" operator="equal">
      <formula>"?"</formula>
    </cfRule>
  </conditionalFormatting>
  <conditionalFormatting sqref="D2196">
    <cfRule type="cellIs" dxfId="274" priority="34" operator="equal">
      <formula>"?"</formula>
    </cfRule>
  </conditionalFormatting>
  <conditionalFormatting sqref="I2200">
    <cfRule type="cellIs" dxfId="273" priority="30" operator="equal">
      <formula>"?"</formula>
    </cfRule>
  </conditionalFormatting>
  <conditionalFormatting sqref="N2200">
    <cfRule type="cellIs" dxfId="272" priority="27" operator="equal">
      <formula>"?"</formula>
    </cfRule>
  </conditionalFormatting>
  <conditionalFormatting sqref="X2162">
    <cfRule type="cellIs" dxfId="271" priority="40" operator="equal">
      <formula>"?"</formula>
    </cfRule>
  </conditionalFormatting>
  <conditionalFormatting sqref="V2162">
    <cfRule type="cellIs" dxfId="270" priority="39" operator="equal">
      <formula>"?"</formula>
    </cfRule>
  </conditionalFormatting>
  <conditionalFormatting sqref="Q2166">
    <cfRule type="cellIs" dxfId="269" priority="38" operator="equal">
      <formula>"?"</formula>
    </cfRule>
  </conditionalFormatting>
  <conditionalFormatting sqref="T2166">
    <cfRule type="cellIs" dxfId="268" priority="37" operator="equal">
      <formula>"?"</formula>
    </cfRule>
  </conditionalFormatting>
  <conditionalFormatting sqref="W2166">
    <cfRule type="cellIs" dxfId="267" priority="36" operator="equal">
      <formula>"?"</formula>
    </cfRule>
  </conditionalFormatting>
  <conditionalFormatting sqref="I2202">
    <cfRule type="cellIs" dxfId="266" priority="29" operator="equal">
      <formula>"?"</formula>
    </cfRule>
  </conditionalFormatting>
  <conditionalFormatting sqref="N2202">
    <cfRule type="cellIs" dxfId="265" priority="26" operator="equal">
      <formula>"?"</formula>
    </cfRule>
  </conditionalFormatting>
  <conditionalFormatting sqref="C2186:D2186">
    <cfRule type="cellIs" dxfId="264" priority="25" operator="equal">
      <formula>"?"</formula>
    </cfRule>
  </conditionalFormatting>
  <conditionalFormatting sqref="I2156:J2156">
    <cfRule type="cellIs" dxfId="263" priority="24" operator="equal">
      <formula>"?"</formula>
    </cfRule>
  </conditionalFormatting>
  <conditionalFormatting sqref="Q2156:R2156">
    <cfRule type="cellIs" dxfId="262" priority="23" operator="equal">
      <formula>"?"</formula>
    </cfRule>
  </conditionalFormatting>
  <conditionalFormatting sqref="I2159:J2159">
    <cfRule type="cellIs" dxfId="261" priority="22" operator="equal">
      <formula>"?"</formula>
    </cfRule>
  </conditionalFormatting>
  <conditionalFormatting sqref="Q2159:R2159">
    <cfRule type="cellIs" dxfId="260" priority="21" operator="equal">
      <formula>"?"</formula>
    </cfRule>
  </conditionalFormatting>
  <conditionalFormatting sqref="D1744">
    <cfRule type="cellIs" dxfId="259" priority="172" operator="equal">
      <formula>"?"</formula>
    </cfRule>
  </conditionalFormatting>
  <conditionalFormatting sqref="D1746">
    <cfRule type="cellIs" dxfId="258" priority="171" operator="equal">
      <formula>"?"</formula>
    </cfRule>
  </conditionalFormatting>
  <conditionalFormatting sqref="N1742">
    <cfRule type="cellIs" dxfId="257" priority="168" operator="equal">
      <formula>"?"</formula>
    </cfRule>
  </conditionalFormatting>
  <conditionalFormatting sqref="D1742">
    <cfRule type="cellIs" dxfId="256" priority="173" operator="equal">
      <formula>"?"</formula>
    </cfRule>
  </conditionalFormatting>
  <conditionalFormatting sqref="D1738">
    <cfRule type="cellIs" dxfId="255" priority="175" operator="equal">
      <formula>"?"</formula>
    </cfRule>
  </conditionalFormatting>
  <conditionalFormatting sqref="D1740">
    <cfRule type="cellIs" dxfId="254" priority="174" operator="equal">
      <formula>"?"</formula>
    </cfRule>
  </conditionalFormatting>
  <conditionalFormatting sqref="I1744">
    <cfRule type="cellIs" dxfId="253" priority="170" operator="equal">
      <formula>"?"</formula>
    </cfRule>
  </conditionalFormatting>
  <conditionalFormatting sqref="N1744">
    <cfRule type="cellIs" dxfId="252" priority="167" operator="equal">
      <formula>"?"</formula>
    </cfRule>
  </conditionalFormatting>
  <conditionalFormatting sqref="X1706">
    <cfRule type="cellIs" dxfId="251" priority="180" operator="equal">
      <formula>"?"</formula>
    </cfRule>
  </conditionalFormatting>
  <conditionalFormatting sqref="V1706">
    <cfRule type="cellIs" dxfId="250" priority="179" operator="equal">
      <formula>"?"</formula>
    </cfRule>
  </conditionalFormatting>
  <conditionalFormatting sqref="Q1710">
    <cfRule type="cellIs" dxfId="249" priority="178" operator="equal">
      <formula>"?"</formula>
    </cfRule>
  </conditionalFormatting>
  <conditionalFormatting sqref="T1710">
    <cfRule type="cellIs" dxfId="248" priority="177" operator="equal">
      <formula>"?"</formula>
    </cfRule>
  </conditionalFormatting>
  <conditionalFormatting sqref="W1710">
    <cfRule type="cellIs" dxfId="247" priority="176" operator="equal">
      <formula>"?"</formula>
    </cfRule>
  </conditionalFormatting>
  <conditionalFormatting sqref="I1746">
    <cfRule type="cellIs" dxfId="246" priority="169" operator="equal">
      <formula>"?"</formula>
    </cfRule>
  </conditionalFormatting>
  <conditionalFormatting sqref="N1746">
    <cfRule type="cellIs" dxfId="245" priority="166" operator="equal">
      <formula>"?"</formula>
    </cfRule>
  </conditionalFormatting>
  <conditionalFormatting sqref="C1730:D1730">
    <cfRule type="cellIs" dxfId="244" priority="165" operator="equal">
      <formula>"?"</formula>
    </cfRule>
  </conditionalFormatting>
  <conditionalFormatting sqref="I1700:J1700">
    <cfRule type="cellIs" dxfId="243" priority="164" operator="equal">
      <formula>"?"</formula>
    </cfRule>
  </conditionalFormatting>
  <conditionalFormatting sqref="Q1700:R1700">
    <cfRule type="cellIs" dxfId="242" priority="163" operator="equal">
      <formula>"?"</formula>
    </cfRule>
  </conditionalFormatting>
  <conditionalFormatting sqref="I1703:J1703">
    <cfRule type="cellIs" dxfId="241" priority="162" operator="equal">
      <formula>"?"</formula>
    </cfRule>
  </conditionalFormatting>
  <conditionalFormatting sqref="Q1703:R1703">
    <cfRule type="cellIs" dxfId="240" priority="161" operator="equal">
      <formula>"?"</formula>
    </cfRule>
  </conditionalFormatting>
  <conditionalFormatting sqref="D1668">
    <cfRule type="cellIs" dxfId="239" priority="152" operator="equal">
      <formula>"?"</formula>
    </cfRule>
  </conditionalFormatting>
  <conditionalFormatting sqref="D1670">
    <cfRule type="cellIs" dxfId="238" priority="151" operator="equal">
      <formula>"?"</formula>
    </cfRule>
  </conditionalFormatting>
  <conditionalFormatting sqref="N1666">
    <cfRule type="cellIs" dxfId="237" priority="148" operator="equal">
      <formula>"?"</formula>
    </cfRule>
  </conditionalFormatting>
  <conditionalFormatting sqref="D1666">
    <cfRule type="cellIs" dxfId="236" priority="153" operator="equal">
      <formula>"?"</formula>
    </cfRule>
  </conditionalFormatting>
  <conditionalFormatting sqref="D1662">
    <cfRule type="cellIs" dxfId="235" priority="155" operator="equal">
      <formula>"?"</formula>
    </cfRule>
  </conditionalFormatting>
  <conditionalFormatting sqref="D1664">
    <cfRule type="cellIs" dxfId="234" priority="154" operator="equal">
      <formula>"?"</formula>
    </cfRule>
  </conditionalFormatting>
  <conditionalFormatting sqref="I1668">
    <cfRule type="cellIs" dxfId="233" priority="150" operator="equal">
      <formula>"?"</formula>
    </cfRule>
  </conditionalFormatting>
  <conditionalFormatting sqref="N1668">
    <cfRule type="cellIs" dxfId="232" priority="147" operator="equal">
      <formula>"?"</formula>
    </cfRule>
  </conditionalFormatting>
  <conditionalFormatting sqref="X1630">
    <cfRule type="cellIs" dxfId="231" priority="160" operator="equal">
      <formula>"?"</formula>
    </cfRule>
  </conditionalFormatting>
  <conditionalFormatting sqref="V1630">
    <cfRule type="cellIs" dxfId="230" priority="159" operator="equal">
      <formula>"?"</formula>
    </cfRule>
  </conditionalFormatting>
  <conditionalFormatting sqref="Q1634">
    <cfRule type="cellIs" dxfId="229" priority="158" operator="equal">
      <formula>"?"</formula>
    </cfRule>
  </conditionalFormatting>
  <conditionalFormatting sqref="T1634">
    <cfRule type="cellIs" dxfId="228" priority="157" operator="equal">
      <formula>"?"</formula>
    </cfRule>
  </conditionalFormatting>
  <conditionalFormatting sqref="W1634">
    <cfRule type="cellIs" dxfId="227" priority="156" operator="equal">
      <formula>"?"</formula>
    </cfRule>
  </conditionalFormatting>
  <conditionalFormatting sqref="I1670">
    <cfRule type="cellIs" dxfId="226" priority="149" operator="equal">
      <formula>"?"</formula>
    </cfRule>
  </conditionalFormatting>
  <conditionalFormatting sqref="N1670">
    <cfRule type="cellIs" dxfId="225" priority="146" operator="equal">
      <formula>"?"</formula>
    </cfRule>
  </conditionalFormatting>
  <conditionalFormatting sqref="C1654:D1654">
    <cfRule type="cellIs" dxfId="224" priority="145" operator="equal">
      <formula>"?"</formula>
    </cfRule>
  </conditionalFormatting>
  <conditionalFormatting sqref="I1624:J1624">
    <cfRule type="cellIs" dxfId="223" priority="144" operator="equal">
      <formula>"?"</formula>
    </cfRule>
  </conditionalFormatting>
  <conditionalFormatting sqref="Q1624:R1624">
    <cfRule type="cellIs" dxfId="222" priority="143" operator="equal">
      <formula>"?"</formula>
    </cfRule>
  </conditionalFormatting>
  <conditionalFormatting sqref="I1627:J1627">
    <cfRule type="cellIs" dxfId="221" priority="142" operator="equal">
      <formula>"?"</formula>
    </cfRule>
  </conditionalFormatting>
  <conditionalFormatting sqref="Q1627:R1627">
    <cfRule type="cellIs" dxfId="220" priority="141" operator="equal">
      <formula>"?"</formula>
    </cfRule>
  </conditionalFormatting>
  <conditionalFormatting sqref="D1820">
    <cfRule type="cellIs" dxfId="219" priority="132" operator="equal">
      <formula>"?"</formula>
    </cfRule>
  </conditionalFormatting>
  <conditionalFormatting sqref="D1822">
    <cfRule type="cellIs" dxfId="218" priority="131" operator="equal">
      <formula>"?"</formula>
    </cfRule>
  </conditionalFormatting>
  <conditionalFormatting sqref="N1818">
    <cfRule type="cellIs" dxfId="217" priority="128" operator="equal">
      <formula>"?"</formula>
    </cfRule>
  </conditionalFormatting>
  <conditionalFormatting sqref="D1818">
    <cfRule type="cellIs" dxfId="216" priority="133" operator="equal">
      <formula>"?"</formula>
    </cfRule>
  </conditionalFormatting>
  <conditionalFormatting sqref="D1814">
    <cfRule type="cellIs" dxfId="215" priority="135" operator="equal">
      <formula>"?"</formula>
    </cfRule>
  </conditionalFormatting>
  <conditionalFormatting sqref="D1816">
    <cfRule type="cellIs" dxfId="214" priority="134" operator="equal">
      <formula>"?"</formula>
    </cfRule>
  </conditionalFormatting>
  <conditionalFormatting sqref="I1820">
    <cfRule type="cellIs" dxfId="213" priority="130" operator="equal">
      <formula>"?"</formula>
    </cfRule>
  </conditionalFormatting>
  <conditionalFormatting sqref="N1820">
    <cfRule type="cellIs" dxfId="212" priority="127" operator="equal">
      <formula>"?"</formula>
    </cfRule>
  </conditionalFormatting>
  <conditionalFormatting sqref="X1782">
    <cfRule type="cellIs" dxfId="211" priority="140" operator="equal">
      <formula>"?"</formula>
    </cfRule>
  </conditionalFormatting>
  <conditionalFormatting sqref="V1782">
    <cfRule type="cellIs" dxfId="210" priority="139" operator="equal">
      <formula>"?"</formula>
    </cfRule>
  </conditionalFormatting>
  <conditionalFormatting sqref="Q1786">
    <cfRule type="cellIs" dxfId="209" priority="138" operator="equal">
      <formula>"?"</formula>
    </cfRule>
  </conditionalFormatting>
  <conditionalFormatting sqref="T1786">
    <cfRule type="cellIs" dxfId="208" priority="137" operator="equal">
      <formula>"?"</formula>
    </cfRule>
  </conditionalFormatting>
  <conditionalFormatting sqref="W1786">
    <cfRule type="cellIs" dxfId="207" priority="136" operator="equal">
      <formula>"?"</formula>
    </cfRule>
  </conditionalFormatting>
  <conditionalFormatting sqref="I1822">
    <cfRule type="cellIs" dxfId="206" priority="129" operator="equal">
      <formula>"?"</formula>
    </cfRule>
  </conditionalFormatting>
  <conditionalFormatting sqref="N1822">
    <cfRule type="cellIs" dxfId="205" priority="126" operator="equal">
      <formula>"?"</formula>
    </cfRule>
  </conditionalFormatting>
  <conditionalFormatting sqref="C1806:D1806">
    <cfRule type="cellIs" dxfId="204" priority="125" operator="equal">
      <formula>"?"</formula>
    </cfRule>
  </conditionalFormatting>
  <conditionalFormatting sqref="I1776:J1776">
    <cfRule type="cellIs" dxfId="203" priority="124" operator="equal">
      <formula>"?"</formula>
    </cfRule>
  </conditionalFormatting>
  <conditionalFormatting sqref="Q1776:R1776">
    <cfRule type="cellIs" dxfId="202" priority="123" operator="equal">
      <formula>"?"</formula>
    </cfRule>
  </conditionalFormatting>
  <conditionalFormatting sqref="I1779:J1779">
    <cfRule type="cellIs" dxfId="201" priority="122" operator="equal">
      <formula>"?"</formula>
    </cfRule>
  </conditionalFormatting>
  <conditionalFormatting sqref="Q1779:R1779">
    <cfRule type="cellIs" dxfId="200" priority="121" operator="equal">
      <formula>"?"</formula>
    </cfRule>
  </conditionalFormatting>
  <conditionalFormatting sqref="D1896">
    <cfRule type="cellIs" dxfId="199" priority="112" operator="equal">
      <formula>"?"</formula>
    </cfRule>
  </conditionalFormatting>
  <conditionalFormatting sqref="D1898">
    <cfRule type="cellIs" dxfId="198" priority="111" operator="equal">
      <formula>"?"</formula>
    </cfRule>
  </conditionalFormatting>
  <conditionalFormatting sqref="N1894">
    <cfRule type="cellIs" dxfId="197" priority="108" operator="equal">
      <formula>"?"</formula>
    </cfRule>
  </conditionalFormatting>
  <conditionalFormatting sqref="D1894">
    <cfRule type="cellIs" dxfId="196" priority="113" operator="equal">
      <formula>"?"</formula>
    </cfRule>
  </conditionalFormatting>
  <conditionalFormatting sqref="D1890">
    <cfRule type="cellIs" dxfId="195" priority="115" operator="equal">
      <formula>"?"</formula>
    </cfRule>
  </conditionalFormatting>
  <conditionalFormatting sqref="D1892">
    <cfRule type="cellIs" dxfId="194" priority="114" operator="equal">
      <formula>"?"</formula>
    </cfRule>
  </conditionalFormatting>
  <conditionalFormatting sqref="I1896">
    <cfRule type="cellIs" dxfId="193" priority="110" operator="equal">
      <formula>"?"</formula>
    </cfRule>
  </conditionalFormatting>
  <conditionalFormatting sqref="N1896">
    <cfRule type="cellIs" dxfId="192" priority="107" operator="equal">
      <formula>"?"</formula>
    </cfRule>
  </conditionalFormatting>
  <conditionalFormatting sqref="X1858">
    <cfRule type="cellIs" dxfId="191" priority="120" operator="equal">
      <formula>"?"</formula>
    </cfRule>
  </conditionalFormatting>
  <conditionalFormatting sqref="V1858">
    <cfRule type="cellIs" dxfId="190" priority="119" operator="equal">
      <formula>"?"</formula>
    </cfRule>
  </conditionalFormatting>
  <conditionalFormatting sqref="Q1862">
    <cfRule type="cellIs" dxfId="189" priority="118" operator="equal">
      <formula>"?"</formula>
    </cfRule>
  </conditionalFormatting>
  <conditionalFormatting sqref="T1862">
    <cfRule type="cellIs" dxfId="188" priority="117" operator="equal">
      <formula>"?"</formula>
    </cfRule>
  </conditionalFormatting>
  <conditionalFormatting sqref="W1862">
    <cfRule type="cellIs" dxfId="187" priority="116" operator="equal">
      <formula>"?"</formula>
    </cfRule>
  </conditionalFormatting>
  <conditionalFormatting sqref="I1898">
    <cfRule type="cellIs" dxfId="186" priority="109" operator="equal">
      <formula>"?"</formula>
    </cfRule>
  </conditionalFormatting>
  <conditionalFormatting sqref="N1898">
    <cfRule type="cellIs" dxfId="185" priority="106" operator="equal">
      <formula>"?"</formula>
    </cfRule>
  </conditionalFormatting>
  <conditionalFormatting sqref="C1882:D1882">
    <cfRule type="cellIs" dxfId="184" priority="105" operator="equal">
      <formula>"?"</formula>
    </cfRule>
  </conditionalFormatting>
  <conditionalFormatting sqref="I1852:J1852">
    <cfRule type="cellIs" dxfId="183" priority="104" operator="equal">
      <formula>"?"</formula>
    </cfRule>
  </conditionalFormatting>
  <conditionalFormatting sqref="Q1852:R1852">
    <cfRule type="cellIs" dxfId="182" priority="103" operator="equal">
      <formula>"?"</formula>
    </cfRule>
  </conditionalFormatting>
  <conditionalFormatting sqref="I1855:J1855">
    <cfRule type="cellIs" dxfId="181" priority="102" operator="equal">
      <formula>"?"</formula>
    </cfRule>
  </conditionalFormatting>
  <conditionalFormatting sqref="Q1855:R1855">
    <cfRule type="cellIs" dxfId="180" priority="101" operator="equal">
      <formula>"?"</formula>
    </cfRule>
  </conditionalFormatting>
  <conditionalFormatting sqref="D1972">
    <cfRule type="cellIs" dxfId="179" priority="92" operator="equal">
      <formula>"?"</formula>
    </cfRule>
  </conditionalFormatting>
  <conditionalFormatting sqref="D1974">
    <cfRule type="cellIs" dxfId="178" priority="91" operator="equal">
      <formula>"?"</formula>
    </cfRule>
  </conditionalFormatting>
  <conditionalFormatting sqref="N1970">
    <cfRule type="cellIs" dxfId="177" priority="88" operator="equal">
      <formula>"?"</formula>
    </cfRule>
  </conditionalFormatting>
  <conditionalFormatting sqref="D1970">
    <cfRule type="cellIs" dxfId="176" priority="93" operator="equal">
      <formula>"?"</formula>
    </cfRule>
  </conditionalFormatting>
  <conditionalFormatting sqref="D1966">
    <cfRule type="cellIs" dxfId="175" priority="95" operator="equal">
      <formula>"?"</formula>
    </cfRule>
  </conditionalFormatting>
  <conditionalFormatting sqref="D1968">
    <cfRule type="cellIs" dxfId="174" priority="94" operator="equal">
      <formula>"?"</formula>
    </cfRule>
  </conditionalFormatting>
  <conditionalFormatting sqref="I1972">
    <cfRule type="cellIs" dxfId="173" priority="90" operator="equal">
      <formula>"?"</formula>
    </cfRule>
  </conditionalFormatting>
  <conditionalFormatting sqref="N1972">
    <cfRule type="cellIs" dxfId="172" priority="87" operator="equal">
      <formula>"?"</formula>
    </cfRule>
  </conditionalFormatting>
  <conditionalFormatting sqref="X1934">
    <cfRule type="cellIs" dxfId="171" priority="100" operator="equal">
      <formula>"?"</formula>
    </cfRule>
  </conditionalFormatting>
  <conditionalFormatting sqref="V1934">
    <cfRule type="cellIs" dxfId="170" priority="99" operator="equal">
      <formula>"?"</formula>
    </cfRule>
  </conditionalFormatting>
  <conditionalFormatting sqref="Q1938">
    <cfRule type="cellIs" dxfId="169" priority="98" operator="equal">
      <formula>"?"</formula>
    </cfRule>
  </conditionalFormatting>
  <conditionalFormatting sqref="T1938">
    <cfRule type="cellIs" dxfId="168" priority="97" operator="equal">
      <formula>"?"</formula>
    </cfRule>
  </conditionalFormatting>
  <conditionalFormatting sqref="W1938">
    <cfRule type="cellIs" dxfId="167" priority="96" operator="equal">
      <formula>"?"</formula>
    </cfRule>
  </conditionalFormatting>
  <conditionalFormatting sqref="I1974">
    <cfRule type="cellIs" dxfId="166" priority="89" operator="equal">
      <formula>"?"</formula>
    </cfRule>
  </conditionalFormatting>
  <conditionalFormatting sqref="N1974">
    <cfRule type="cellIs" dxfId="165" priority="86" operator="equal">
      <formula>"?"</formula>
    </cfRule>
  </conditionalFormatting>
  <conditionalFormatting sqref="C1958:D1958">
    <cfRule type="cellIs" dxfId="164" priority="85" operator="equal">
      <formula>"?"</formula>
    </cfRule>
  </conditionalFormatting>
  <conditionalFormatting sqref="I1928:J1928">
    <cfRule type="cellIs" dxfId="163" priority="84" operator="equal">
      <formula>"?"</formula>
    </cfRule>
  </conditionalFormatting>
  <conditionalFormatting sqref="Q1928:R1928">
    <cfRule type="cellIs" dxfId="162" priority="83" operator="equal">
      <formula>"?"</formula>
    </cfRule>
  </conditionalFormatting>
  <conditionalFormatting sqref="I1931:J1931">
    <cfRule type="cellIs" dxfId="161" priority="82" operator="equal">
      <formula>"?"</formula>
    </cfRule>
  </conditionalFormatting>
  <conditionalFormatting sqref="Q1931:R1931">
    <cfRule type="cellIs" dxfId="160" priority="81" operator="equal">
      <formula>"?"</formula>
    </cfRule>
  </conditionalFormatting>
  <conditionalFormatting sqref="D2048">
    <cfRule type="cellIs" dxfId="159" priority="72" operator="equal">
      <formula>"?"</formula>
    </cfRule>
  </conditionalFormatting>
  <conditionalFormatting sqref="D2050">
    <cfRule type="cellIs" dxfId="158" priority="71" operator="equal">
      <formula>"?"</formula>
    </cfRule>
  </conditionalFormatting>
  <conditionalFormatting sqref="N2046">
    <cfRule type="cellIs" dxfId="157" priority="68" operator="equal">
      <formula>"?"</formula>
    </cfRule>
  </conditionalFormatting>
  <conditionalFormatting sqref="D2046">
    <cfRule type="cellIs" dxfId="156" priority="73" operator="equal">
      <formula>"?"</formula>
    </cfRule>
  </conditionalFormatting>
  <conditionalFormatting sqref="D2042">
    <cfRule type="cellIs" dxfId="155" priority="75" operator="equal">
      <formula>"?"</formula>
    </cfRule>
  </conditionalFormatting>
  <conditionalFormatting sqref="D2044">
    <cfRule type="cellIs" dxfId="154" priority="74" operator="equal">
      <formula>"?"</formula>
    </cfRule>
  </conditionalFormatting>
  <conditionalFormatting sqref="I2048">
    <cfRule type="cellIs" dxfId="153" priority="70" operator="equal">
      <formula>"?"</formula>
    </cfRule>
  </conditionalFormatting>
  <conditionalFormatting sqref="N2048">
    <cfRule type="cellIs" dxfId="152" priority="67" operator="equal">
      <formula>"?"</formula>
    </cfRule>
  </conditionalFormatting>
  <conditionalFormatting sqref="X2010">
    <cfRule type="cellIs" dxfId="151" priority="80" operator="equal">
      <formula>"?"</formula>
    </cfRule>
  </conditionalFormatting>
  <conditionalFormatting sqref="V2010">
    <cfRule type="cellIs" dxfId="150" priority="79" operator="equal">
      <formula>"?"</formula>
    </cfRule>
  </conditionalFormatting>
  <conditionalFormatting sqref="Q2014">
    <cfRule type="cellIs" dxfId="149" priority="78" operator="equal">
      <formula>"?"</formula>
    </cfRule>
  </conditionalFormatting>
  <conditionalFormatting sqref="T2014">
    <cfRule type="cellIs" dxfId="148" priority="77" operator="equal">
      <formula>"?"</formula>
    </cfRule>
  </conditionalFormatting>
  <conditionalFormatting sqref="W2014">
    <cfRule type="cellIs" dxfId="147" priority="76" operator="equal">
      <formula>"?"</formula>
    </cfRule>
  </conditionalFormatting>
  <conditionalFormatting sqref="I2050">
    <cfRule type="cellIs" dxfId="146" priority="69" operator="equal">
      <formula>"?"</formula>
    </cfRule>
  </conditionalFormatting>
  <conditionalFormatting sqref="N2050">
    <cfRule type="cellIs" dxfId="145" priority="66" operator="equal">
      <formula>"?"</formula>
    </cfRule>
  </conditionalFormatting>
  <conditionalFormatting sqref="C2034:D2034">
    <cfRule type="cellIs" dxfId="144" priority="65" operator="equal">
      <formula>"?"</formula>
    </cfRule>
  </conditionalFormatting>
  <conditionalFormatting sqref="I2004:J2004">
    <cfRule type="cellIs" dxfId="143" priority="64" operator="equal">
      <formula>"?"</formula>
    </cfRule>
  </conditionalFormatting>
  <conditionalFormatting sqref="Q2004:R2004">
    <cfRule type="cellIs" dxfId="142" priority="63" operator="equal">
      <formula>"?"</formula>
    </cfRule>
  </conditionalFormatting>
  <conditionalFormatting sqref="I2007:J2007">
    <cfRule type="cellIs" dxfId="141" priority="62" operator="equal">
      <formula>"?"</formula>
    </cfRule>
  </conditionalFormatting>
  <conditionalFormatting sqref="Q2007:R2007">
    <cfRule type="cellIs" dxfId="140" priority="61" operator="equal">
      <formula>"?"</formula>
    </cfRule>
  </conditionalFormatting>
  <conditionalFormatting sqref="D2124">
    <cfRule type="cellIs" dxfId="139" priority="52" operator="equal">
      <formula>"?"</formula>
    </cfRule>
  </conditionalFormatting>
  <conditionalFormatting sqref="D2126">
    <cfRule type="cellIs" dxfId="138" priority="51" operator="equal">
      <formula>"?"</formula>
    </cfRule>
  </conditionalFormatting>
  <conditionalFormatting sqref="N2122">
    <cfRule type="cellIs" dxfId="137" priority="48" operator="equal">
      <formula>"?"</formula>
    </cfRule>
  </conditionalFormatting>
  <conditionalFormatting sqref="D2122">
    <cfRule type="cellIs" dxfId="136" priority="53" operator="equal">
      <formula>"?"</formula>
    </cfRule>
  </conditionalFormatting>
  <conditionalFormatting sqref="D2118">
    <cfRule type="cellIs" dxfId="135" priority="55" operator="equal">
      <formula>"?"</formula>
    </cfRule>
  </conditionalFormatting>
  <conditionalFormatting sqref="D2120">
    <cfRule type="cellIs" dxfId="134" priority="54" operator="equal">
      <formula>"?"</formula>
    </cfRule>
  </conditionalFormatting>
  <conditionalFormatting sqref="I2124">
    <cfRule type="cellIs" dxfId="133" priority="50" operator="equal">
      <formula>"?"</formula>
    </cfRule>
  </conditionalFormatting>
  <conditionalFormatting sqref="N2124">
    <cfRule type="cellIs" dxfId="132" priority="47" operator="equal">
      <formula>"?"</formula>
    </cfRule>
  </conditionalFormatting>
  <conditionalFormatting sqref="X2086">
    <cfRule type="cellIs" dxfId="131" priority="60" operator="equal">
      <formula>"?"</formula>
    </cfRule>
  </conditionalFormatting>
  <conditionalFormatting sqref="V2086">
    <cfRule type="cellIs" dxfId="130" priority="59" operator="equal">
      <formula>"?"</formula>
    </cfRule>
  </conditionalFormatting>
  <conditionalFormatting sqref="Q2090">
    <cfRule type="cellIs" dxfId="129" priority="58" operator="equal">
      <formula>"?"</formula>
    </cfRule>
  </conditionalFormatting>
  <conditionalFormatting sqref="T2090">
    <cfRule type="cellIs" dxfId="128" priority="57" operator="equal">
      <formula>"?"</formula>
    </cfRule>
  </conditionalFormatting>
  <conditionalFormatting sqref="W2090">
    <cfRule type="cellIs" dxfId="127" priority="56" operator="equal">
      <formula>"?"</formula>
    </cfRule>
  </conditionalFormatting>
  <conditionalFormatting sqref="I2126">
    <cfRule type="cellIs" dxfId="126" priority="49" operator="equal">
      <formula>"?"</formula>
    </cfRule>
  </conditionalFormatting>
  <conditionalFormatting sqref="N2126">
    <cfRule type="cellIs" dxfId="125" priority="46" operator="equal">
      <formula>"?"</formula>
    </cfRule>
  </conditionalFormatting>
  <conditionalFormatting sqref="C2110:D2110">
    <cfRule type="cellIs" dxfId="124" priority="45" operator="equal">
      <formula>"?"</formula>
    </cfRule>
  </conditionalFormatting>
  <conditionalFormatting sqref="I2080:J2080">
    <cfRule type="cellIs" dxfId="123" priority="44" operator="equal">
      <formula>"?"</formula>
    </cfRule>
  </conditionalFormatting>
  <conditionalFormatting sqref="Q2080:R2080">
    <cfRule type="cellIs" dxfId="122" priority="43" operator="equal">
      <formula>"?"</formula>
    </cfRule>
  </conditionalFormatting>
  <conditionalFormatting sqref="I2083:J2083">
    <cfRule type="cellIs" dxfId="121" priority="42" operator="equal">
      <formula>"?"</formula>
    </cfRule>
  </conditionalFormatting>
  <conditionalFormatting sqref="Q2083:R2083">
    <cfRule type="cellIs" dxfId="120" priority="41" operator="equal">
      <formula>"?"</formula>
    </cfRule>
  </conditionalFormatting>
  <conditionalFormatting sqref="D2276">
    <cfRule type="cellIs" dxfId="119" priority="12" operator="equal">
      <formula>"?"</formula>
    </cfRule>
  </conditionalFormatting>
  <conditionalFormatting sqref="D2278">
    <cfRule type="cellIs" dxfId="118" priority="11" operator="equal">
      <formula>"?"</formula>
    </cfRule>
  </conditionalFormatting>
  <conditionalFormatting sqref="N2274">
    <cfRule type="cellIs" dxfId="117" priority="8" operator="equal">
      <formula>"?"</formula>
    </cfRule>
  </conditionalFormatting>
  <conditionalFormatting sqref="D2274">
    <cfRule type="cellIs" dxfId="116" priority="13" operator="equal">
      <formula>"?"</formula>
    </cfRule>
  </conditionalFormatting>
  <conditionalFormatting sqref="D2270">
    <cfRule type="cellIs" dxfId="115" priority="15" operator="equal">
      <formula>"?"</formula>
    </cfRule>
  </conditionalFormatting>
  <conditionalFormatting sqref="D2272">
    <cfRule type="cellIs" dxfId="114" priority="14" operator="equal">
      <formula>"?"</formula>
    </cfRule>
  </conditionalFormatting>
  <conditionalFormatting sqref="I2276">
    <cfRule type="cellIs" dxfId="113" priority="10" operator="equal">
      <formula>"?"</formula>
    </cfRule>
  </conditionalFormatting>
  <conditionalFormatting sqref="N2276">
    <cfRule type="cellIs" dxfId="112" priority="7" operator="equal">
      <formula>"?"</formula>
    </cfRule>
  </conditionalFormatting>
  <conditionalFormatting sqref="X2238">
    <cfRule type="cellIs" dxfId="111" priority="20" operator="equal">
      <formula>"?"</formula>
    </cfRule>
  </conditionalFormatting>
  <conditionalFormatting sqref="V2238">
    <cfRule type="cellIs" dxfId="110" priority="19" operator="equal">
      <formula>"?"</formula>
    </cfRule>
  </conditionalFormatting>
  <conditionalFormatting sqref="Q2242">
    <cfRule type="cellIs" dxfId="109" priority="18" operator="equal">
      <formula>"?"</formula>
    </cfRule>
  </conditionalFormatting>
  <conditionalFormatting sqref="T2242">
    <cfRule type="cellIs" dxfId="108" priority="17" operator="equal">
      <formula>"?"</formula>
    </cfRule>
  </conditionalFormatting>
  <conditionalFormatting sqref="W2242">
    <cfRule type="cellIs" dxfId="107" priority="16" operator="equal">
      <formula>"?"</formula>
    </cfRule>
  </conditionalFormatting>
  <conditionalFormatting sqref="I2278">
    <cfRule type="cellIs" dxfId="106" priority="9" operator="equal">
      <formula>"?"</formula>
    </cfRule>
  </conditionalFormatting>
  <conditionalFormatting sqref="N2278">
    <cfRule type="cellIs" dxfId="105" priority="6" operator="equal">
      <formula>"?"</formula>
    </cfRule>
  </conditionalFormatting>
  <conditionalFormatting sqref="C2262:D2262">
    <cfRule type="cellIs" dxfId="104" priority="5" operator="equal">
      <formula>"?"</formula>
    </cfRule>
  </conditionalFormatting>
  <conditionalFormatting sqref="I2232:J2232">
    <cfRule type="cellIs" dxfId="103" priority="4" operator="equal">
      <formula>"?"</formula>
    </cfRule>
  </conditionalFormatting>
  <conditionalFormatting sqref="Q2232:R2232">
    <cfRule type="cellIs" dxfId="102" priority="3" operator="equal">
      <formula>"?"</formula>
    </cfRule>
  </conditionalFormatting>
  <conditionalFormatting sqref="I2235:J2235">
    <cfRule type="cellIs" dxfId="101" priority="2" operator="equal">
      <formula>"?"</formula>
    </cfRule>
  </conditionalFormatting>
  <conditionalFormatting sqref="Q2235:R2235">
    <cfRule type="cellIs" dxfId="100" priority="1" operator="equal">
      <formula>"?"</formula>
    </cfRule>
  </conditionalFormatting>
  <dataValidations count="9">
    <dataValidation type="list" allowBlank="1" showInputMessage="1" showErrorMessage="1" sqref="V35 X35 V2162 X2162 V110 X110 V186 X186 V262 X262 V338 X338 V414 X414 V490 X490 V566 X566 V642 X642 V718 X718 V794 X794 V870 X870 V946 X946 V1022 X1022 V1098 X1098 V1174 X1174 V1250 X1250 V1326 X1326 V1402 X1402 V1478 X1478 V1554 X1554 V1630 X1630 V1706 X1706 V1782 X1782 V1858 X1858 V1934 X1934 V2010 X2010 V2086 X2086 V2238 X2238">
      <formula1>"?,1,3,4,8"</formula1>
    </dataValidation>
    <dataValidation type="list" allowBlank="1" showInputMessage="1" showErrorMessage="1" sqref="D71 D75 D67 W93:X93 W39 Q39 T39 Q1786 T1786 D1820 D2198 D2202 D2194 W2221:X2221 W2166 Q2166 D73 D69 N73 I73 W169:X169 I75 N71 N75 T2166 D2200 D2196 N2200 D146 D150 D142 W114 Q114 T114 D148 D144 N148 I148 I150 N146 N150 I2200 I2202 N2198 D222 D226 D218 W245:X245 W190 Q190 T190 D224 D220 N224 I224 I226 N222 N226 D1816 N1820 N2202 D298 D302 D294 W321:X321 W266 Q266 T266 D300 D296 N300 I300 I302 N298 N302 I1820 D2122 D2126 D374 D378 D370 W397:X397 W342 Q342 T342 D376 D372 N376 I376 I378 N374 N378 D2118 W2145:X2145 W2090 D450 D454 D446 W473:X473 W418 Q418 T418 D452 D448 N452 I452 I454 N450 N454 Q2090 T2090 D2124 D526 D530 D522 W549:X549 W494 Q494 T494 D528 D524 N528 I528 I530 N526 N530 D2120 N2124 I2124 D602 D606 D598 W625:X625 W570 Q570 T570 D604 D600 N604 I604 I606 N602 N606 I2126 N2122 N2126 D678 D682 D674 W701:X701 W646 Q646 T646 D680 D676 N680 I680 I682 N678 N682 I1822 N1818 N1822 D754 D758 D750 W777:X777 W722 Q722 T722 D756 D752 N756 I756 I758 N754 N758 D2046 D2050 D2042 D830 D834 D826 W853:X853 W798 Q798 T798 D832 D828 N832 I832 I834 N830 N834 W2069:X2069 W2014 Q2014 D906 D910 D902 W929:X929 W874 Q874 T874 D908 D904 N908 I908 I910 N906 N910 T2014 D2048 D2044 D982 D986 D978 W1005:X1005 W950 Q950 T950 D984 D980 N984 I984 I986 N982 N986 N2048 I2048 I2050 D1058 D1062 D1054 W1081:X1081 W1026 Q1026 T1026 D1060 D1056 N1060 I1060 I1062 N1058 N1062 D1892 N2046 N2050 D1134 D1138 D1130 W1157:X1157 W1102 Q1102 T1102 D1136 D1132 N1136 I1136 I1138 N1134 N1138 N1896 I1896 D1970 D1210 D1214 D1206 W1233:X1233 W1178 Q1178 T1178 D1212 D1208 N1212 I1212 I1214 N1210 N1214 D1974 D1966 W1993:X1993 D1286 D1290 D1282 W1309:X1309 W1254 Q1254 T1254 D1288 D1284 N1288 I1288 I1290 N1286 N1290 W1938 Q1938 T1938 D1362 D1366 D1358 W1385:X1385 W1330 Q1330 T1330 D1364 D1360 N1364 I1364 I1366 N1362 N1366 D1972 D1968 N1972 D1438 D1442 D1434 W1461:X1461 W1406 Q1406 T1406 D1440 D1436 N1440 I1440 I1442 N1438 N1442 I1972 I1974 N1970 D1514 D1518 D1510 W1537:X1537 W1482 Q1482 T1482 D1516 D1512 N1516 I1516 I1518 N1514 N1518 I1898 N1894 N1974 D1590 D1594 D1586 W1613:X1613 W1558 Q1558 T1558 D1592 D1588 N1592 I1592 I1594 N1590 N1594 N1898 D1894 D1898 D1666 D1670 D1662 W1689:X1689 W1634 Q1634 T1634 D1668 D1664 N1668 I1668 I1670 N1666 N1670 D1890 W1917:X1917 W1862 D1742 D1746 D1738 W1765:X1765 W1710 Q1710 T1710 D1744 D1740 N1744 I1744 I1746 N1742 N1746 Q1862 T1862 D1896 D1818 D1822 D1814 W1841:X1841 W1786 D2274 D2278 D2270 W2297:X2297 W2242 Q2242 T2242 D2276 D2272 N2276 I2276 I2278 N2274 N2278">
      <formula1>"?,x"</formula1>
    </dataValidation>
    <dataValidation type="textLength" operator="equal" allowBlank="1" showInputMessage="1" showErrorMessage="1" sqref="F100:G100 F176:G176 F252:G252 F328:G328 F404:G404 F480:G480 F556:G556 F632:G632 F708:G708 F784:G784 F860:G860 F936:G936 F1012:G1012 F1088:G1088 F1164:G1164 F1240:G1240 F1316:G1316 F1392:G1392 F1468:G1468 F1544:G1544 F1620:G1620 F1696:G1696 F1772:G1772 F1848:G1848 F1924:G1924 F2000:G2000 F2076:G2076 F2152:G2152 F2228:G2228 E25">
      <formula1>5</formula1>
    </dataValidation>
    <dataValidation type="list" allowBlank="1" showInputMessage="1" showErrorMessage="1" sqref="I29:J29 I32:J32 Q29:R29 Q32:R32 I104:J104 I107:J107 Q104:R104 Q107:R107 I180:J180 I183:J183 Q180:R180 Q183:R183 I256:J256 I259:J259 Q256:R256 Q259:R259 I332:J332 I335:J335 Q332:R332 Q335:R335 I408:J408 I411:J411 Q408:R408 Q411:R411 I484:J484 I487:J487 Q484:R484 Q487:R487 I560:J560 I563:J563 Q560:R560 Q563:R563 I636:J636 I639:J639 Q636:R636 Q639:R639 I712:J712 I715:J715 Q712:R712 Q715:R715 I788:J788 I791:J791 Q788:R788 Q791:R791 I864:J864 I867:J867 Q864:R864 Q867:R867 I940:J940 I943:J943 Q940:R940 Q943:R943 I1016:J1016 I1019:J1019 Q1016:R1016 Q1019:R1019 I1092:J1092 I1095:J1095 Q1092:R1092 Q1095:R1095 I1168:J1168 I1171:J1171 Q1168:R1168 Q1171:R1171 I1244:J1244 I1247:J1247 Q1244:R1244 Q1247:R1247 I1320:J1320 I1323:J1323 Q1320:R1320 Q1323:R1323 I1396:J1396 I1399:J1399 Q1396:R1396 Q1399:R1399 I1472:J1472 I1475:J1475 Q1472:R1472 Q1475:R1475 I1548:J1548 I1551:J1551 Q1548:R1548 Q1551:R1551 I1624:J1624 I1627:J1627 Q1624:R1624 Q1627:R1627 I1700:J1700 I1703:J1703 Q1700:R1700 Q1703:R1703 I1776:J1776 I1779:J1779 Q1776:R1776 Q1779:R1779 I1852:J1852 I1855:J1855 Q1852:R1852 Q1855:R1855 I1928:J1928 I1931:J1931 Q1928:R1928 Q1931:R1931 I2004:J2004 I2007:J2007 Q2004:R2004 Q2007:R2007 I2080:J2080 I2083:J2083 Q2080:R2080 Q2083:R2083 I2156:J2156 I2159:J2159 Q2156:R2156 Q2159:R2159 I2232:J2232 I2235:J2235 Q2232:R2232 Q2235:R2235">
      <mc:AlternateContent xmlns:x12ac="http://schemas.microsoft.com/office/spreadsheetml/2011/1/ac" xmlns:mc="http://schemas.openxmlformats.org/markup-compatibility/2006">
        <mc:Choice Requires="x12ac">
          <x12ac:list>?,wir selbst,"Dritter, nämlich:"</x12ac:list>
        </mc:Choice>
        <mc:Fallback>
          <formula1>"?,wir selbst,Dritter, nämlich:"</formula1>
        </mc:Fallback>
      </mc:AlternateContent>
    </dataValidation>
    <dataValidation operator="greaterThanOrEqual" allowBlank="1" showInputMessage="1" showErrorMessage="1" sqref="K29:P29 K32:P32 S29:X29 S32:X32 G59 K104:P104 K107:P107 S104:X104 S107:X107 G134 K180:P180 K183:P183 S180:X180 S183:X183 G210 K256:P256 K259:P259 S256:X256 S259:X259 G286 K332:P332 K335:P335 S332:X332 S335:X335 G362 K408:P408 K411:P411 S408:X408 S411:X411 G438 K484:P484 K487:P487 S484:X484 S487:X487 G514 K560:P560 K563:P563 S560:X560 S563:X563 G590 K636:P636 K639:P639 S636:X636 S639:X639 G666 K712:P712 K715:P715 S712:X712 S715:X715 G742 K788:P788 K791:P791 S788:X788 S791:X791 G818 K864:P864 K867:P867 S864:X864 S867:X867 G894 K940:P940 K943:P943 S940:X940 S943:X943 G970 K1016:P1016 K1019:P1019 S1016:X1016 S1019:X1019 G1046 K1092:P1092 K1095:P1095 S1092:X1092 S1095:X1095 G1122 K1168:P1168 K1171:P1171 S1168:X1168 S1171:X1171 G1198 K1244:P1244 K1247:P1247 S1244:X1244 S1247:X1247 G1274 K1320:P1320 K1323:P1323 S1320:X1320 S1323:X1323 G1350 K1396:P1396 K1399:P1399 S1396:X1396 S1399:X1399 G1426 K1472:P1472 K1475:P1475 S1472:X1472 S1475:X1475 G1502 K1548:P1548 K1551:P1551 S1548:X1548 S1551:X1551 G1578 K1624:P1624 K1627:P1627 S1624:X1624 S1627:X1627 G1654 K1700:P1700 K1703:P1703 S1700:X1700 S1703:X1703 G1730 K1776:P1776 K1779:P1779 S1776:X1776 S1779:X1779 G1806 K1852:P1852 K1855:P1855 S1852:X1852 S1855:X1855 G1882 K1928:P1928 K1931:P1931 S1928:X1928 S1931:X1931 G1958 K2004:P2004 K2007:P2007 S2004:X2004 S2007:X2007 G2034 K2080:P2080 K2083:P2083 S2080:X2080 S2083:X2083 G2110 K2156:P2156 K2159:P2159 S2156:X2156 S2159:X2159 G2186 K2232:P2232 K2235:P2235 S2232:X2232 S2235:X2235 G2262"/>
    <dataValidation type="list" allowBlank="1" showInputMessage="1" showErrorMessage="1" sqref="I37:X37 I112:X112 I188:X188 I264:X264 I340:X340 I416:X416 I492:X492 I568:X568 I644:X644 I720:X720 I796:X796 I872:X872 I948:X948 I1024:X1024 I1100:X1100 I1176:X1176 I1252:X1252 I1328:X1328 I1404:X1404 I1480:X1480 I1556:X1556 I1632:X1632 I1708:X1708 I1784:X1784 I1860:X1860 I1936:X1936 I2012:X2012 I2088:X2088 I2164:X2164 I2240:X2240">
      <formula1>"?,konventionelles Güterterminal,Güterterminal für Kombinierten Verkehr (KV)"</formula1>
    </dataValidation>
    <dataValidation type="list" allowBlank="1" showInputMessage="1" showErrorMessage="1" sqref="C59:F59 C134:F134 C210:F210 C286:F286 C362:F362 C438:F438 C514:F514 C590:F590 C666:F666 C742:F742 C818:F818 C894:F894 C970:F970 C1046:F1046 C1122:F1122 C1198:F1198 C1274:F1274 C1350:F1350 C1426:F1426 C1502:F1502 C1578:F1578 C1654:F1654 C1730:F1730 C1806:F1806 C1882:F1882 C1958:F1958 C2034:F2034 C2110:F2110 C2186:F2186 C2262:F2262">
      <mc:AlternateContent xmlns:x12ac="http://schemas.microsoft.com/office/spreadsheetml/2011/1/ac" xmlns:mc="http://schemas.openxmlformats.org/markup-compatibility/2006">
        <mc:Choice Requires="x12ac">
          <x12ac:list>?,nein,"ja, von uns selbst","ja, von einem Dritten, nämlich:"</x12ac:list>
        </mc:Choice>
        <mc:Fallback>
          <formula1>"?,nein,ja, von uns selbst,ja, von einem Dritten, nämlich:"</formula1>
        </mc:Fallback>
      </mc:AlternateContent>
    </dataValidation>
    <dataValidation type="whole" operator="greaterThanOrEqual" allowBlank="1" showInputMessage="1" showErrorMessage="1" error="Die Eingabe ist auf ganzzahlige Werte begrenzt." sqref="N43:P43 T43:V43 N47:P47 T47:V47 T51:V51 N118:P118 T118:V118 N122:P122 T122:V122 T126:V126 N194:P194 T194:V194 N198:P198 T198:V198 T202:V202 N270:P270 T270:V270 N274:P274 T274:V274 T278:V278 N346:P346 T346:V346 N350:P350 T350:V350 T354:V354 N422:P422 T422:V422 N426:P426 T426:V426 T430:V430 N498:P498 T498:V498 N502:P502 T502:V502 T506:V506 N574:P574 T574:V574 N578:P578 T578:V578 T582:V582 N650:P650 T650:V650 N654:P654 T654:V654 T658:V658 N726:P726 T726:V726 N730:P730 T730:V730 T734:V734 N802:P802 T802:V802 N806:P806 T806:V806 T810:V810 N878:P878 T878:V878 N882:P882 T882:V882 T886:V886 N954:P954 T954:V954 N958:P958 T958:V958 T962:V962 N1030:P1030 T1030:V1030 N1034:P1034 T1034:V1034 T1038:V1038 N1106:P1106 T1106:V1106 N1110:P1110 T1110:V1110 T1114:V1114 N1182:P1182 T1182:V1182 N1186:P1186 T1186:V1186 T1190:V1190 N1258:P1258 T1258:V1258 N1262:P1262 T1262:V1262 T1266:V1266 N1334:P1334 T1334:V1334 N1338:P1338 T1338:V1338 T1342:V1342 N1410:P1410 T1410:V1410 N1414:P1414 T1414:V1414 T1418:V1418 N1486:P1486 T1486:V1486 N1490:P1490 T1490:V1490 T1494:V1494 N1562:P1562 T1562:V1562 N1566:P1566 T1566:V1566 T1570:V1570 N1638:P1638 T1638:V1638 N1642:P1642 T1642:V1642 T1646:V1646 N1714:P1714 T1714:V1714 N1718:P1718 T1718:V1718 T1722:V1722 N1790:P1790 T1790:V1790 N1794:P1794 T1794:V1794 T1798:V1798 N1866:P1866 T1866:V1866 N1870:P1870 T1870:V1870 T1874:V1874 N1942:P1942 T1942:V1942 N1946:P1946 T1946:V1946 T1950:V1950 N2018:P2018 T2018:V2018 N2022:P2022 T2022:V2022 T2026:V2026 N2094:P2094 T2094:V2094 N2098:P2098 T2098:V2098 T2102:V2102 N2170:P2170 T2170:V2170 N2174:P2174 T2174:V2174 T2178:V2178 N2246:P2246 T2246:V2246 N2250:P2250 T2250:V2250 T2254:V2254">
      <formula1>0</formula1>
    </dataValidation>
    <dataValidation type="custom" operator="greaterThanOrEqual" allowBlank="1" showInputMessage="1" showErrorMessage="1" error="Die Eingabe ist auf 2 Nachkommastellen begrenzt." sqref="T53:V53 N53:P53 T128:V128 N128:P128 T204:V204 N204:P204 T280:V280 N280:P280 T356:V356 N356:P356 T432:V432 N432:P432 T508:V508 N508:P508 T584:V584 N584:P584 T660:V660 N660:P660 T736:V736 N736:P736 T812:V812 N812:P812 T888:V888 N888:P888 T964:V964 N964:P964 T1040:V1040 N1040:P1040 T1116:V1116 N1116:P1116 T1192:V1192 N1192:P1192 T1268:V1268 N1268:P1268 T1344:V1344 N1344:P1344 T1420:V1420 N1420:P1420 T1496:V1496 N1496:P1496 T1572:V1572 N1572:P1572 T1648:V1648 N1648:P1648 T1724:V1724 N1724:P1724 T1800:V1800 N1800:P1800 T1876:V1876 N1876:P1876 T1952:V1952 N1952:P1952 T2028:V2028 N2028:P2028 T2104:V2104 N2104:P2104 T2180:V2180 N2180:P2180 T2256:V2256 N2256:P2256">
      <formula1>MOD(N53*10^2,1)=0</formula1>
    </dataValidation>
  </dataValidations>
  <pageMargins left="0.59055118110236215" right="0.39370078740157483" top="0.59055118110236215" bottom="0.59055118110236215" header="0.39370078740157483" footer="0.51181102362204722"/>
  <pageSetup paperSize="9" orientation="portrait" r:id="rId1"/>
  <headerFooter>
    <oddFooter>&amp;L         Berichtszeitraum: 2019 / Version 1.9&amp;RSeite &amp;P von &amp;N</oddFooter>
  </headerFooter>
  <rowBreaks count="31" manualBreakCount="31">
    <brk id="19" max="16383" man="1"/>
    <brk id="61" max="16383" man="1"/>
    <brk id="94" max="16383" man="1"/>
    <brk id="170" max="16383" man="1"/>
    <brk id="246" max="16383" man="1"/>
    <brk id="322" max="16383" man="1"/>
    <brk id="398" max="16383" man="1"/>
    <brk id="474" max="16383" man="1"/>
    <brk id="550" max="16383" man="1"/>
    <brk id="626" max="16383" man="1"/>
    <brk id="702" max="16383" man="1"/>
    <brk id="778" max="16383" man="1"/>
    <brk id="854" max="16383" man="1"/>
    <brk id="930" max="16383" man="1"/>
    <brk id="1006" max="16383" man="1"/>
    <brk id="1082" max="16383" man="1"/>
    <brk id="1158" max="16383" man="1"/>
    <brk id="1234" max="16383" man="1"/>
    <brk id="1310" max="16383" man="1"/>
    <brk id="1386" max="16383" man="1"/>
    <brk id="1462" max="16383" man="1"/>
    <brk id="1538" max="16383" man="1"/>
    <brk id="1614" max="16383" man="1"/>
    <brk id="1690" max="16383" man="1"/>
    <brk id="1766" max="16383" man="1"/>
    <brk id="1842" max="16383" man="1"/>
    <brk id="1918" max="16383" man="1"/>
    <brk id="1994" max="16383" man="1"/>
    <brk id="2070" max="16383" man="1"/>
    <brk id="2146" max="16383" man="1"/>
    <brk id="2222" max="16383" man="1"/>
  </rowBreak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CD8C221FD224334E9FBB384C514738EB" ma:contentTypeVersion="0" ma:contentTypeDescription="Ein neues Dokument erstellen." ma:contentTypeScope="" ma:versionID="add819e32eeda57ddc36b13554c47178">
  <xsd:schema xmlns:xsd="http://www.w3.org/2001/XMLSchema" xmlns:xs="http://www.w3.org/2001/XMLSchema" xmlns:p="http://schemas.microsoft.com/office/2006/metadata/properties" targetNamespace="http://schemas.microsoft.com/office/2006/metadata/properties" ma:root="true" ma:fieldsID="b4f5dc90cf06628c3b90945c8266c24d">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E47CDB6-6596-4A37-A3FF-25A804AFFFAD}">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0A03E316-2EAE-4D6C-845A-ACE6AC1FED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9A9DAC5A-0EE1-4EC6-A3C1-2D2EEE879E6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9</vt:i4>
      </vt:variant>
    </vt:vector>
  </HeadingPairs>
  <TitlesOfParts>
    <vt:vector size="19" baseType="lpstr">
      <vt:lpstr>Infoblatt</vt:lpstr>
      <vt:lpstr>Hinweise</vt:lpstr>
      <vt:lpstr>Karte_GV-Korridore</vt:lpstr>
      <vt:lpstr>Stammdaten</vt:lpstr>
      <vt:lpstr>Sonderfragebogen Covid19</vt:lpstr>
      <vt:lpstr>Fragebogen1</vt:lpstr>
      <vt:lpstr>Fragebogen2</vt:lpstr>
      <vt:lpstr>Fragebogen3</vt:lpstr>
      <vt:lpstr>Beiblatt 3a Güterterminals</vt:lpstr>
      <vt:lpstr>Beiblatt 3b Häfen</vt:lpstr>
      <vt:lpstr>'Beiblatt 3a Güterterminals'!Druckbereich</vt:lpstr>
      <vt:lpstr>'Beiblatt 3b Häfen'!Druckbereich</vt:lpstr>
      <vt:lpstr>Fragebogen1!Druckbereich</vt:lpstr>
      <vt:lpstr>Fragebogen2!Druckbereich</vt:lpstr>
      <vt:lpstr>Fragebogen3!Druckbereich</vt:lpstr>
      <vt:lpstr>Hinweise!Druckbereich</vt:lpstr>
      <vt:lpstr>Infoblatt!Druckbereich</vt:lpstr>
      <vt:lpstr>'Sonderfragebogen Covid19'!Druckbereich</vt:lpstr>
      <vt:lpstr>Stammdaten!Druckbereich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702-5</dc:creator>
  <cp:lastModifiedBy>702-5</cp:lastModifiedBy>
  <cp:lastPrinted>2020-04-27T10:33:31Z</cp:lastPrinted>
  <dcterms:created xsi:type="dcterms:W3CDTF">2008-11-11T07:32:21Z</dcterms:created>
  <dcterms:modified xsi:type="dcterms:W3CDTF">2020-05-29T08:57:23Z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0x010100CD8C221FD224334E9FBB384C514738EB</vt:lpwstr>
  </property>
</Properties>
</file>